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مشروعات\"/>
    </mc:Choice>
  </mc:AlternateContent>
  <xr:revisionPtr revIDLastSave="0" documentId="13_ncr:1_{D92AD4E1-517B-431C-A035-B4A9032A4A46}" xr6:coauthVersionLast="47" xr6:coauthVersionMax="47" xr10:uidLastSave="{00000000-0000-0000-0000-000000000000}"/>
  <workbookProtection workbookAlgorithmName="SHA-512" workbookHashValue="sxrfF1w7Kiv4GDbiidDn9iN4Z9ZOi1hbPhdxqQ3RzsrbQ7EXFaER+2NvDMOVJTxSmRX0rifbqC5zCrYxA2mZCQ==" workbookSaltValue="aw55FuXJXXXdx2tVcWFcEA==" workbookSpinCount="100000" lockStructure="1"/>
  <bookViews>
    <workbookView xWindow="-108" yWindow="-108" windowWidth="23256" windowHeight="12456" xr2:uid="{00000000-000D-0000-FFFF-FFFF00000000}"/>
  </bookViews>
  <sheets>
    <sheet name="تعليمات التسجيل " sheetId="14" r:id="rId1"/>
    <sheet name="إدخال البيانات" sheetId="20" r:id="rId2"/>
    <sheet name="اختيار المقررات" sheetId="5" r:id="rId3"/>
    <sheet name="الإستمارة" sheetId="11" r:id="rId4"/>
    <sheet name="21-22-مشروعات" sheetId="18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البيانات'!$I$4:$I$19</definedName>
    <definedName name="_xlnm._FilterDatabase" localSheetId="6" hidden="1">ورقة2!$A$2:$AA$6361</definedName>
    <definedName name="_xlnm._FilterDatabase" localSheetId="5" hidden="1">ورقة4!$A$1:$CD$6074</definedName>
    <definedName name="_xlnm.Print_Area" localSheetId="3">الإستمارة!$A$1:$R$44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" i="5" l="1"/>
  <c r="AB4" i="5"/>
  <c r="W4" i="5"/>
  <c r="Q4" i="5"/>
  <c r="L4" i="5"/>
  <c r="E4" i="5"/>
  <c r="AB2" i="5"/>
  <c r="W2" i="5"/>
  <c r="Q2" i="5"/>
  <c r="H2" i="5"/>
  <c r="E1" i="5"/>
  <c r="AB5" i="5" s="1"/>
  <c r="B39" i="5" l="1"/>
  <c r="W1" i="5"/>
  <c r="E3" i="5"/>
  <c r="L3" i="5"/>
  <c r="AE3" i="5" s="1"/>
  <c r="AB1" i="5"/>
  <c r="Q1" i="5"/>
  <c r="AE1" i="5"/>
  <c r="E2" i="5"/>
  <c r="Q5" i="5"/>
  <c r="W5" i="5"/>
  <c r="L1" i="5"/>
  <c r="Q3" i="5" l="1"/>
  <c r="W3" i="5"/>
  <c r="AB3" i="5"/>
  <c r="D1" i="20"/>
  <c r="G38" i="11" l="1"/>
  <c r="ED5" i="18" l="1"/>
  <c r="EC5" i="18"/>
  <c r="DU5" i="18"/>
  <c r="DO5" i="18"/>
  <c r="O5" i="18" l="1"/>
  <c r="EE5" i="18"/>
  <c r="J25" i="11" l="1"/>
  <c r="E22" i="11"/>
  <c r="N4" i="11"/>
  <c r="Z11" i="11" s="1"/>
  <c r="Y11" i="11" s="1"/>
  <c r="AE22" i="11"/>
  <c r="B1" i="11"/>
  <c r="K7" i="11" l="1"/>
  <c r="Z22" i="11" s="1"/>
  <c r="Y22" i="11" s="1"/>
  <c r="H7" i="11"/>
  <c r="Z21" i="11" s="1"/>
  <c r="Y21" i="11" s="1"/>
  <c r="D7" i="11"/>
  <c r="Z20" i="11" s="1"/>
  <c r="Y20" i="11" s="1"/>
  <c r="J3" i="11"/>
  <c r="Z6" i="11" s="1"/>
  <c r="Y6" i="11" s="1"/>
  <c r="F3" i="11"/>
  <c r="Z7" i="11" s="1"/>
  <c r="Y7" i="11" s="1"/>
  <c r="C5" i="20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P6" i="11" l="1"/>
  <c r="Z19" i="11" s="1"/>
  <c r="Y19" i="11" s="1"/>
  <c r="K6" i="11"/>
  <c r="Z18" i="11" s="1"/>
  <c r="Y18" i="11" s="1"/>
  <c r="K4" i="11"/>
  <c r="Z10" i="11" s="1"/>
  <c r="Y10" i="11" s="1"/>
  <c r="P2" i="11"/>
  <c r="Z4" i="11" s="1"/>
  <c r="Y4" i="11" s="1"/>
  <c r="H6" i="11"/>
  <c r="Z17" i="11" s="1"/>
  <c r="Y17" i="11" s="1"/>
  <c r="B38" i="5"/>
  <c r="B36" i="5"/>
  <c r="B37" i="5"/>
  <c r="B35" i="5"/>
  <c r="N3" i="11"/>
  <c r="Z5" i="11" s="1"/>
  <c r="Y5" i="11" s="1"/>
  <c r="EB5" i="18"/>
  <c r="D2" i="11"/>
  <c r="H2" i="11"/>
  <c r="M2" i="11"/>
  <c r="Z3" i="11" s="1"/>
  <c r="H4" i="11"/>
  <c r="Z9" i="11" s="1"/>
  <c r="Y9" i="11" s="1"/>
  <c r="B6" i="5" l="1"/>
  <c r="A2" i="20"/>
  <c r="D4" i="11"/>
  <c r="Z8" i="11" s="1"/>
  <c r="Y8" i="11" s="1"/>
  <c r="C25" i="5"/>
  <c r="K22" i="11"/>
  <c r="DL5" i="18"/>
  <c r="W25" i="5"/>
  <c r="J23" i="11" s="1"/>
  <c r="DN5" i="18"/>
  <c r="N22" i="11"/>
  <c r="DM5" i="18"/>
  <c r="D5" i="11"/>
  <c r="Z12" i="11" s="1"/>
  <c r="Y12" i="11" s="1"/>
  <c r="H5" i="11"/>
  <c r="Z13" i="11" s="1"/>
  <c r="Y13" i="11" s="1"/>
  <c r="B26" i="5"/>
  <c r="B30" i="5"/>
  <c r="C30" i="5" s="1"/>
  <c r="B29" i="5"/>
  <c r="C29" i="5" s="1"/>
  <c r="B28" i="5"/>
  <c r="C28" i="5" s="1"/>
  <c r="B27" i="5"/>
  <c r="C27" i="5" s="1"/>
  <c r="P5" i="11"/>
  <c r="Z15" i="11" s="1"/>
  <c r="Y15" i="11" s="1"/>
  <c r="N26" i="5"/>
  <c r="D3" i="11"/>
  <c r="Y3" i="11"/>
  <c r="D6" i="11"/>
  <c r="Z16" i="11" s="1"/>
  <c r="Y16" i="11" s="1"/>
  <c r="C26" i="5" l="1"/>
  <c r="B28" i="11" s="1"/>
  <c r="N27" i="5"/>
  <c r="N25" i="5" s="1"/>
  <c r="H32" i="11"/>
  <c r="H37" i="11" s="1"/>
  <c r="G28" i="11"/>
  <c r="EG5" i="18"/>
  <c r="G29" i="11"/>
  <c r="EI5" i="18"/>
  <c r="B30" i="11"/>
  <c r="EJ5" i="18"/>
  <c r="B29" i="11"/>
  <c r="EH5" i="18"/>
  <c r="J24" i="11"/>
  <c r="DR5" i="18"/>
  <c r="K5" i="11"/>
  <c r="Z14" i="11" s="1"/>
  <c r="Y14" i="11" s="1"/>
  <c r="AA8" i="11" s="1"/>
  <c r="AE8" i="11" s="1"/>
  <c r="G5" i="18"/>
  <c r="AG21" i="5"/>
  <c r="AA21" i="5" s="1"/>
  <c r="Y21" i="5"/>
  <c r="S21" i="5" s="1"/>
  <c r="Q21" i="5"/>
  <c r="I21" i="5"/>
  <c r="B21" i="5" s="1"/>
  <c r="AG20" i="5"/>
  <c r="AA20" i="5" s="1"/>
  <c r="Y20" i="5"/>
  <c r="S20" i="5" s="1"/>
  <c r="Q20" i="5"/>
  <c r="K20" i="5" s="1"/>
  <c r="I20" i="5"/>
  <c r="B20" i="5" s="1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B22" i="5" s="1"/>
  <c r="AG13" i="5"/>
  <c r="AA13" i="5" s="1"/>
  <c r="Y13" i="5"/>
  <c r="S13" i="5" s="1"/>
  <c r="Q13" i="5"/>
  <c r="K13" i="5" s="1"/>
  <c r="I13" i="5"/>
  <c r="B13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EF5" i="18" l="1"/>
  <c r="AA22" i="5"/>
  <c r="AA3" i="11"/>
  <c r="AE3" i="11" s="1"/>
  <c r="AA7" i="11"/>
  <c r="AE7" i="11" s="1"/>
  <c r="AA21" i="11"/>
  <c r="AE21" i="11" s="1"/>
  <c r="AA15" i="11"/>
  <c r="AE15" i="11" s="1"/>
  <c r="AA18" i="11"/>
  <c r="AE18" i="11" s="1"/>
  <c r="AA4" i="11"/>
  <c r="AE4" i="11" s="1"/>
  <c r="AA20" i="11"/>
  <c r="AE20" i="11" s="1"/>
  <c r="AA13" i="11"/>
  <c r="AE13" i="11" s="1"/>
  <c r="AA6" i="11"/>
  <c r="AE6" i="11" s="1"/>
  <c r="AA11" i="11"/>
  <c r="AE11" i="11" s="1"/>
  <c r="AA10" i="11"/>
  <c r="AE10" i="11" s="1"/>
  <c r="AA9" i="11"/>
  <c r="AE9" i="11" s="1"/>
  <c r="AA14" i="11"/>
  <c r="AE14" i="11" s="1"/>
  <c r="AA19" i="11"/>
  <c r="AE19" i="11" s="1"/>
  <c r="AA5" i="11"/>
  <c r="AE5" i="11" s="1"/>
  <c r="AA17" i="11"/>
  <c r="AE17" i="11" s="1"/>
  <c r="AA12" i="11"/>
  <c r="AE12" i="11" s="1"/>
  <c r="AA16" i="11"/>
  <c r="AE16" i="11" s="1"/>
  <c r="AY28" i="5"/>
  <c r="K21" i="5"/>
  <c r="K22" i="5" s="1"/>
  <c r="K14" i="5"/>
  <c r="AJ1" i="11" l="1"/>
  <c r="AN1" i="5" s="1"/>
  <c r="EL5" i="18"/>
  <c r="B17" i="11" l="1"/>
  <c r="B19" i="11"/>
  <c r="AD1" i="11"/>
  <c r="B8" i="11" s="1"/>
  <c r="J12" i="11"/>
  <c r="J17" i="11"/>
  <c r="J16" i="11"/>
  <c r="J19" i="11"/>
  <c r="B12" i="11"/>
  <c r="B16" i="11"/>
  <c r="B15" i="11"/>
  <c r="B18" i="11"/>
  <c r="J18" i="11"/>
  <c r="J15" i="11"/>
  <c r="B14" i="11"/>
  <c r="J14" i="11"/>
  <c r="B13" i="11"/>
  <c r="J13" i="11"/>
  <c r="DP5" i="18"/>
  <c r="DQ5" i="18" l="1"/>
  <c r="E24" i="11"/>
  <c r="E23" i="11" l="1"/>
  <c r="A5" i="18"/>
  <c r="U5" i="18" l="1"/>
  <c r="T6" i="5" l="1"/>
  <c r="AG5" i="18" l="1"/>
  <c r="M5" i="18" l="1"/>
  <c r="L5" i="18"/>
  <c r="H5" i="18"/>
  <c r="B5" i="18"/>
  <c r="P5" i="18"/>
  <c r="E33" i="11"/>
  <c r="E38" i="11" s="1"/>
  <c r="G22" i="5" l="1"/>
  <c r="I22" i="5"/>
  <c r="H22" i="5"/>
  <c r="Y22" i="5"/>
  <c r="X22" i="5"/>
  <c r="W22" i="5"/>
  <c r="P14" i="5"/>
  <c r="O14" i="5"/>
  <c r="Q14" i="5"/>
  <c r="Y14" i="5"/>
  <c r="X14" i="5"/>
  <c r="W14" i="5"/>
  <c r="H14" i="5"/>
  <c r="AG14" i="5"/>
  <c r="AF14" i="5"/>
  <c r="AE14" i="5"/>
  <c r="P22" i="5"/>
  <c r="O22" i="5"/>
  <c r="Q22" i="5"/>
  <c r="AG22" i="5"/>
  <c r="AF22" i="5"/>
  <c r="AE22" i="5"/>
  <c r="I14" i="5"/>
  <c r="G14" i="5"/>
  <c r="S5" i="18"/>
  <c r="W5" i="18"/>
  <c r="AE5" i="18"/>
  <c r="AO5" i="18"/>
  <c r="BU5" i="18"/>
  <c r="CC5" i="18"/>
  <c r="CK5" i="18"/>
  <c r="AW5" i="18"/>
  <c r="BE5" i="18"/>
  <c r="BM5" i="18"/>
  <c r="CS5" i="18"/>
  <c r="DA5" i="18"/>
  <c r="DI5" i="18"/>
  <c r="Y5" i="18"/>
  <c r="AC5" i="18"/>
  <c r="AM5" i="18"/>
  <c r="BS5" i="18"/>
  <c r="CA5" i="18"/>
  <c r="CI5" i="18"/>
  <c r="AU5" i="18"/>
  <c r="BC5" i="18"/>
  <c r="BK5" i="18"/>
  <c r="CQ5" i="18"/>
  <c r="CY5" i="18"/>
  <c r="DG5" i="18"/>
  <c r="AA5" i="18"/>
  <c r="AK5" i="18"/>
  <c r="BQ5" i="18"/>
  <c r="BY5" i="18"/>
  <c r="CG5" i="18"/>
  <c r="AS5" i="18"/>
  <c r="BA5" i="18"/>
  <c r="BI5" i="18"/>
  <c r="CO5" i="18"/>
  <c r="CW5" i="18"/>
  <c r="DE5" i="18"/>
  <c r="AI5" i="18"/>
  <c r="AQ5" i="18"/>
  <c r="BW5" i="18"/>
  <c r="CE5" i="18"/>
  <c r="CM5" i="18"/>
  <c r="AY5" i="18"/>
  <c r="BG5" i="18"/>
  <c r="BO5" i="18"/>
  <c r="CU5" i="18"/>
  <c r="DC5" i="18"/>
  <c r="DK5" i="18"/>
  <c r="N5" i="18"/>
  <c r="C5" i="18"/>
  <c r="D5" i="18"/>
  <c r="R5" i="18"/>
  <c r="F5" i="18"/>
  <c r="J5" i="18"/>
  <c r="AE25" i="5" l="1"/>
  <c r="AE27" i="5"/>
  <c r="B27" i="11"/>
  <c r="S22" i="5"/>
  <c r="Q5" i="18"/>
  <c r="K5" i="18"/>
  <c r="E5" i="18"/>
  <c r="AY5" i="5"/>
  <c r="Q21" i="11" l="1"/>
  <c r="DZ5" i="18"/>
  <c r="F21" i="11"/>
  <c r="DX5" i="18"/>
  <c r="I5" i="18"/>
  <c r="B33" i="11"/>
  <c r="B38" i="11" s="1"/>
  <c r="Z21" i="5"/>
  <c r="AL56" i="5" s="1"/>
  <c r="Z20" i="5"/>
  <c r="AL54" i="5" s="1"/>
  <c r="Z19" i="5"/>
  <c r="AL53" i="5" s="1"/>
  <c r="Z18" i="5"/>
  <c r="AL52" i="5" s="1"/>
  <c r="Z17" i="5"/>
  <c r="AL51" i="5" s="1"/>
  <c r="Z16" i="5"/>
  <c r="AL50" i="5" s="1"/>
  <c r="R16" i="5"/>
  <c r="AL44" i="5" s="1"/>
  <c r="R21" i="5"/>
  <c r="AL49" i="5" s="1"/>
  <c r="R20" i="5"/>
  <c r="AL48" i="5" s="1"/>
  <c r="R19" i="5"/>
  <c r="AL47" i="5" s="1"/>
  <c r="R18" i="5"/>
  <c r="AL46" i="5" s="1"/>
  <c r="R17" i="5"/>
  <c r="AL45" i="5" s="1"/>
  <c r="Z13" i="5"/>
  <c r="AL43" i="5" s="1"/>
  <c r="Z12" i="5"/>
  <c r="AL42" i="5" s="1"/>
  <c r="Z11" i="5"/>
  <c r="AL41" i="5" s="1"/>
  <c r="Z10" i="5"/>
  <c r="AL40" i="5" s="1"/>
  <c r="Z9" i="5"/>
  <c r="AL39" i="5" s="1"/>
  <c r="Z8" i="5"/>
  <c r="AL38" i="5" s="1"/>
  <c r="R13" i="5"/>
  <c r="AL37" i="5" s="1"/>
  <c r="R12" i="5"/>
  <c r="AL36" i="5" s="1"/>
  <c r="R11" i="5"/>
  <c r="AL35" i="5" s="1"/>
  <c r="R10" i="5"/>
  <c r="AL34" i="5" s="1"/>
  <c r="R9" i="5"/>
  <c r="AL33" i="5" s="1"/>
  <c r="R8" i="5"/>
  <c r="AL32" i="5" s="1"/>
  <c r="J21" i="5"/>
  <c r="AL31" i="5" s="1"/>
  <c r="J20" i="5"/>
  <c r="AL30" i="5" s="1"/>
  <c r="J19" i="5"/>
  <c r="AL29" i="5" s="1"/>
  <c r="J18" i="5"/>
  <c r="AL28" i="5" s="1"/>
  <c r="J17" i="5"/>
  <c r="AL27" i="5" s="1"/>
  <c r="J16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A16" i="5"/>
  <c r="AL20" i="5" s="1"/>
  <c r="J13" i="5"/>
  <c r="AL19" i="5" s="1"/>
  <c r="J12" i="5"/>
  <c r="AL18" i="5" s="1"/>
  <c r="J11" i="5"/>
  <c r="AL17" i="5" s="1"/>
  <c r="J10" i="5"/>
  <c r="AL16" i="5" s="1"/>
  <c r="J9" i="5"/>
  <c r="AL15" i="5" s="1"/>
  <c r="J8" i="5"/>
  <c r="AL14" i="5" s="1"/>
  <c r="A13" i="5"/>
  <c r="AL13" i="5" s="1"/>
  <c r="A12" i="5"/>
  <c r="AL12" i="5" s="1"/>
  <c r="A11" i="5"/>
  <c r="AL11" i="5" s="1"/>
  <c r="A10" i="5"/>
  <c r="AL10" i="5" s="1"/>
  <c r="A9" i="5"/>
  <c r="AL9" i="5" s="1"/>
  <c r="A8" i="5"/>
  <c r="AL8" i="5" s="1"/>
  <c r="W13" i="11" l="1"/>
  <c r="W9" i="11"/>
  <c r="W17" i="11"/>
  <c r="W10" i="11"/>
  <c r="W18" i="11"/>
  <c r="W22" i="11"/>
  <c r="W15" i="11"/>
  <c r="W16" i="11"/>
  <c r="W21" i="11"/>
  <c r="W11" i="11"/>
  <c r="W19" i="11"/>
  <c r="W4" i="11"/>
  <c r="W12" i="11"/>
  <c r="W20" i="11"/>
  <c r="W5" i="11"/>
  <c r="W6" i="11"/>
  <c r="W14" i="11"/>
  <c r="W7" i="11"/>
  <c r="W3" i="11"/>
  <c r="W8" i="11"/>
  <c r="AX52" i="5"/>
  <c r="P19" i="11" l="1"/>
  <c r="K19" i="11"/>
  <c r="L19" i="11"/>
  <c r="L18" i="11"/>
  <c r="P18" i="11"/>
  <c r="K18" i="11"/>
  <c r="P15" i="11"/>
  <c r="L15" i="11"/>
  <c r="K15" i="11"/>
  <c r="C17" i="11"/>
  <c r="H17" i="11"/>
  <c r="D17" i="11"/>
  <c r="C12" i="11"/>
  <c r="H12" i="11"/>
  <c r="D12" i="11"/>
  <c r="D16" i="11"/>
  <c r="C16" i="11"/>
  <c r="H16" i="11"/>
  <c r="L14" i="11"/>
  <c r="K14" i="11"/>
  <c r="P14" i="11"/>
  <c r="H19" i="11"/>
  <c r="D19" i="11"/>
  <c r="C19" i="11"/>
  <c r="K13" i="11"/>
  <c r="P13" i="11"/>
  <c r="L13" i="11"/>
  <c r="D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D13" i="11"/>
  <c r="P16" i="11"/>
  <c r="L16" i="11"/>
  <c r="K16" i="11"/>
  <c r="K17" i="11" l="1"/>
  <c r="CH5" i="18" s="1"/>
  <c r="P17" i="11"/>
  <c r="L17" i="11"/>
  <c r="T5" i="18" l="1"/>
  <c r="DJ5" i="18"/>
  <c r="AH5" i="18"/>
  <c r="AL5" i="18"/>
  <c r="AJ5" i="18"/>
  <c r="AN5" i="18"/>
  <c r="AF5" i="18"/>
  <c r="AP5" i="18"/>
  <c r="AR5" i="18"/>
  <c r="BX5" i="18"/>
  <c r="DD5" i="18"/>
  <c r="AX5" i="18"/>
  <c r="CD5" i="18"/>
  <c r="AV5" i="18"/>
  <c r="CB5" i="18"/>
  <c r="DH5" i="18"/>
  <c r="AT5" i="18"/>
  <c r="BZ5" i="18"/>
  <c r="DF5" i="18"/>
  <c r="BP5" i="18"/>
  <c r="CV5" i="18"/>
  <c r="BV5" i="18"/>
  <c r="DB5" i="18"/>
  <c r="BT5" i="18"/>
  <c r="CZ5" i="18"/>
  <c r="BR5" i="18"/>
  <c r="CX5" i="18"/>
  <c r="AB5" i="18"/>
  <c r="BH5" i="18"/>
  <c r="CN5" i="18"/>
  <c r="BN5" i="18"/>
  <c r="CT5" i="18"/>
  <c r="BL5" i="18"/>
  <c r="CR5" i="18"/>
  <c r="AD5" i="18"/>
  <c r="BJ5" i="18"/>
  <c r="CP5" i="18"/>
  <c r="AZ5" i="18"/>
  <c r="CF5" i="18"/>
  <c r="Z5" i="18"/>
  <c r="BF5" i="18"/>
  <c r="CL5" i="18"/>
  <c r="X5" i="18"/>
  <c r="BD5" i="18"/>
  <c r="CJ5" i="18"/>
  <c r="V5" i="18"/>
  <c r="BB5" i="18"/>
  <c r="AY11" i="5"/>
  <c r="I18" i="11" s="1"/>
  <c r="AY23" i="5"/>
  <c r="AY35" i="5"/>
  <c r="AY47" i="5"/>
  <c r="AY8" i="5"/>
  <c r="AY12" i="5"/>
  <c r="I19" i="11" s="1"/>
  <c r="AY16" i="5"/>
  <c r="AY20" i="5"/>
  <c r="Q19" i="11" s="1"/>
  <c r="AY24" i="5"/>
  <c r="AY32" i="5"/>
  <c r="AY36" i="5"/>
  <c r="AY40" i="5"/>
  <c r="AY44" i="5"/>
  <c r="AY48" i="5"/>
  <c r="AY52" i="5"/>
  <c r="AY15" i="5"/>
  <c r="AY27" i="5"/>
  <c r="AY39" i="5"/>
  <c r="AY9" i="5"/>
  <c r="AY13" i="5"/>
  <c r="AY17" i="5"/>
  <c r="AY21" i="5"/>
  <c r="AY25" i="5"/>
  <c r="AY29" i="5"/>
  <c r="AY33" i="5"/>
  <c r="AY37" i="5"/>
  <c r="AY41" i="5"/>
  <c r="AY45" i="5"/>
  <c r="AY49" i="5"/>
  <c r="AY7" i="5"/>
  <c r="AY19" i="5"/>
  <c r="Q18" i="11" s="1"/>
  <c r="AY31" i="5"/>
  <c r="AY43" i="5"/>
  <c r="AY51" i="5"/>
  <c r="AY6" i="5"/>
  <c r="AY10" i="5"/>
  <c r="I17" i="11" s="1"/>
  <c r="AY14" i="5"/>
  <c r="AY18" i="5"/>
  <c r="Q17" i="11" s="1"/>
  <c r="AY22" i="5"/>
  <c r="AY26" i="5"/>
  <c r="AY30" i="5"/>
  <c r="AY34" i="5"/>
  <c r="AY38" i="5"/>
  <c r="AY42" i="5"/>
  <c r="AY46" i="5"/>
  <c r="AY50" i="5"/>
  <c r="Q16" i="11" l="1"/>
  <c r="I16" i="11"/>
  <c r="I12" i="11"/>
  <c r="U1" i="11" s="1"/>
  <c r="I15" i="11"/>
  <c r="Q15" i="11"/>
  <c r="Q12" i="11"/>
  <c r="Q14" i="11"/>
  <c r="AA14" i="5"/>
  <c r="I14" i="11"/>
  <c r="Q13" i="11"/>
  <c r="I13" i="11"/>
  <c r="U2" i="11" s="1"/>
  <c r="S14" i="5"/>
  <c r="B14" i="5"/>
  <c r="T23" i="5" l="1"/>
  <c r="N28" i="5" l="1"/>
  <c r="DS5" i="18" s="1"/>
  <c r="N29" i="5" l="1"/>
  <c r="E25" i="11"/>
  <c r="A14" i="5"/>
  <c r="J22" i="5"/>
  <c r="AE26" i="5"/>
  <c r="DT5" i="18" l="1"/>
  <c r="W29" i="5"/>
  <c r="K21" i="11"/>
  <c r="DY5" i="18"/>
  <c r="EA5" i="18" s="1"/>
  <c r="E26" i="11"/>
  <c r="F32" i="11" s="1"/>
  <c r="AD29" i="5" l="1"/>
  <c r="DV5" i="18"/>
  <c r="DW5" i="18" l="1"/>
  <c r="F37" i="11"/>
</calcChain>
</file>

<file path=xl/sharedStrings.xml><?xml version="1.0" encoding="utf-8"?>
<sst xmlns="http://schemas.openxmlformats.org/spreadsheetml/2006/main" count="60573" uniqueCount="3579">
  <si>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</si>
  <si>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</si>
  <si>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</si>
  <si>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</si>
  <si>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</si>
  <si>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</si>
  <si>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</si>
  <si>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</si>
  <si>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</si>
  <si>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</si>
  <si>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</si>
  <si>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</si>
  <si>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</si>
  <si>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</si>
  <si>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</si>
  <si>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</si>
  <si>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</si>
  <si>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</si>
  <si>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</si>
  <si>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</si>
  <si>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</si>
  <si>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</si>
  <si>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</si>
  <si>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</si>
  <si>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</si>
  <si>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</si>
  <si>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</si>
  <si>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</si>
  <si>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</si>
  <si>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</si>
  <si>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</si>
  <si>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</si>
  <si>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</si>
  <si>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</si>
  <si>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</si>
  <si>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</si>
  <si>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</si>
  <si>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</si>
  <si>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</si>
  <si>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</si>
  <si>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</si>
  <si>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</si>
  <si>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</si>
  <si>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</si>
  <si>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</si>
  <si>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</si>
  <si>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</si>
  <si>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</si>
  <si>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</si>
  <si>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</si>
  <si>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</si>
  <si>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</si>
  <si>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</si>
  <si>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</si>
  <si>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</si>
  <si>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</si>
  <si>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</si>
  <si>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</si>
  <si>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</si>
  <si>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</si>
  <si>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</si>
  <si>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حسين</t>
  </si>
  <si>
    <t>صالح</t>
  </si>
  <si>
    <t>عمر</t>
  </si>
  <si>
    <t>محمود</t>
  </si>
  <si>
    <t>مروان</t>
  </si>
  <si>
    <t>محمد</t>
  </si>
  <si>
    <t>عدنان</t>
  </si>
  <si>
    <t>علي</t>
  </si>
  <si>
    <t>يوسف</t>
  </si>
  <si>
    <t>أحمد</t>
  </si>
  <si>
    <t>جمال</t>
  </si>
  <si>
    <t>صلاح</t>
  </si>
  <si>
    <t xml:space="preserve">عدنان </t>
  </si>
  <si>
    <t xml:space="preserve">سمير </t>
  </si>
  <si>
    <t>محمد علي</t>
  </si>
  <si>
    <t>سليمان</t>
  </si>
  <si>
    <t>تيسير</t>
  </si>
  <si>
    <t>اسماعيل</t>
  </si>
  <si>
    <t>فواز</t>
  </si>
  <si>
    <t>ماهر</t>
  </si>
  <si>
    <t>سميح</t>
  </si>
  <si>
    <t xml:space="preserve">محمد </t>
  </si>
  <si>
    <t>بشير</t>
  </si>
  <si>
    <t>عز الدين</t>
  </si>
  <si>
    <t>محسن</t>
  </si>
  <si>
    <t>بسام</t>
  </si>
  <si>
    <t>محي الدين</t>
  </si>
  <si>
    <t>غسان</t>
  </si>
  <si>
    <t>حسن</t>
  </si>
  <si>
    <t>عبد الرزاق</t>
  </si>
  <si>
    <t>ابراهيم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</si>
  <si>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</si>
  <si>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</si>
  <si>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</si>
  <si>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</si>
  <si>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</si>
  <si>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</si>
  <si>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</si>
  <si>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</si>
  <si>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</si>
  <si>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موفق</t>
  </si>
  <si>
    <t>احمد</t>
  </si>
  <si>
    <t>يحيى</t>
  </si>
  <si>
    <t>محمد عماد</t>
  </si>
  <si>
    <t>نذير</t>
  </si>
  <si>
    <t>نزار</t>
  </si>
  <si>
    <t>فؤاد</t>
  </si>
  <si>
    <t>بشار</t>
  </si>
  <si>
    <t>عبد الهادي</t>
  </si>
  <si>
    <t>سعيد</t>
  </si>
  <si>
    <t>خالد</t>
  </si>
  <si>
    <t>عبد العزيز</t>
  </si>
  <si>
    <t>أيمن</t>
  </si>
  <si>
    <t>حمد</t>
  </si>
  <si>
    <t>عبد الله</t>
  </si>
  <si>
    <t>الياس</t>
  </si>
  <si>
    <t>منذر</t>
  </si>
  <si>
    <t>حسام</t>
  </si>
  <si>
    <t>صبحي</t>
  </si>
  <si>
    <t>ماجد</t>
  </si>
  <si>
    <t>مازن</t>
  </si>
  <si>
    <t>ايمن</t>
  </si>
  <si>
    <t>منير</t>
  </si>
  <si>
    <t>عبده</t>
  </si>
  <si>
    <t>مصطفى</t>
  </si>
  <si>
    <t>نبيل</t>
  </si>
  <si>
    <t>عماد</t>
  </si>
  <si>
    <t>هشام</t>
  </si>
  <si>
    <t>حيدر</t>
  </si>
  <si>
    <t xml:space="preserve">أحمد </t>
  </si>
  <si>
    <t>محمد سمير</t>
  </si>
  <si>
    <t>رضوان</t>
  </si>
  <si>
    <t>وليد</t>
  </si>
  <si>
    <t>عبد الرؤوف</t>
  </si>
  <si>
    <t>سمير</t>
  </si>
  <si>
    <t>ياسر</t>
  </si>
  <si>
    <t>قاسم</t>
  </si>
  <si>
    <t>عماد الدين</t>
  </si>
  <si>
    <t>نزيه</t>
  </si>
  <si>
    <t>غازي</t>
  </si>
  <si>
    <t>ممدوح</t>
  </si>
  <si>
    <t>فايز</t>
  </si>
  <si>
    <t>جابر</t>
  </si>
  <si>
    <t>رياض</t>
  </si>
  <si>
    <t>فاروق</t>
  </si>
  <si>
    <t>عادل</t>
  </si>
  <si>
    <t>سليم</t>
  </si>
  <si>
    <t>هيثم</t>
  </si>
  <si>
    <t>عبد الحكيم</t>
  </si>
  <si>
    <t>شريف</t>
  </si>
  <si>
    <t xml:space="preserve">علي </t>
  </si>
  <si>
    <t>زهير</t>
  </si>
  <si>
    <t>محمد عيد</t>
  </si>
  <si>
    <t>عبد القادر</t>
  </si>
  <si>
    <t>سهيل</t>
  </si>
  <si>
    <t>جهاد</t>
  </si>
  <si>
    <t>عبد الكريم</t>
  </si>
  <si>
    <t>عبدالله</t>
  </si>
  <si>
    <t>شكري</t>
  </si>
  <si>
    <t>محمد خالد</t>
  </si>
  <si>
    <t>حسان</t>
  </si>
  <si>
    <t>محمد عيسى</t>
  </si>
  <si>
    <t>اكرم</t>
  </si>
  <si>
    <t>شفيق</t>
  </si>
  <si>
    <t>مأمون</t>
  </si>
  <si>
    <t>رامز</t>
  </si>
  <si>
    <t>محمد بسام</t>
  </si>
  <si>
    <t>فوزي</t>
  </si>
  <si>
    <t>نسيب</t>
  </si>
  <si>
    <t>رفعت</t>
  </si>
  <si>
    <t>هاني</t>
  </si>
  <si>
    <t>محمد عدنان</t>
  </si>
  <si>
    <t>محمد وليد</t>
  </si>
  <si>
    <t>عثمان</t>
  </si>
  <si>
    <t>جريس</t>
  </si>
  <si>
    <t>ياسين</t>
  </si>
  <si>
    <t>راتب</t>
  </si>
  <si>
    <t>حميد</t>
  </si>
  <si>
    <t>غياث</t>
  </si>
  <si>
    <t>غفران</t>
  </si>
  <si>
    <t>محمد اديب</t>
  </si>
  <si>
    <t>فارس</t>
  </si>
  <si>
    <t>عبد الحميد</t>
  </si>
  <si>
    <t>مطيع</t>
  </si>
  <si>
    <t>عرفان</t>
  </si>
  <si>
    <t>محمد بدر</t>
  </si>
  <si>
    <t>محمد نذير</t>
  </si>
  <si>
    <t>دياب</t>
  </si>
  <si>
    <t>سهام</t>
  </si>
  <si>
    <t>محمد ديب</t>
  </si>
  <si>
    <t>اسامة</t>
  </si>
  <si>
    <t>محمد ياسر</t>
  </si>
  <si>
    <t>محمد عصام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</si>
  <si>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</si>
  <si>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</si>
  <si>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</si>
  <si>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</si>
  <si>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</si>
  <si>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</si>
  <si>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</si>
  <si>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</si>
  <si>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</si>
  <si>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</si>
  <si>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</si>
  <si>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</si>
  <si>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</si>
  <si>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</si>
  <si>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</si>
  <si>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</si>
  <si>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</si>
  <si>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</si>
  <si>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</si>
  <si>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</si>
  <si>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</si>
  <si>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</si>
  <si>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 xml:space="preserve">ادارة التنافس في المشروعات الصغيرة </t>
  </si>
  <si>
    <t xml:space="preserve">محي الدين </t>
  </si>
  <si>
    <t xml:space="preserve">احمد </t>
  </si>
  <si>
    <t xml:space="preserve">صالح </t>
  </si>
  <si>
    <t xml:space="preserve">يحيى </t>
  </si>
  <si>
    <t xml:space="preserve">غسان </t>
  </si>
  <si>
    <t xml:space="preserve">عصام </t>
  </si>
  <si>
    <t xml:space="preserve">عبد الحكيم </t>
  </si>
  <si>
    <t xml:space="preserve">ابراهيم </t>
  </si>
  <si>
    <t xml:space="preserve">حسن </t>
  </si>
  <si>
    <t xml:space="preserve">منذر </t>
  </si>
  <si>
    <t xml:space="preserve">زهير 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</si>
  <si>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</si>
  <si>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</si>
  <si>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</si>
  <si>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</si>
  <si>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</si>
  <si>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</si>
  <si>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</si>
  <si>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</si>
  <si>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</si>
  <si>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</si>
  <si>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</si>
  <si>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</si>
  <si>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</si>
  <si>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</si>
  <si>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</si>
  <si>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</si>
  <si>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</si>
  <si>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</si>
  <si>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</si>
  <si>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</si>
  <si>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</si>
  <si>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</si>
  <si>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</si>
  <si>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</si>
  <si>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</si>
  <si>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</si>
  <si>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</si>
  <si>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</si>
  <si>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</si>
  <si>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الاسم والنسبه</t>
  </si>
  <si>
    <t>المحافظة</t>
  </si>
  <si>
    <t>حاملي وسام بطل الجمهورية وأولادهم</t>
  </si>
  <si>
    <t>إعادة ارتباط</t>
  </si>
  <si>
    <t>تاريخ إعادة ارتباط</t>
  </si>
  <si>
    <t>تاريخ تدوير رسوم</t>
  </si>
  <si>
    <t xml:space="preserve">حسين </t>
  </si>
  <si>
    <t xml:space="preserve">اديب </t>
  </si>
  <si>
    <t>الرابعة حديث</t>
  </si>
  <si>
    <t/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</si>
  <si>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</si>
  <si>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</si>
  <si>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</si>
  <si>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</si>
  <si>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</si>
  <si>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</si>
  <si>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</si>
  <si>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</si>
  <si>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</si>
  <si>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</si>
  <si>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</si>
  <si>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</si>
  <si>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</si>
  <si>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</si>
  <si>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</si>
  <si>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</si>
  <si>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رفيق</t>
  </si>
  <si>
    <t>خضر</t>
  </si>
  <si>
    <t>محمد سعيد</t>
  </si>
  <si>
    <t>محمد حسن</t>
  </si>
  <si>
    <t>زكريا</t>
  </si>
  <si>
    <t>الأولى</t>
  </si>
  <si>
    <t>الثانية</t>
  </si>
  <si>
    <t>الثالثة</t>
  </si>
  <si>
    <t>منصور</t>
  </si>
  <si>
    <t>نجيب</t>
  </si>
  <si>
    <t>عبد الرحمن</t>
  </si>
  <si>
    <t>كمال</t>
  </si>
  <si>
    <t xml:space="preserve">محمود </t>
  </si>
  <si>
    <t>فهد</t>
  </si>
  <si>
    <t>عبد الوهاب</t>
  </si>
  <si>
    <t>حامد</t>
  </si>
  <si>
    <t>نصر</t>
  </si>
  <si>
    <t>عبد المجيد</t>
  </si>
  <si>
    <t>خليل</t>
  </si>
  <si>
    <t xml:space="preserve">بسام </t>
  </si>
  <si>
    <t xml:space="preserve">سامر </t>
  </si>
  <si>
    <t>هلال</t>
  </si>
  <si>
    <t>محمدبشار</t>
  </si>
  <si>
    <t xml:space="preserve">فائز </t>
  </si>
  <si>
    <t>انور</t>
  </si>
  <si>
    <t>امين</t>
  </si>
  <si>
    <t>هاشم</t>
  </si>
  <si>
    <t>محمد سامر</t>
  </si>
  <si>
    <t>عبد اللطيف</t>
  </si>
  <si>
    <t xml:space="preserve">هيثم </t>
  </si>
  <si>
    <t>بدر الدين</t>
  </si>
  <si>
    <t>موسى</t>
  </si>
  <si>
    <t>صلاح الدين</t>
  </si>
  <si>
    <t>ميسر</t>
  </si>
  <si>
    <t xml:space="preserve">خالد </t>
  </si>
  <si>
    <t>اسامه</t>
  </si>
  <si>
    <t>حسام الدين</t>
  </si>
  <si>
    <t>عفيف</t>
  </si>
  <si>
    <t>محمد بشار</t>
  </si>
  <si>
    <t>احمد علي</t>
  </si>
  <si>
    <t>سامر</t>
  </si>
  <si>
    <t>خلدون</t>
  </si>
  <si>
    <t xml:space="preserve">زياد </t>
  </si>
  <si>
    <t>عامر</t>
  </si>
  <si>
    <t>عزيز</t>
  </si>
  <si>
    <t>مالك</t>
  </si>
  <si>
    <t>عبد الفتاح</t>
  </si>
  <si>
    <t>محمد سميح</t>
  </si>
  <si>
    <t xml:space="preserve">فؤاد </t>
  </si>
  <si>
    <t>محمد فؤاد</t>
  </si>
  <si>
    <t>محمد زهير</t>
  </si>
  <si>
    <t>فادي</t>
  </si>
  <si>
    <t>نواف</t>
  </si>
  <si>
    <t>جديع</t>
  </si>
  <si>
    <t>كامل</t>
  </si>
  <si>
    <t>محمد نبيل</t>
  </si>
  <si>
    <t>يونس</t>
  </si>
  <si>
    <t>وفيق</t>
  </si>
  <si>
    <t>مزيد</t>
  </si>
  <si>
    <t xml:space="preserve">عيسى </t>
  </si>
  <si>
    <t xml:space="preserve">عبد الله </t>
  </si>
  <si>
    <t>بهاء الدين</t>
  </si>
  <si>
    <t>منيف</t>
  </si>
  <si>
    <t>محمد صبحي</t>
  </si>
  <si>
    <t>محمد وحيد</t>
  </si>
  <si>
    <t>بديع</t>
  </si>
  <si>
    <t>محمد كمال</t>
  </si>
  <si>
    <t>عبد الغني</t>
  </si>
  <si>
    <t>نادر</t>
  </si>
  <si>
    <t>لورانس</t>
  </si>
  <si>
    <t>مهند</t>
  </si>
  <si>
    <t>محمد مازن</t>
  </si>
  <si>
    <t xml:space="preserve">محمد غسان </t>
  </si>
  <si>
    <t xml:space="preserve">مروان </t>
  </si>
  <si>
    <t>امجد</t>
  </si>
  <si>
    <t>محمد شريف</t>
  </si>
  <si>
    <t xml:space="preserve">الياس </t>
  </si>
  <si>
    <t>سامي</t>
  </si>
  <si>
    <t>باسم</t>
  </si>
  <si>
    <t>هيسم</t>
  </si>
  <si>
    <t xml:space="preserve">بشار </t>
  </si>
  <si>
    <t>محمد جمال</t>
  </si>
  <si>
    <t>محمدايمن</t>
  </si>
  <si>
    <t>رمضان</t>
  </si>
  <si>
    <t>نديم</t>
  </si>
  <si>
    <t>ديب</t>
  </si>
  <si>
    <t xml:space="preserve">محمد ايمن </t>
  </si>
  <si>
    <t>عبد المنعم</t>
  </si>
  <si>
    <t>محمد الخطيب</t>
  </si>
  <si>
    <t>محمد تيسير</t>
  </si>
  <si>
    <t xml:space="preserve">يوسف </t>
  </si>
  <si>
    <t>اسعد</t>
  </si>
  <si>
    <t>محمد موفق</t>
  </si>
  <si>
    <t>سالم</t>
  </si>
  <si>
    <t>جورج</t>
  </si>
  <si>
    <t>راضي</t>
  </si>
  <si>
    <t>نعيم</t>
  </si>
  <si>
    <t>كفاح</t>
  </si>
  <si>
    <t>فائز</t>
  </si>
  <si>
    <t xml:space="preserve">عمر </t>
  </si>
  <si>
    <t xml:space="preserve">نور الدين </t>
  </si>
  <si>
    <t xml:space="preserve">نزار </t>
  </si>
  <si>
    <t>حمدان</t>
  </si>
  <si>
    <t>ريمون</t>
  </si>
  <si>
    <t>عيد</t>
  </si>
  <si>
    <t>فراس</t>
  </si>
  <si>
    <t>مفيد</t>
  </si>
  <si>
    <t>مرزوق</t>
  </si>
  <si>
    <t>تامر</t>
  </si>
  <si>
    <t xml:space="preserve">عبد </t>
  </si>
  <si>
    <t>محمد سليم</t>
  </si>
  <si>
    <t>رائد</t>
  </si>
  <si>
    <t>ظافر</t>
  </si>
  <si>
    <t>عوض</t>
  </si>
  <si>
    <t>وحيد</t>
  </si>
  <si>
    <t>حمزه</t>
  </si>
  <si>
    <t>صادق</t>
  </si>
  <si>
    <t>علي الجردي</t>
  </si>
  <si>
    <t>محمد نعيم</t>
  </si>
  <si>
    <t>محمد غزوان</t>
  </si>
  <si>
    <t>محمد فايز</t>
  </si>
  <si>
    <t>نور الدين</t>
  </si>
  <si>
    <t xml:space="preserve">محمد حمدي </t>
  </si>
  <si>
    <t>طلال</t>
  </si>
  <si>
    <t xml:space="preserve">ايمن </t>
  </si>
  <si>
    <t xml:space="preserve">منير </t>
  </si>
  <si>
    <t xml:space="preserve">محمد عادل </t>
  </si>
  <si>
    <t xml:space="preserve">فايز </t>
  </si>
  <si>
    <t>مسعود</t>
  </si>
  <si>
    <t xml:space="preserve">احمد شاهين </t>
  </si>
  <si>
    <t>احمد سلطان</t>
  </si>
  <si>
    <t>محمدجمال</t>
  </si>
  <si>
    <t>ناجي</t>
  </si>
  <si>
    <t>جاسم</t>
  </si>
  <si>
    <t>نضال</t>
  </si>
  <si>
    <t>عمار</t>
  </si>
  <si>
    <t>اميل</t>
  </si>
  <si>
    <t xml:space="preserve">ياسر </t>
  </si>
  <si>
    <t>رزان مراد</t>
  </si>
  <si>
    <t>عاطف</t>
  </si>
  <si>
    <t>تحسين</t>
  </si>
  <si>
    <t>محمد ملهم</t>
  </si>
  <si>
    <t>أمين</t>
  </si>
  <si>
    <t>بدر</t>
  </si>
  <si>
    <t>زيد</t>
  </si>
  <si>
    <t>محمدنادر</t>
  </si>
  <si>
    <t>واصف</t>
  </si>
  <si>
    <t xml:space="preserve">خليل </t>
  </si>
  <si>
    <t>محمد أمين</t>
  </si>
  <si>
    <t>محمد عربي</t>
  </si>
  <si>
    <t>مطر</t>
  </si>
  <si>
    <t xml:space="preserve">لين اسماعيل </t>
  </si>
  <si>
    <t>عباس</t>
  </si>
  <si>
    <t xml:space="preserve">ماهر </t>
  </si>
  <si>
    <t>معن</t>
  </si>
  <si>
    <t xml:space="preserve">محمد ياسر </t>
  </si>
  <si>
    <t>رأفت</t>
  </si>
  <si>
    <t xml:space="preserve">باسل </t>
  </si>
  <si>
    <t>منيب</t>
  </si>
  <si>
    <t>فهيم</t>
  </si>
  <si>
    <t>مشهور</t>
  </si>
  <si>
    <t xml:space="preserve">عامر </t>
  </si>
  <si>
    <t>عابد</t>
  </si>
  <si>
    <t>عبد</t>
  </si>
  <si>
    <t>محمدعيد</t>
  </si>
  <si>
    <t xml:space="preserve">شكري </t>
  </si>
  <si>
    <t>عبدالكريم</t>
  </si>
  <si>
    <t>زاهر</t>
  </si>
  <si>
    <t>بلال</t>
  </si>
  <si>
    <t xml:space="preserve">موسى </t>
  </si>
  <si>
    <t>آصف</t>
  </si>
  <si>
    <t>عبد الغفار</t>
  </si>
  <si>
    <t>محمد ايمن</t>
  </si>
  <si>
    <t>سعد</t>
  </si>
  <si>
    <t>علي حسن</t>
  </si>
  <si>
    <t>سلطان</t>
  </si>
  <si>
    <t>سعدو</t>
  </si>
  <si>
    <t>محمد فوزي</t>
  </si>
  <si>
    <t>محمد رشاد</t>
  </si>
  <si>
    <t>جودات</t>
  </si>
  <si>
    <t>حيدر سلوم</t>
  </si>
  <si>
    <t>معلا</t>
  </si>
  <si>
    <t>زينب قاسم</t>
  </si>
  <si>
    <t>صفاء ابو اسماعيل</t>
  </si>
  <si>
    <t>محمد سليمان</t>
  </si>
  <si>
    <t>نور صوان</t>
  </si>
  <si>
    <t>نمر</t>
  </si>
  <si>
    <t>العاملين في وزارة التعليم العالي والمؤسسات والجامعات التابعة لها وأبنائهم</t>
  </si>
  <si>
    <t>فصل أول 2018-2019</t>
  </si>
  <si>
    <t>فصل ثاني 2018-2019</t>
  </si>
  <si>
    <t>فصل أول 2019-2020</t>
  </si>
  <si>
    <t>الفصل الأول 2018-2019</t>
  </si>
  <si>
    <t>الفصل الثاني 2018-2019</t>
  </si>
  <si>
    <t>الفصل الأول 2019-2020</t>
  </si>
  <si>
    <t>رسم فصول الانقطاع</t>
  </si>
  <si>
    <t>رسم المقررات</t>
  </si>
  <si>
    <t>المقرر المسجل للمرة الأولى</t>
  </si>
  <si>
    <t>المقرر المسجل للمرة الثانية</t>
  </si>
  <si>
    <t>المقرر المسجل لاكثر من مرة</t>
  </si>
  <si>
    <t>ملاحظة: عن كل فصل انقطاع رسم /15000 ل.س/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</si>
  <si>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</si>
  <si>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</si>
  <si>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</si>
  <si>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</si>
  <si>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بهاء</t>
  </si>
  <si>
    <t>زينب ديب</t>
  </si>
  <si>
    <t>علاء صالح</t>
  </si>
  <si>
    <t>عبد الحليم</t>
  </si>
  <si>
    <t>الرابعة</t>
  </si>
  <si>
    <t>الثانية حديث</t>
  </si>
  <si>
    <t>الثالثة حديث</t>
  </si>
  <si>
    <t>فصل أول 2020-2021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</si>
  <si>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</si>
  <si>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</si>
  <si>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</si>
  <si>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عند اختيار المقرر تضع بجانب اسم المقرر بالعمود الأزرق رقم /1/</t>
  </si>
  <si>
    <t>الفصل الأول 2020-2021</t>
  </si>
  <si>
    <t>نجاح</t>
  </si>
  <si>
    <t>العربية السورية</t>
  </si>
  <si>
    <t>غاده</t>
  </si>
  <si>
    <t>سحر</t>
  </si>
  <si>
    <t>سرغايا</t>
  </si>
  <si>
    <t>كريمه</t>
  </si>
  <si>
    <t>القرداحة</t>
  </si>
  <si>
    <t>مريم</t>
  </si>
  <si>
    <t>ببيلا</t>
  </si>
  <si>
    <t>غادة</t>
  </si>
  <si>
    <t>جرمانا</t>
  </si>
  <si>
    <t>خديجه</t>
  </si>
  <si>
    <t>ماجده</t>
  </si>
  <si>
    <t>زهرة</t>
  </si>
  <si>
    <t>منبج</t>
  </si>
  <si>
    <t>ازرع</t>
  </si>
  <si>
    <t>ماجدة</t>
  </si>
  <si>
    <t>كسوه</t>
  </si>
  <si>
    <t>حماه</t>
  </si>
  <si>
    <t>ملك</t>
  </si>
  <si>
    <t>فهميه</t>
  </si>
  <si>
    <t>ليلى</t>
  </si>
  <si>
    <t>فاديا</t>
  </si>
  <si>
    <t>ابتسام</t>
  </si>
  <si>
    <t>فاطمه</t>
  </si>
  <si>
    <t>الكويت</t>
  </si>
  <si>
    <t>زبيده</t>
  </si>
  <si>
    <t>الفلسطينية السورية</t>
  </si>
  <si>
    <t>هيام</t>
  </si>
  <si>
    <t>هدى</t>
  </si>
  <si>
    <t>كناكر</t>
  </si>
  <si>
    <t>وفاء</t>
  </si>
  <si>
    <t>عائده</t>
  </si>
  <si>
    <t>يرموك</t>
  </si>
  <si>
    <t>نهى</t>
  </si>
  <si>
    <t>وحيده</t>
  </si>
  <si>
    <t>الرياض</t>
  </si>
  <si>
    <t>رباح</t>
  </si>
  <si>
    <t>بانياس</t>
  </si>
  <si>
    <t>جمانه</t>
  </si>
  <si>
    <t>بديعة</t>
  </si>
  <si>
    <t>هويده</t>
  </si>
  <si>
    <t xml:space="preserve">السويداء </t>
  </si>
  <si>
    <t>سناء</t>
  </si>
  <si>
    <t>سمر</t>
  </si>
  <si>
    <t>آمنه</t>
  </si>
  <si>
    <t>ناديا</t>
  </si>
  <si>
    <t xml:space="preserve">منى </t>
  </si>
  <si>
    <t>عرطوز</t>
  </si>
  <si>
    <t>صحنايا</t>
  </si>
  <si>
    <t>امنه</t>
  </si>
  <si>
    <t>ثناء</t>
  </si>
  <si>
    <t>كامله</t>
  </si>
  <si>
    <t>ريم</t>
  </si>
  <si>
    <t>مخيم اليرموك</t>
  </si>
  <si>
    <t>هيفاء</t>
  </si>
  <si>
    <t>معضميه</t>
  </si>
  <si>
    <t>دوما</t>
  </si>
  <si>
    <t>أميرة</t>
  </si>
  <si>
    <t>بيروت</t>
  </si>
  <si>
    <t>منى</t>
  </si>
  <si>
    <t>سلميه</t>
  </si>
  <si>
    <t>منال</t>
  </si>
  <si>
    <t>يسرى</t>
  </si>
  <si>
    <t>هاله</t>
  </si>
  <si>
    <t>سعاد</t>
  </si>
  <si>
    <t>فلك</t>
  </si>
  <si>
    <t>عائشه</t>
  </si>
  <si>
    <t>فوزية</t>
  </si>
  <si>
    <t>كوثر</t>
  </si>
  <si>
    <t>النبك</t>
  </si>
  <si>
    <t>اميره</t>
  </si>
  <si>
    <t>مشفى درعا</t>
  </si>
  <si>
    <t>ميساء</t>
  </si>
  <si>
    <t>لطفيه</t>
  </si>
  <si>
    <t>جيرود</t>
  </si>
  <si>
    <t>ايمان</t>
  </si>
  <si>
    <t>هديه</t>
  </si>
  <si>
    <t>جيهان</t>
  </si>
  <si>
    <t>يبرود</t>
  </si>
  <si>
    <t>مصياف</t>
  </si>
  <si>
    <t>عليا</t>
  </si>
  <si>
    <t>نوى</t>
  </si>
  <si>
    <t>عبير</t>
  </si>
  <si>
    <t>مهى</t>
  </si>
  <si>
    <t xml:space="preserve">فاطمة </t>
  </si>
  <si>
    <t xml:space="preserve">دمشق </t>
  </si>
  <si>
    <t>فاطمة</t>
  </si>
  <si>
    <t>امونه</t>
  </si>
  <si>
    <t>رانيا</t>
  </si>
  <si>
    <t>راس المعرة</t>
  </si>
  <si>
    <t>التل</t>
  </si>
  <si>
    <t>عفاف</t>
  </si>
  <si>
    <t>سمية</t>
  </si>
  <si>
    <t>القطيفة</t>
  </si>
  <si>
    <t>جديدة عرطوز</t>
  </si>
  <si>
    <t>انتصار</t>
  </si>
  <si>
    <t>جبله</t>
  </si>
  <si>
    <t xml:space="preserve">ايمان </t>
  </si>
  <si>
    <t>دلال</t>
  </si>
  <si>
    <t>سعدة</t>
  </si>
  <si>
    <t>نجاه</t>
  </si>
  <si>
    <t>باسمه</t>
  </si>
  <si>
    <t>هناء</t>
  </si>
  <si>
    <t>زكاء</t>
  </si>
  <si>
    <t>رشا</t>
  </si>
  <si>
    <t>قطيفة</t>
  </si>
  <si>
    <t>الهام</t>
  </si>
  <si>
    <t>زينب</t>
  </si>
  <si>
    <t>اميرة</t>
  </si>
  <si>
    <t>حسنه</t>
  </si>
  <si>
    <t>بشيره</t>
  </si>
  <si>
    <t xml:space="preserve">التل </t>
  </si>
  <si>
    <t>هند</t>
  </si>
  <si>
    <t>جميلة</t>
  </si>
  <si>
    <t>سميره</t>
  </si>
  <si>
    <t>داريا</t>
  </si>
  <si>
    <t>روعه</t>
  </si>
  <si>
    <t>مياده</t>
  </si>
  <si>
    <t>ادلب</t>
  </si>
  <si>
    <t>حرستا البصل</t>
  </si>
  <si>
    <t xml:space="preserve">حمص </t>
  </si>
  <si>
    <t>نور الهدى</t>
  </si>
  <si>
    <t>خاتون</t>
  </si>
  <si>
    <t>جوهره</t>
  </si>
  <si>
    <t>رولا</t>
  </si>
  <si>
    <t xml:space="preserve">سوسن </t>
  </si>
  <si>
    <t>هنادي</t>
  </si>
  <si>
    <t>حنان</t>
  </si>
  <si>
    <t xml:space="preserve">خديجة </t>
  </si>
  <si>
    <t xml:space="preserve">ريف دمشق </t>
  </si>
  <si>
    <t>منتهى</t>
  </si>
  <si>
    <t>سميحة</t>
  </si>
  <si>
    <t>سميرة</t>
  </si>
  <si>
    <t>سلام</t>
  </si>
  <si>
    <t>كوكب</t>
  </si>
  <si>
    <t>العراقية</t>
  </si>
  <si>
    <t>مشفى دوما</t>
  </si>
  <si>
    <t>فاتنة</t>
  </si>
  <si>
    <t>حليمه</t>
  </si>
  <si>
    <t xml:space="preserve">اللاذقية </t>
  </si>
  <si>
    <t>صباح</t>
  </si>
  <si>
    <t>الحجر الاسود</t>
  </si>
  <si>
    <t>ازدهار</t>
  </si>
  <si>
    <t>صبحيه</t>
  </si>
  <si>
    <t>حرستا</t>
  </si>
  <si>
    <t xml:space="preserve">درعا </t>
  </si>
  <si>
    <t>وداد</t>
  </si>
  <si>
    <t xml:space="preserve">سمر </t>
  </si>
  <si>
    <t xml:space="preserve">صباح </t>
  </si>
  <si>
    <t>رغداء</t>
  </si>
  <si>
    <t>غصون</t>
  </si>
  <si>
    <t>دير عطيه</t>
  </si>
  <si>
    <t>قدسيا</t>
  </si>
  <si>
    <t>حياة</t>
  </si>
  <si>
    <t>ميسون</t>
  </si>
  <si>
    <t xml:space="preserve">سبينة </t>
  </si>
  <si>
    <t>ابوظبي</t>
  </si>
  <si>
    <t>معضمية</t>
  </si>
  <si>
    <t>تغريد</t>
  </si>
  <si>
    <t xml:space="preserve">دير الزور </t>
  </si>
  <si>
    <t>وفيقه</t>
  </si>
  <si>
    <t>جميله</t>
  </si>
  <si>
    <t>حياه</t>
  </si>
  <si>
    <t>ناهد</t>
  </si>
  <si>
    <t>جبلة</t>
  </si>
  <si>
    <t>اعتدال</t>
  </si>
  <si>
    <t>قطنا</t>
  </si>
  <si>
    <t>اسيمه</t>
  </si>
  <si>
    <t>خديجة</t>
  </si>
  <si>
    <t>محاسن</t>
  </si>
  <si>
    <t>انخل</t>
  </si>
  <si>
    <t>اريحا</t>
  </si>
  <si>
    <t>ديماس</t>
  </si>
  <si>
    <t>انعام</t>
  </si>
  <si>
    <t>قبر الست</t>
  </si>
  <si>
    <t>ريما</t>
  </si>
  <si>
    <t>منين</t>
  </si>
  <si>
    <t>امال</t>
  </si>
  <si>
    <t>سوسن</t>
  </si>
  <si>
    <t>نور</t>
  </si>
  <si>
    <t>روضه</t>
  </si>
  <si>
    <t>عالقين</t>
  </si>
  <si>
    <t>ريعان</t>
  </si>
  <si>
    <t>رسمية</t>
  </si>
  <si>
    <t>بشرى</t>
  </si>
  <si>
    <t>فوزيه</t>
  </si>
  <si>
    <t>نهاد</t>
  </si>
  <si>
    <t>امنة</t>
  </si>
  <si>
    <t>رحيبه</t>
  </si>
  <si>
    <t>هنا</t>
  </si>
  <si>
    <t>بنغازي</t>
  </si>
  <si>
    <t>الضمير</t>
  </si>
  <si>
    <t>امينه</t>
  </si>
  <si>
    <t>رجاء</t>
  </si>
  <si>
    <t>مياماس</t>
  </si>
  <si>
    <t>سقبا</t>
  </si>
  <si>
    <t>عجمان</t>
  </si>
  <si>
    <t>ابو ظبي</t>
  </si>
  <si>
    <t>كريمة</t>
  </si>
  <si>
    <t>خيريه</t>
  </si>
  <si>
    <t>الشيخ مسكين</t>
  </si>
  <si>
    <t>حصنان</t>
  </si>
  <si>
    <t>كويت</t>
  </si>
  <si>
    <t>فضه</t>
  </si>
  <si>
    <t>نهلا</t>
  </si>
  <si>
    <t>ميرفت</t>
  </si>
  <si>
    <t>اللبنانية</t>
  </si>
  <si>
    <t>القدموس</t>
  </si>
  <si>
    <t>هنديه</t>
  </si>
  <si>
    <t>اسما</t>
  </si>
  <si>
    <t>صبا</t>
  </si>
  <si>
    <t>فيروز</t>
  </si>
  <si>
    <t>سلوى</t>
  </si>
  <si>
    <t>صافيتا</t>
  </si>
  <si>
    <t>مروه</t>
  </si>
  <si>
    <t>عتيبة</t>
  </si>
  <si>
    <t xml:space="preserve">وفاء </t>
  </si>
  <si>
    <t>اسعاف</t>
  </si>
  <si>
    <t>قمر</t>
  </si>
  <si>
    <t>سليمه</t>
  </si>
  <si>
    <t>مؤمنه</t>
  </si>
  <si>
    <t>ندى</t>
  </si>
  <si>
    <t>عدله</t>
  </si>
  <si>
    <t>معرتمصرين</t>
  </si>
  <si>
    <t>رخله</t>
  </si>
  <si>
    <t>صدد</t>
  </si>
  <si>
    <t>ابها</t>
  </si>
  <si>
    <t>شهيره</t>
  </si>
  <si>
    <t>عطاف</t>
  </si>
  <si>
    <t>جديدة الوادي</t>
  </si>
  <si>
    <t>شكريه</t>
  </si>
  <si>
    <t>نجوى</t>
  </si>
  <si>
    <t>روضة</t>
  </si>
  <si>
    <t>فريده</t>
  </si>
  <si>
    <t>صفية</t>
  </si>
  <si>
    <t>فاديه</t>
  </si>
  <si>
    <t>لما</t>
  </si>
  <si>
    <t>غزاله</t>
  </si>
  <si>
    <t xml:space="preserve">روضة </t>
  </si>
  <si>
    <t>القامشلي</t>
  </si>
  <si>
    <t>ريمة اللحف</t>
  </si>
  <si>
    <t>وهيبه</t>
  </si>
  <si>
    <t>انيسه</t>
  </si>
  <si>
    <t>نهله</t>
  </si>
  <si>
    <t>لمياء</t>
  </si>
  <si>
    <t>نوره</t>
  </si>
  <si>
    <t>ربى</t>
  </si>
  <si>
    <t>علا</t>
  </si>
  <si>
    <t>ضياء</t>
  </si>
  <si>
    <t>الأردنية</t>
  </si>
  <si>
    <t>رمزية</t>
  </si>
  <si>
    <t xml:space="preserve">مريم </t>
  </si>
  <si>
    <t>نها</t>
  </si>
  <si>
    <t xml:space="preserve">كوثر </t>
  </si>
  <si>
    <t>نايفه</t>
  </si>
  <si>
    <t>نعيمه</t>
  </si>
  <si>
    <t>شهبا</t>
  </si>
  <si>
    <t>ليلا</t>
  </si>
  <si>
    <t>فايزه</t>
  </si>
  <si>
    <t>محجه</t>
  </si>
  <si>
    <t>اتحاد</t>
  </si>
  <si>
    <t>نوال</t>
  </si>
  <si>
    <t>الحفة</t>
  </si>
  <si>
    <t>خلود</t>
  </si>
  <si>
    <t>فريال</t>
  </si>
  <si>
    <t>بصرى الشام</t>
  </si>
  <si>
    <t>منيرة</t>
  </si>
  <si>
    <t>نبيله</t>
  </si>
  <si>
    <t>خنساء</t>
  </si>
  <si>
    <t>رقيه</t>
  </si>
  <si>
    <t>امل</t>
  </si>
  <si>
    <t xml:space="preserve">ناديا </t>
  </si>
  <si>
    <t>نعيمة</t>
  </si>
  <si>
    <t xml:space="preserve">سهام </t>
  </si>
  <si>
    <t>نظيره</t>
  </si>
  <si>
    <t>ريا</t>
  </si>
  <si>
    <t>عائدة</t>
  </si>
  <si>
    <t>بسيمه</t>
  </si>
  <si>
    <t>شرعية</t>
  </si>
  <si>
    <t>نوفه</t>
  </si>
  <si>
    <t>ساميه</t>
  </si>
  <si>
    <t>باسمة</t>
  </si>
  <si>
    <t>مها</t>
  </si>
  <si>
    <t>عسال الورد</t>
  </si>
  <si>
    <t>السيدة زينب</t>
  </si>
  <si>
    <t>اديبه</t>
  </si>
  <si>
    <t>ميادة</t>
  </si>
  <si>
    <t>شعاره</t>
  </si>
  <si>
    <t xml:space="preserve">حماه </t>
  </si>
  <si>
    <t>حسنة</t>
  </si>
  <si>
    <t>غازية</t>
  </si>
  <si>
    <t xml:space="preserve">نوال </t>
  </si>
  <si>
    <t>مقيليبة</t>
  </si>
  <si>
    <t>هاديه</t>
  </si>
  <si>
    <t>سميحه</t>
  </si>
  <si>
    <t>عائشة</t>
  </si>
  <si>
    <t xml:space="preserve">هيام </t>
  </si>
  <si>
    <t>صالحه</t>
  </si>
  <si>
    <t>العربية الفلسطينية</t>
  </si>
  <si>
    <t xml:space="preserve">انعام </t>
  </si>
  <si>
    <t>عين الشعرة</t>
  </si>
  <si>
    <t xml:space="preserve">صحنايا </t>
  </si>
  <si>
    <t>سميه</t>
  </si>
  <si>
    <t>رنده</t>
  </si>
  <si>
    <t>زكيه</t>
  </si>
  <si>
    <t xml:space="preserve">حليمه </t>
  </si>
  <si>
    <t xml:space="preserve">فاطمه </t>
  </si>
  <si>
    <t>نورة</t>
  </si>
  <si>
    <t>غير سورية</t>
  </si>
  <si>
    <t>راس المعره</t>
  </si>
  <si>
    <t xml:space="preserve">اليمنية </t>
  </si>
  <si>
    <t>صبحية</t>
  </si>
  <si>
    <t>خالديه</t>
  </si>
  <si>
    <t>هويدا</t>
  </si>
  <si>
    <t xml:space="preserve">بديعة </t>
  </si>
  <si>
    <t>خوله</t>
  </si>
  <si>
    <t>ضحى</t>
  </si>
  <si>
    <t>حمده</t>
  </si>
  <si>
    <t>شاديه</t>
  </si>
  <si>
    <t>أمل</t>
  </si>
  <si>
    <t>نورا</t>
  </si>
  <si>
    <t>الكسوة</t>
  </si>
  <si>
    <t>سيناء</t>
  </si>
  <si>
    <t>فايزة</t>
  </si>
  <si>
    <t>صفاء</t>
  </si>
  <si>
    <t xml:space="preserve">حنان </t>
  </si>
  <si>
    <t>جهينه</t>
  </si>
  <si>
    <t>انشراح</t>
  </si>
  <si>
    <t>مي</t>
  </si>
  <si>
    <t>تهاني</t>
  </si>
  <si>
    <t>كفر بطنا</t>
  </si>
  <si>
    <t>بدرية</t>
  </si>
  <si>
    <t>قرحتا</t>
  </si>
  <si>
    <t>آمنة</t>
  </si>
  <si>
    <t xml:space="preserve">مخيم اليرموك </t>
  </si>
  <si>
    <t>لينا</t>
  </si>
  <si>
    <t>عرى</t>
  </si>
  <si>
    <t>اروى</t>
  </si>
  <si>
    <t>نداء</t>
  </si>
  <si>
    <t>حسناء</t>
  </si>
  <si>
    <t>سهير</t>
  </si>
  <si>
    <t>عقربا</t>
  </si>
  <si>
    <t>رنا</t>
  </si>
  <si>
    <t>اقبال</t>
  </si>
  <si>
    <t>جهيده</t>
  </si>
  <si>
    <t>تماضر</t>
  </si>
  <si>
    <t>اسماء</t>
  </si>
  <si>
    <t>سوزان</t>
  </si>
  <si>
    <t>شيرين</t>
  </si>
  <si>
    <t xml:space="preserve">حلب </t>
  </si>
  <si>
    <t>ثريا</t>
  </si>
  <si>
    <t>رزان</t>
  </si>
  <si>
    <t>ربيعة</t>
  </si>
  <si>
    <t>بلسم</t>
  </si>
  <si>
    <t>ساريه</t>
  </si>
  <si>
    <t>رويده</t>
  </si>
  <si>
    <t>نجران</t>
  </si>
  <si>
    <t>حمامه</t>
  </si>
  <si>
    <t xml:space="preserve">ميساء </t>
  </si>
  <si>
    <t>ساره</t>
  </si>
  <si>
    <t>لميا</t>
  </si>
  <si>
    <t>افراح</t>
  </si>
  <si>
    <t>رحاب</t>
  </si>
  <si>
    <t>ندا</t>
  </si>
  <si>
    <t>سلمى</t>
  </si>
  <si>
    <t>ليندا</t>
  </si>
  <si>
    <t>فاتن</t>
  </si>
  <si>
    <t>حميده</t>
  </si>
  <si>
    <t>هيلا</t>
  </si>
  <si>
    <t>ورده</t>
  </si>
  <si>
    <t>هدية</t>
  </si>
  <si>
    <t>الصنمين</t>
  </si>
  <si>
    <t>كودنه</t>
  </si>
  <si>
    <t>التونسية</t>
  </si>
  <si>
    <t>هبه</t>
  </si>
  <si>
    <t xml:space="preserve">حورية </t>
  </si>
  <si>
    <t>هامه</t>
  </si>
  <si>
    <t>حوريه</t>
  </si>
  <si>
    <t>رحيبة</t>
  </si>
  <si>
    <t>فدوى</t>
  </si>
  <si>
    <t>تماثيل</t>
  </si>
  <si>
    <t xml:space="preserve">زينب </t>
  </si>
  <si>
    <t xml:space="preserve">يسرى </t>
  </si>
  <si>
    <t xml:space="preserve">الرياض </t>
  </si>
  <si>
    <t>ناجيه</t>
  </si>
  <si>
    <t>طفس</t>
  </si>
  <si>
    <t>فتاة</t>
  </si>
  <si>
    <t>الطائف</t>
  </si>
  <si>
    <t>دير ماما</t>
  </si>
  <si>
    <t>مساكن نجها</t>
  </si>
  <si>
    <t>خلفه</t>
  </si>
  <si>
    <t>فصل ثاني 2020-2021</t>
  </si>
  <si>
    <t>رقم الإيقاف</t>
  </si>
  <si>
    <t>تدوير الرسوم</t>
  </si>
  <si>
    <t>أدخل الرقم الإمتحاني</t>
  </si>
  <si>
    <t>غير سوري</t>
  </si>
  <si>
    <t>01</t>
  </si>
  <si>
    <t>رقم جواز السفر لغير السوريين</t>
  </si>
  <si>
    <t>رقم الهاتف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</si>
  <si>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</si>
  <si>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</si>
  <si>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</si>
  <si>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</si>
  <si>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</si>
  <si>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</si>
  <si>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</si>
  <si>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</si>
  <si>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</si>
  <si>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</si>
  <si>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</si>
  <si>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</si>
  <si>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</si>
  <si>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الثانوية</t>
  </si>
  <si>
    <t>الأولى حديث</t>
  </si>
  <si>
    <t>15</t>
  </si>
  <si>
    <t>16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</si>
  <si>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</si>
  <si>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</si>
  <si>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</si>
  <si>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</si>
  <si>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</si>
  <si>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</si>
  <si>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</si>
  <si>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</si>
  <si>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</si>
  <si>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</si>
  <si>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</si>
  <si>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</si>
  <si>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</si>
  <si>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</si>
  <si>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</si>
  <si>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</si>
  <si>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</si>
  <si>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الفصل الثاني 2020-2021</t>
  </si>
  <si>
    <t>الرسوم</t>
  </si>
  <si>
    <t>البيانات باللغة الإنكليزية</t>
  </si>
  <si>
    <t>فصول الإنقطاع</t>
  </si>
  <si>
    <t>رسم فصل الانقطاع</t>
  </si>
  <si>
    <t>رسم تسجيل سنوي</t>
  </si>
  <si>
    <t>م</t>
  </si>
  <si>
    <t>محافظة الشهادة</t>
  </si>
  <si>
    <t>t</t>
  </si>
  <si>
    <t>ج1</t>
  </si>
  <si>
    <t>زهره</t>
  </si>
  <si>
    <t>حفيظه</t>
  </si>
  <si>
    <t xml:space="preserve">ناهد </t>
  </si>
  <si>
    <t xml:space="preserve">فايزة </t>
  </si>
  <si>
    <t>محمد صالح</t>
  </si>
  <si>
    <t xml:space="preserve">احمدهزيمه </t>
  </si>
  <si>
    <t xml:space="preserve">ناهدة </t>
  </si>
  <si>
    <t>ايمان فقعه</t>
  </si>
  <si>
    <t>معتصم</t>
  </si>
  <si>
    <t>عربيه</t>
  </si>
  <si>
    <t>حمورة</t>
  </si>
  <si>
    <t>لميس الخطيب</t>
  </si>
  <si>
    <t>نسرين</t>
  </si>
  <si>
    <t>وفيقة صيداوي</t>
  </si>
  <si>
    <t xml:space="preserve">محمد شاكر </t>
  </si>
  <si>
    <t xml:space="preserve">هناء </t>
  </si>
  <si>
    <t>عفاف عبد العزيز</t>
  </si>
  <si>
    <t>محمد فواز</t>
  </si>
  <si>
    <t>محمد جواد العضل</t>
  </si>
  <si>
    <t xml:space="preserve"> ريما</t>
  </si>
  <si>
    <t>اسراء الدامس</t>
  </si>
  <si>
    <t>سبينة</t>
  </si>
  <si>
    <t>طارق</t>
  </si>
  <si>
    <t>إيمان</t>
  </si>
  <si>
    <t xml:space="preserve">الاء زاهر </t>
  </si>
  <si>
    <t xml:space="preserve">عبير </t>
  </si>
  <si>
    <t>محمد زياد بوز الجدي</t>
  </si>
  <si>
    <t>محمد خاروف</t>
  </si>
  <si>
    <t xml:space="preserve">سحر </t>
  </si>
  <si>
    <t>سامر الحلبي</t>
  </si>
  <si>
    <t>أسامة</t>
  </si>
  <si>
    <t>محمد مؤيد الخطيب</t>
  </si>
  <si>
    <t>مديحه</t>
  </si>
  <si>
    <t>أنور السيروان</t>
  </si>
  <si>
    <t>غدير العيسمي</t>
  </si>
  <si>
    <t xml:space="preserve">نوفل </t>
  </si>
  <si>
    <t xml:space="preserve">الجميل </t>
  </si>
  <si>
    <t>رنا المنفي</t>
  </si>
  <si>
    <t>نادين فليحان</t>
  </si>
  <si>
    <t xml:space="preserve">شاهر </t>
  </si>
  <si>
    <t>زهر الهيل</t>
  </si>
  <si>
    <t>يوسف الشيخ</t>
  </si>
  <si>
    <t>جدة</t>
  </si>
  <si>
    <t>نور الزين</t>
  </si>
  <si>
    <t xml:space="preserve">محمد رهيف </t>
  </si>
  <si>
    <t>بيان شريدي</t>
  </si>
  <si>
    <t>سحم الجولان</t>
  </si>
  <si>
    <t>عقاب</t>
  </si>
  <si>
    <t>جودي سماقيه</t>
  </si>
  <si>
    <t xml:space="preserve">ثناء </t>
  </si>
  <si>
    <t xml:space="preserve">سلوى </t>
  </si>
  <si>
    <t>لبنى منصور</t>
  </si>
  <si>
    <t>انصاف</t>
  </si>
  <si>
    <t>أسعد</t>
  </si>
  <si>
    <t>شفيقة</t>
  </si>
  <si>
    <t>دالية كنعان</t>
  </si>
  <si>
    <t>ميادين</t>
  </si>
  <si>
    <t>شام</t>
  </si>
  <si>
    <t>دينا جزار</t>
  </si>
  <si>
    <t>رفيقه</t>
  </si>
  <si>
    <t>شذى  المسكي</t>
  </si>
  <si>
    <t xml:space="preserve">مروه ابراهيم </t>
  </si>
  <si>
    <t>مخبم جرمنا</t>
  </si>
  <si>
    <t>جوهينه</t>
  </si>
  <si>
    <t>عزه الجوهري</t>
  </si>
  <si>
    <t>25/6/1986</t>
  </si>
  <si>
    <t>ريحاب</t>
  </si>
  <si>
    <t>عمار عطية</t>
  </si>
  <si>
    <t>نسرين المليجي</t>
  </si>
  <si>
    <t>سدرة سيف</t>
  </si>
  <si>
    <t>هديل</t>
  </si>
  <si>
    <t>اسراء دلعين</t>
  </si>
  <si>
    <t>سراب اشتي</t>
  </si>
  <si>
    <t>اياد</t>
  </si>
  <si>
    <t>اخلاص</t>
  </si>
  <si>
    <t>محمد يزن حلواني</t>
  </si>
  <si>
    <t>ولاء المصري</t>
  </si>
  <si>
    <t>اعتماد</t>
  </si>
  <si>
    <t>عبد النبي</t>
  </si>
  <si>
    <t>ربيع ابراهيم</t>
  </si>
  <si>
    <t>جربا</t>
  </si>
  <si>
    <t>اكرام</t>
  </si>
  <si>
    <t>نظام</t>
  </si>
  <si>
    <t>كفر تخاريم</t>
  </si>
  <si>
    <t>ايمان عبد الحليم</t>
  </si>
  <si>
    <t>مياس التركماني</t>
  </si>
  <si>
    <t>زين احمد</t>
  </si>
  <si>
    <t>اسيا</t>
  </si>
  <si>
    <t>سربيون</t>
  </si>
  <si>
    <t>مروى قندور</t>
  </si>
  <si>
    <t>شهيرة</t>
  </si>
  <si>
    <t>منيره</t>
  </si>
  <si>
    <t>بلقيس ابو دحلوش</t>
  </si>
  <si>
    <t>غفران  المارديني</t>
  </si>
  <si>
    <t>رزان الحبال</t>
  </si>
  <si>
    <t>لين عابده</t>
  </si>
  <si>
    <t>راما الشيخ</t>
  </si>
  <si>
    <t xml:space="preserve">تغريد الجمال </t>
  </si>
  <si>
    <t>مرتضى</t>
  </si>
  <si>
    <t>نزهه</t>
  </si>
  <si>
    <t>حسان خوام</t>
  </si>
  <si>
    <t>يوسف الغزي</t>
  </si>
  <si>
    <t>22/8/1999</t>
  </si>
  <si>
    <t>البريج</t>
  </si>
  <si>
    <t>نادرة</t>
  </si>
  <si>
    <t>محمد ياسين</t>
  </si>
  <si>
    <t xml:space="preserve">محمد الطاهر جعمور </t>
  </si>
  <si>
    <t>محمد بشير</t>
  </si>
  <si>
    <t xml:space="preserve">جمانه </t>
  </si>
  <si>
    <t xml:space="preserve">وسيم عيسى </t>
  </si>
  <si>
    <t xml:space="preserve">روعه </t>
  </si>
  <si>
    <t xml:space="preserve">طرطوس </t>
  </si>
  <si>
    <t xml:space="preserve">راما الحوراني </t>
  </si>
  <si>
    <t xml:space="preserve">هادي علي </t>
  </si>
  <si>
    <t xml:space="preserve">امل </t>
  </si>
  <si>
    <t>شادية</t>
  </si>
  <si>
    <t>عبد الله عيسى</t>
  </si>
  <si>
    <t>كنعان</t>
  </si>
  <si>
    <t>بدور</t>
  </si>
  <si>
    <t xml:space="preserve">صلاح </t>
  </si>
  <si>
    <t xml:space="preserve">هدى </t>
  </si>
  <si>
    <t>آفين الحبش</t>
  </si>
  <si>
    <t>فهمي</t>
  </si>
  <si>
    <t>ثويبه الفاضل</t>
  </si>
  <si>
    <t>بدريه</t>
  </si>
  <si>
    <t>ساميه عبد الكريم</t>
  </si>
  <si>
    <t>ريه</t>
  </si>
  <si>
    <t>ديمه بكيره</t>
  </si>
  <si>
    <t xml:space="preserve">ابتسام </t>
  </si>
  <si>
    <t>هلا سمرة</t>
  </si>
  <si>
    <t>نبك</t>
  </si>
  <si>
    <t>سالي شبلي</t>
  </si>
  <si>
    <t xml:space="preserve">نظير </t>
  </si>
  <si>
    <t>مروة ربيع</t>
  </si>
  <si>
    <t>خلدون القوادري</t>
  </si>
  <si>
    <t>هناء سرور</t>
  </si>
  <si>
    <t>محمد الحميدي</t>
  </si>
  <si>
    <t>الخنساء</t>
  </si>
  <si>
    <t>ريف درعا</t>
  </si>
  <si>
    <t>رهف</t>
  </si>
  <si>
    <t>ميناس عرودكي</t>
  </si>
  <si>
    <t xml:space="preserve">مشق </t>
  </si>
  <si>
    <t xml:space="preserve">تكوين دالي </t>
  </si>
  <si>
    <t xml:space="preserve">اريحا </t>
  </si>
  <si>
    <t>زينه مسلماني</t>
  </si>
  <si>
    <t>سماح</t>
  </si>
  <si>
    <t>جمال الحمصي</t>
  </si>
  <si>
    <t>دعاء البديوي</t>
  </si>
  <si>
    <t>اديبة</t>
  </si>
  <si>
    <t>ماري</t>
  </si>
  <si>
    <t xml:space="preserve">سناء </t>
  </si>
  <si>
    <t>اسرى الموسى</t>
  </si>
  <si>
    <t>جرابلس</t>
  </si>
  <si>
    <t>سوسن عاشور</t>
  </si>
  <si>
    <t>ايه الترك</t>
  </si>
  <si>
    <t>خديجه الحطاب</t>
  </si>
  <si>
    <t xml:space="preserve">رهف سيراجي </t>
  </si>
  <si>
    <t xml:space="preserve"> ذكي</t>
  </si>
  <si>
    <t xml:space="preserve">امينة شمس الدين </t>
  </si>
  <si>
    <t>أمنه</t>
  </si>
  <si>
    <t>جعفر حمود</t>
  </si>
  <si>
    <t xml:space="preserve">عمار </t>
  </si>
  <si>
    <t xml:space="preserve">منال </t>
  </si>
  <si>
    <t>مصباح</t>
  </si>
  <si>
    <t>سهيله</t>
  </si>
  <si>
    <t>احسان</t>
  </si>
  <si>
    <t>لينا حسن</t>
  </si>
  <si>
    <t>رفاه</t>
  </si>
  <si>
    <t>وائل</t>
  </si>
  <si>
    <t>علاء القصير</t>
  </si>
  <si>
    <t>بارعه</t>
  </si>
  <si>
    <t>مديرا</t>
  </si>
  <si>
    <t>محمد ماهر</t>
  </si>
  <si>
    <t>غالب</t>
  </si>
  <si>
    <t>حاكم</t>
  </si>
  <si>
    <t>أسماء</t>
  </si>
  <si>
    <t>افتكار</t>
  </si>
  <si>
    <t>نورا الوقه</t>
  </si>
  <si>
    <t>رشيد</t>
  </si>
  <si>
    <t>26/5/1998</t>
  </si>
  <si>
    <t>ابطع</t>
  </si>
  <si>
    <t>عمار قاسم</t>
  </si>
  <si>
    <t>عواطف</t>
  </si>
  <si>
    <t>فاتنه</t>
  </si>
  <si>
    <t>رويدة</t>
  </si>
  <si>
    <t>نور الشالاتي</t>
  </si>
  <si>
    <t>احمد حمود</t>
  </si>
  <si>
    <t>دينا قابلو</t>
  </si>
  <si>
    <t>فريحه</t>
  </si>
  <si>
    <t xml:space="preserve">تبوك </t>
  </si>
  <si>
    <t>شكرية</t>
  </si>
  <si>
    <t>عربين</t>
  </si>
  <si>
    <t>حافظ</t>
  </si>
  <si>
    <t>محمد رضوان</t>
  </si>
  <si>
    <t>محمد نسيب</t>
  </si>
  <si>
    <t>ريهام الوادي</t>
  </si>
  <si>
    <t>راحب</t>
  </si>
  <si>
    <t>اميمه</t>
  </si>
  <si>
    <t>علي حسون</t>
  </si>
  <si>
    <t>نجود</t>
  </si>
  <si>
    <t>غزلانيه</t>
  </si>
  <si>
    <t>فدوه</t>
  </si>
  <si>
    <t>عين الشمس</t>
  </si>
  <si>
    <t>وصال</t>
  </si>
  <si>
    <t>ماهر موسى</t>
  </si>
  <si>
    <t>نجات</t>
  </si>
  <si>
    <t>معلولا</t>
  </si>
  <si>
    <t>جورج حنا</t>
  </si>
  <si>
    <t>محمد غسان</t>
  </si>
  <si>
    <t>رويدا</t>
  </si>
  <si>
    <t>مدحت</t>
  </si>
  <si>
    <t>عزيزه</t>
  </si>
  <si>
    <t>محمد زيد صهيون</t>
  </si>
  <si>
    <t>اريج</t>
  </si>
  <si>
    <t>تدمر</t>
  </si>
  <si>
    <t>شهاب</t>
  </si>
  <si>
    <t>رائده</t>
  </si>
  <si>
    <t>اياد الجمل</t>
  </si>
  <si>
    <t>ناريمان</t>
  </si>
  <si>
    <t>ايناس</t>
  </si>
  <si>
    <t>مسعده بحطيطي</t>
  </si>
  <si>
    <t xml:space="preserve">عرفان </t>
  </si>
  <si>
    <t xml:space="preserve">علياء ابو عساف </t>
  </si>
  <si>
    <t xml:space="preserve">رفيق </t>
  </si>
  <si>
    <t xml:space="preserve">احسان </t>
  </si>
  <si>
    <t xml:space="preserve">قطنا </t>
  </si>
  <si>
    <t>ناديه</t>
  </si>
  <si>
    <t xml:space="preserve">انتصار </t>
  </si>
  <si>
    <t>طرابلس</t>
  </si>
  <si>
    <t>اليرموك</t>
  </si>
  <si>
    <t>نور السيوفي</t>
  </si>
  <si>
    <t xml:space="preserve">هند زيتون </t>
  </si>
  <si>
    <t xml:space="preserve">جميله </t>
  </si>
  <si>
    <t>رانيه</t>
  </si>
  <si>
    <t>حسن الاشقر</t>
  </si>
  <si>
    <t xml:space="preserve">الهام حج محمود </t>
  </si>
  <si>
    <t xml:space="preserve">دلال </t>
  </si>
  <si>
    <t>مهند عبد النبي</t>
  </si>
  <si>
    <t>هولا</t>
  </si>
  <si>
    <t>نرمين</t>
  </si>
  <si>
    <t>اشرف نعيم</t>
  </si>
  <si>
    <t>محمدزهير</t>
  </si>
  <si>
    <t>15/1/1999</t>
  </si>
  <si>
    <t>ساميا طحان</t>
  </si>
  <si>
    <t>حفيضه شحاده</t>
  </si>
  <si>
    <t>تركيه</t>
  </si>
  <si>
    <t>يارا الغزال</t>
  </si>
  <si>
    <t>شوكت</t>
  </si>
  <si>
    <t xml:space="preserve">علي العمر </t>
  </si>
  <si>
    <t>محمد حسين</t>
  </si>
  <si>
    <t>محمد عزو ابو ذقن</t>
  </si>
  <si>
    <t xml:space="preserve">امنه </t>
  </si>
  <si>
    <t xml:space="preserve">محمد مراد الحمصي </t>
  </si>
  <si>
    <t xml:space="preserve">غالية </t>
  </si>
  <si>
    <t>نبال</t>
  </si>
  <si>
    <t>محمود عطايا</t>
  </si>
  <si>
    <t>إبراهيم</t>
  </si>
  <si>
    <t>اديب</t>
  </si>
  <si>
    <t>مرفت</t>
  </si>
  <si>
    <t>غيداء</t>
  </si>
  <si>
    <t xml:space="preserve">سبينه </t>
  </si>
  <si>
    <t xml:space="preserve">مرام الرواس </t>
  </si>
  <si>
    <t>ميساء خلوف</t>
  </si>
  <si>
    <t>فريز</t>
  </si>
  <si>
    <t>علي علوش</t>
  </si>
  <si>
    <t>عطا الله</t>
  </si>
  <si>
    <t>تواني</t>
  </si>
  <si>
    <t>احمد الاغا</t>
  </si>
  <si>
    <t>محمد مصباح</t>
  </si>
  <si>
    <t>اسمهان</t>
  </si>
  <si>
    <t>غاليه</t>
  </si>
  <si>
    <t>زملكا</t>
  </si>
  <si>
    <t>قحطان</t>
  </si>
  <si>
    <t>وضحه</t>
  </si>
  <si>
    <t>رئيفه</t>
  </si>
  <si>
    <t>عدرا</t>
  </si>
  <si>
    <t>مطيعه</t>
  </si>
  <si>
    <t>العين</t>
  </si>
  <si>
    <t>جباب</t>
  </si>
  <si>
    <t>عرمان</t>
  </si>
  <si>
    <t>جمال الدين</t>
  </si>
  <si>
    <t>فوزه</t>
  </si>
  <si>
    <t>رغده</t>
  </si>
  <si>
    <t>نصوح</t>
  </si>
  <si>
    <t>17/5/1997</t>
  </si>
  <si>
    <t>زبدين</t>
  </si>
  <si>
    <t>بندر</t>
  </si>
  <si>
    <t>ايوبا</t>
  </si>
  <si>
    <t>مواهب</t>
  </si>
  <si>
    <t>حمدة</t>
  </si>
  <si>
    <t>راغده</t>
  </si>
  <si>
    <t>هزار</t>
  </si>
  <si>
    <t>اشرفية صحنايا</t>
  </si>
  <si>
    <t xml:space="preserve">نضال </t>
  </si>
  <si>
    <t>نبيلة</t>
  </si>
  <si>
    <t>لؤي</t>
  </si>
  <si>
    <t>انيسة</t>
  </si>
  <si>
    <t>بثينه</t>
  </si>
  <si>
    <t>فيوليت</t>
  </si>
  <si>
    <t>محمد هيثم</t>
  </si>
  <si>
    <t>محمد الحاج علي</t>
  </si>
  <si>
    <t>سعده</t>
  </si>
  <si>
    <t>نبع الصخر</t>
  </si>
  <si>
    <t xml:space="preserve">مشفى دوما </t>
  </si>
  <si>
    <t>محمد جلال</t>
  </si>
  <si>
    <t>نايفة</t>
  </si>
  <si>
    <t>آمال</t>
  </si>
  <si>
    <t xml:space="preserve">مصطفى </t>
  </si>
  <si>
    <t>معتصم جمعه</t>
  </si>
  <si>
    <t>صفوان</t>
  </si>
  <si>
    <t>نظير</t>
  </si>
  <si>
    <t>حاتم</t>
  </si>
  <si>
    <t>لطيفه</t>
  </si>
  <si>
    <t xml:space="preserve">زبيده </t>
  </si>
  <si>
    <t>خبب</t>
  </si>
  <si>
    <t>صبوره</t>
  </si>
  <si>
    <t>منار</t>
  </si>
  <si>
    <t>محمدباسل</t>
  </si>
  <si>
    <t>بدوي</t>
  </si>
  <si>
    <t>غزلانية</t>
  </si>
  <si>
    <t>محمدعلي</t>
  </si>
  <si>
    <t>عزيزة</t>
  </si>
  <si>
    <t>نبيهه</t>
  </si>
  <si>
    <t>حزه</t>
  </si>
  <si>
    <t>وسام مان الدين نصر</t>
  </si>
  <si>
    <t>اسماء باراداني</t>
  </si>
  <si>
    <t>15/11/1995</t>
  </si>
  <si>
    <t>دير الفرديس</t>
  </si>
  <si>
    <t>خطاب</t>
  </si>
  <si>
    <t>سلحب</t>
  </si>
  <si>
    <t>وجيهة</t>
  </si>
  <si>
    <t>بلال شريده</t>
  </si>
  <si>
    <t>فهده</t>
  </si>
  <si>
    <t xml:space="preserve">الرحيبة </t>
  </si>
  <si>
    <t>امتثال</t>
  </si>
  <si>
    <t>محمد امين</t>
  </si>
  <si>
    <t>عبدالغني</t>
  </si>
  <si>
    <t>عبدالستار</t>
  </si>
  <si>
    <t xml:space="preserve">فريال </t>
  </si>
  <si>
    <t>وهيبة</t>
  </si>
  <si>
    <t>يازي</t>
  </si>
  <si>
    <t>راميا</t>
  </si>
  <si>
    <t>عامر حسن</t>
  </si>
  <si>
    <t>حازم</t>
  </si>
  <si>
    <t>لمى</t>
  </si>
  <si>
    <t>بتول</t>
  </si>
  <si>
    <t>نهيلا</t>
  </si>
  <si>
    <t>محمد زرزور</t>
  </si>
  <si>
    <t>امامه</t>
  </si>
  <si>
    <t>كناز</t>
  </si>
  <si>
    <t>محمد رياض</t>
  </si>
  <si>
    <t xml:space="preserve">جرمانا </t>
  </si>
  <si>
    <t>اماني</t>
  </si>
  <si>
    <t>غالية</t>
  </si>
  <si>
    <t>محمدانور</t>
  </si>
  <si>
    <t>محمدنبيل</t>
  </si>
  <si>
    <t>زين</t>
  </si>
  <si>
    <t xml:space="preserve">جديدة عرطوز </t>
  </si>
  <si>
    <t>مفعله</t>
  </si>
  <si>
    <t xml:space="preserve">صبورة </t>
  </si>
  <si>
    <t xml:space="preserve">دانية سويد </t>
  </si>
  <si>
    <t xml:space="preserve">ماجدة </t>
  </si>
  <si>
    <t>سها</t>
  </si>
  <si>
    <t>عهد</t>
  </si>
  <si>
    <t>غازيه</t>
  </si>
  <si>
    <t>عبد الرحمن عياش</t>
  </si>
  <si>
    <t xml:space="preserve">علاء الدين مبارك </t>
  </si>
  <si>
    <t xml:space="preserve">ايمام شحادة </t>
  </si>
  <si>
    <t>ديرعطية</t>
  </si>
  <si>
    <t>عمر يوغاروق</t>
  </si>
  <si>
    <t>مرج السلطان</t>
  </si>
  <si>
    <t>غنى توبة</t>
  </si>
  <si>
    <t>زاهره</t>
  </si>
  <si>
    <t>محمد علاء كحيل</t>
  </si>
  <si>
    <t>شذى</t>
  </si>
  <si>
    <t>نور الدين المزيك</t>
  </si>
  <si>
    <t xml:space="preserve">محمد اسامة </t>
  </si>
  <si>
    <t>أحمد قباني</t>
  </si>
  <si>
    <t>تمام سعد الله</t>
  </si>
  <si>
    <t>زبيدة</t>
  </si>
  <si>
    <t>حمزة العايدي</t>
  </si>
  <si>
    <t xml:space="preserve">ورده </t>
  </si>
  <si>
    <t>كارمن</t>
  </si>
  <si>
    <t>الرحيبة</t>
  </si>
  <si>
    <t>معين</t>
  </si>
  <si>
    <t>سلمية</t>
  </si>
  <si>
    <t xml:space="preserve">رياض </t>
  </si>
  <si>
    <t xml:space="preserve">روميل ملاح </t>
  </si>
  <si>
    <t>سهام الطوير</t>
  </si>
  <si>
    <t xml:space="preserve">مازن </t>
  </si>
  <si>
    <t xml:space="preserve">امال </t>
  </si>
  <si>
    <t xml:space="preserve">ملك </t>
  </si>
  <si>
    <t>فادي الكنعو</t>
  </si>
  <si>
    <t>حمام التركمان</t>
  </si>
  <si>
    <t>فتحية</t>
  </si>
  <si>
    <t>جمانة</t>
  </si>
  <si>
    <t>محمد زياد</t>
  </si>
  <si>
    <t>محمد مرعي</t>
  </si>
  <si>
    <t>محمد ايهاب</t>
  </si>
  <si>
    <t>عاصم</t>
  </si>
  <si>
    <t xml:space="preserve">محمد سعيد </t>
  </si>
  <si>
    <t>رائدة</t>
  </si>
  <si>
    <t>محمد تحسين</t>
  </si>
  <si>
    <t>هيا</t>
  </si>
  <si>
    <t>فوز</t>
  </si>
  <si>
    <t>محمد حسام</t>
  </si>
  <si>
    <t>نادية</t>
  </si>
  <si>
    <t>وضاح</t>
  </si>
  <si>
    <t>عبد المطلب</t>
  </si>
  <si>
    <t>زهور</t>
  </si>
  <si>
    <t>مؤمنة</t>
  </si>
  <si>
    <t>وصفيه</t>
  </si>
  <si>
    <t xml:space="preserve">زبيدة </t>
  </si>
  <si>
    <t>جومانا</t>
  </si>
  <si>
    <t>هبه الشيشكلي</t>
  </si>
  <si>
    <t>هبه سكر</t>
  </si>
  <si>
    <t>احمد الزعبي</t>
  </si>
  <si>
    <t>هدايه</t>
  </si>
  <si>
    <t>رفيده</t>
  </si>
  <si>
    <t>فرنجيه</t>
  </si>
  <si>
    <t xml:space="preserve">ريما </t>
  </si>
  <si>
    <t>جباتا الخشب</t>
  </si>
  <si>
    <t>المغربية</t>
  </si>
  <si>
    <t>احمد فواز</t>
  </si>
  <si>
    <t>اسماء كيكي</t>
  </si>
  <si>
    <t xml:space="preserve">ميسون </t>
  </si>
  <si>
    <t>معاذ الخرسان</t>
  </si>
  <si>
    <t>البكار</t>
  </si>
  <si>
    <t>احمد مهنا</t>
  </si>
  <si>
    <t>وضحة</t>
  </si>
  <si>
    <t xml:space="preserve">لبانه حيدر </t>
  </si>
  <si>
    <t xml:space="preserve">بيت فاعور </t>
  </si>
  <si>
    <t xml:space="preserve">عبد القادر </t>
  </si>
  <si>
    <t>السعودية</t>
  </si>
  <si>
    <t>محمد الصباغ</t>
  </si>
  <si>
    <t>شمة</t>
  </si>
  <si>
    <t>القطيفه</t>
  </si>
  <si>
    <t>بستان الحمام</t>
  </si>
  <si>
    <t>سعديه</t>
  </si>
  <si>
    <t>محمد الفاعوري</t>
  </si>
  <si>
    <t>المعلقة</t>
  </si>
  <si>
    <t>محمد الماضي</t>
  </si>
  <si>
    <t>هبه سلوم</t>
  </si>
  <si>
    <t>الاء قاروط</t>
  </si>
  <si>
    <t>مفيده</t>
  </si>
  <si>
    <t>عامر موقاو</t>
  </si>
  <si>
    <t>لجين فاعور</t>
  </si>
  <si>
    <t>مروة سكحل</t>
  </si>
  <si>
    <t>عبد الكريم البطال</t>
  </si>
  <si>
    <t>لبنى عتمه</t>
  </si>
  <si>
    <t xml:space="preserve">محمد باسل قباني </t>
  </si>
  <si>
    <t xml:space="preserve">سعد الله </t>
  </si>
  <si>
    <t xml:space="preserve">رانيا </t>
  </si>
  <si>
    <t>مناف غانم</t>
  </si>
  <si>
    <t>مها بركات</t>
  </si>
  <si>
    <t>محمد وائل الزعيتر</t>
  </si>
  <si>
    <t xml:space="preserve">اسامة </t>
  </si>
  <si>
    <t xml:space="preserve">فدوى </t>
  </si>
  <si>
    <t>بشار الشيخ</t>
  </si>
  <si>
    <t>منى عبد المجيد</t>
  </si>
  <si>
    <t>جوهرة</t>
  </si>
  <si>
    <t>سارة المغربي</t>
  </si>
  <si>
    <t>لينة</t>
  </si>
  <si>
    <t>هبة بشناق</t>
  </si>
  <si>
    <t>أحمد الميداني</t>
  </si>
  <si>
    <t>ليان بولاد</t>
  </si>
  <si>
    <t>عامر شحاده</t>
  </si>
  <si>
    <t>عيوش</t>
  </si>
  <si>
    <t>عمار عثمان</t>
  </si>
  <si>
    <t>امية عرفة</t>
  </si>
  <si>
    <t>مرشده</t>
  </si>
  <si>
    <t>13/7/1971</t>
  </si>
  <si>
    <t>لبانه اسماعيل</t>
  </si>
  <si>
    <t>ردينا</t>
  </si>
  <si>
    <t>قمر الزعيم</t>
  </si>
  <si>
    <t>مرام الشوباش</t>
  </si>
  <si>
    <t>حمودة</t>
  </si>
  <si>
    <t>رامي الحج</t>
  </si>
  <si>
    <t>ضياء عطايا</t>
  </si>
  <si>
    <t>محمد شاكر</t>
  </si>
  <si>
    <t>لبنى السيد</t>
  </si>
  <si>
    <t>محمد العكاوي</t>
  </si>
  <si>
    <t>محمد عابدي</t>
  </si>
  <si>
    <t>رنيم ابو ناصر</t>
  </si>
  <si>
    <t>نهلة</t>
  </si>
  <si>
    <t>السبينة</t>
  </si>
  <si>
    <t>آهين حسين</t>
  </si>
  <si>
    <t>المالكية</t>
  </si>
  <si>
    <t>محمد عيد الابراهيم</t>
  </si>
  <si>
    <t>بهجه</t>
  </si>
  <si>
    <t>13/6/1989</t>
  </si>
  <si>
    <t>محمد مأمون الصواف</t>
  </si>
  <si>
    <t>رهف الارناؤط</t>
  </si>
  <si>
    <t>عامر تقي</t>
  </si>
  <si>
    <t>سيطان ابو عاصي</t>
  </si>
  <si>
    <t>شعف</t>
  </si>
  <si>
    <t>يمان عوض</t>
  </si>
  <si>
    <t>محمد عبد الر حمن</t>
  </si>
  <si>
    <t>حيان</t>
  </si>
  <si>
    <t>لانا الناطور</t>
  </si>
  <si>
    <t>مضر السيد</t>
  </si>
  <si>
    <t>ملهم نصر الله</t>
  </si>
  <si>
    <t>الخالدية</t>
  </si>
  <si>
    <t>هندرين حسن</t>
  </si>
  <si>
    <t>طيب</t>
  </si>
  <si>
    <t>هادي متري</t>
  </si>
  <si>
    <t>ريما سليم داؤد</t>
  </si>
  <si>
    <t>سامر محمد</t>
  </si>
  <si>
    <t>بشار صهيون</t>
  </si>
  <si>
    <t>شهيناز</t>
  </si>
  <si>
    <t>نوار المرتضى</t>
  </si>
  <si>
    <t>لينا احمد</t>
  </si>
  <si>
    <t xml:space="preserve">صفوان عبد السلام </t>
  </si>
  <si>
    <t>علي الأسعد</t>
  </si>
  <si>
    <t>فتون بني المرجه</t>
  </si>
  <si>
    <t>دعاء الحموي</t>
  </si>
  <si>
    <t>لمى بركات</t>
  </si>
  <si>
    <t>أحمد مظلوم</t>
  </si>
  <si>
    <t>عين حور</t>
  </si>
  <si>
    <t>محمد الرمضان</t>
  </si>
  <si>
    <t>خالد محمد</t>
  </si>
  <si>
    <t>العالية</t>
  </si>
  <si>
    <t>دالية الدريس</t>
  </si>
  <si>
    <t>15/8/1988</t>
  </si>
  <si>
    <t>معرة النعمان</t>
  </si>
  <si>
    <t>محمد موسى</t>
  </si>
  <si>
    <t>نوال صفية</t>
  </si>
  <si>
    <t>محمدرائف</t>
  </si>
  <si>
    <t>هديل ضيا</t>
  </si>
  <si>
    <t>ابراهيم ابو بكر</t>
  </si>
  <si>
    <t>رغد الارناؤط</t>
  </si>
  <si>
    <t>رؤى ملحم</t>
  </si>
  <si>
    <t xml:space="preserve">عبد الرحيم </t>
  </si>
  <si>
    <t>حارة التركمان</t>
  </si>
  <si>
    <t>ريم القاروط</t>
  </si>
  <si>
    <t>سعاد السعدي</t>
  </si>
  <si>
    <t>رهام خرطبيل</t>
  </si>
  <si>
    <t xml:space="preserve">محمد الد يري </t>
  </si>
  <si>
    <t xml:space="preserve">سكينه </t>
  </si>
  <si>
    <t>امنة الجاسم العبيد</t>
  </si>
  <si>
    <t>ايليا بركات</t>
  </si>
  <si>
    <t>اسماعيل صالح</t>
  </si>
  <si>
    <t>محمد جمال الحلاق</t>
  </si>
  <si>
    <t>تركمان بارح</t>
  </si>
  <si>
    <t>وليد السماوي</t>
  </si>
  <si>
    <t>محمد ضرار</t>
  </si>
  <si>
    <t>يزن كنعان</t>
  </si>
  <si>
    <t>رندة</t>
  </si>
  <si>
    <t>رهف عبيد</t>
  </si>
  <si>
    <t>ايمان حبرج</t>
  </si>
  <si>
    <t xml:space="preserve">حسن بنا </t>
  </si>
  <si>
    <t xml:space="preserve">رضا </t>
  </si>
  <si>
    <t>الهام عرودكي</t>
  </si>
  <si>
    <t>محمد عدنان باكير</t>
  </si>
  <si>
    <t>راما ندة</t>
  </si>
  <si>
    <t>محمد شيخ الزور</t>
  </si>
  <si>
    <t>رهف الحيدر</t>
  </si>
  <si>
    <t>قدسيل</t>
  </si>
  <si>
    <t>عبد القادر المرعي</t>
  </si>
  <si>
    <t>علي فارس</t>
  </si>
  <si>
    <t>ماجدولين</t>
  </si>
  <si>
    <t>محمد نور شعبان</t>
  </si>
  <si>
    <t>رهام الحسن المصطفى</t>
  </si>
  <si>
    <t>موحسن</t>
  </si>
  <si>
    <t>عبدالله غنيمه</t>
  </si>
  <si>
    <t>محمد بلال شيخ نجيب</t>
  </si>
  <si>
    <t>ولاء لحلح</t>
  </si>
  <si>
    <t>هديل كلش</t>
  </si>
  <si>
    <t>هيا مانع</t>
  </si>
  <si>
    <t>احمد عيد</t>
  </si>
  <si>
    <t>طارق محفوض</t>
  </si>
  <si>
    <t>رامي الشعراني</t>
  </si>
  <si>
    <t>بشار زعبي</t>
  </si>
  <si>
    <t>شين</t>
  </si>
  <si>
    <t>ريم اللحام</t>
  </si>
  <si>
    <t xml:space="preserve">اسماء </t>
  </si>
  <si>
    <t>لندى عبود</t>
  </si>
  <si>
    <t>خالد ناشوق</t>
  </si>
  <si>
    <t>محمد خير القصاص</t>
  </si>
  <si>
    <t>محمد خير فرج</t>
  </si>
  <si>
    <t xml:space="preserve">منذر الطويل </t>
  </si>
  <si>
    <t>قاسم الدبيسي</t>
  </si>
  <si>
    <t>ليبيا</t>
  </si>
  <si>
    <t>لين جراد</t>
  </si>
  <si>
    <t>عباده عمار</t>
  </si>
  <si>
    <t>معاذ شمس الدين الصغير</t>
  </si>
  <si>
    <t>نهوند هلال</t>
  </si>
  <si>
    <t>نور صلاحي الاصبحي</t>
  </si>
  <si>
    <t>محمد باسم</t>
  </si>
  <si>
    <t xml:space="preserve">انس شرك </t>
  </si>
  <si>
    <t xml:space="preserve">سوزان </t>
  </si>
  <si>
    <t>محمد بلال ستوت</t>
  </si>
  <si>
    <t>معاذخالد</t>
  </si>
  <si>
    <t>أمل دادو</t>
  </si>
  <si>
    <t>محمدأمير</t>
  </si>
  <si>
    <t>سالي المدني</t>
  </si>
  <si>
    <t>محمد حسان الواع</t>
  </si>
  <si>
    <t>أمينة</t>
  </si>
  <si>
    <t>ربا سليمان</t>
  </si>
  <si>
    <t>شهرزاد</t>
  </si>
  <si>
    <t>أحمد الحوري</t>
  </si>
  <si>
    <t>بلال الخشة</t>
  </si>
  <si>
    <t>كفاية</t>
  </si>
  <si>
    <t>محمدمنذر قربان بارودي</t>
  </si>
  <si>
    <t>محمدهيثم</t>
  </si>
  <si>
    <t>رهف أبو الخير</t>
  </si>
  <si>
    <t>محمد عمرو السمان</t>
  </si>
  <si>
    <t>لانا القسطنطيني</t>
  </si>
  <si>
    <t>محمد غياث</t>
  </si>
  <si>
    <t>محم كنان الغبرا</t>
  </si>
  <si>
    <t xml:space="preserve">معن </t>
  </si>
  <si>
    <t>محمد المجدر</t>
  </si>
  <si>
    <t>براء الحمود</t>
  </si>
  <si>
    <t>روان الفرا</t>
  </si>
  <si>
    <t>راما قشلان</t>
  </si>
  <si>
    <t>احمد سامر</t>
  </si>
  <si>
    <t>لؤي المنير</t>
  </si>
  <si>
    <t>لبنى الفوخيري</t>
  </si>
  <si>
    <t xml:space="preserve">لينا </t>
  </si>
  <si>
    <t>قاسم ادريس</t>
  </si>
  <si>
    <t>لجين الزحيلي</t>
  </si>
  <si>
    <t>أميرة منصور</t>
  </si>
  <si>
    <t>مابل خير بك</t>
  </si>
  <si>
    <t>ماسا محايري</t>
  </si>
  <si>
    <t>محمدهشام</t>
  </si>
  <si>
    <t>مؤيد مريدن</t>
  </si>
  <si>
    <t>مياس</t>
  </si>
  <si>
    <t>الاء الشويكي</t>
  </si>
  <si>
    <t>محمد غالب</t>
  </si>
  <si>
    <t>روز سهدو</t>
  </si>
  <si>
    <t>غصون الحلاق</t>
  </si>
  <si>
    <t>ميس الشقيع</t>
  </si>
  <si>
    <t xml:space="preserve">اسلام </t>
  </si>
  <si>
    <t>ناريمان الحموي</t>
  </si>
  <si>
    <t>جوني سويد فلوح</t>
  </si>
  <si>
    <t>جوال</t>
  </si>
  <si>
    <t>رهف العلا</t>
  </si>
  <si>
    <t>زبيده كواره</t>
  </si>
  <si>
    <t>رولا الجمال</t>
  </si>
  <si>
    <t>غزل حماد</t>
  </si>
  <si>
    <t>فاروق شرف</t>
  </si>
  <si>
    <t>24/10/1997</t>
  </si>
  <si>
    <t>فايز بركات</t>
  </si>
  <si>
    <t>محمد سعيد الخضري</t>
  </si>
  <si>
    <t>محمد مبيض</t>
  </si>
  <si>
    <t>مرام جربوع</t>
  </si>
  <si>
    <t>مروه السمان</t>
  </si>
  <si>
    <t>داني طعمه</t>
  </si>
  <si>
    <t>كارلا الحداد</t>
  </si>
  <si>
    <t>باسل عجرم</t>
  </si>
  <si>
    <t>تمام الشوفي</t>
  </si>
  <si>
    <t>عوس</t>
  </si>
  <si>
    <t>طارق السعدي</t>
  </si>
  <si>
    <t>مرح عواد</t>
  </si>
  <si>
    <t>لينا مهنا</t>
  </si>
  <si>
    <t>نور الهدى البحره</t>
  </si>
  <si>
    <t>محمد نصوح</t>
  </si>
  <si>
    <t>بتول الداودي</t>
  </si>
  <si>
    <t>بدر حلوم</t>
  </si>
  <si>
    <t>حياة عيناوي</t>
  </si>
  <si>
    <t>محمد جمعه الحمصي</t>
  </si>
  <si>
    <t>رنا مراد</t>
  </si>
  <si>
    <t>عبدالدايم</t>
  </si>
  <si>
    <t>رنيم الحوري الحمصي</t>
  </si>
  <si>
    <t>ريم صالح</t>
  </si>
  <si>
    <t>عبد الناصر القرينات</t>
  </si>
  <si>
    <t>فرجه</t>
  </si>
  <si>
    <t>فاديه المارديني</t>
  </si>
  <si>
    <t>فاطمة الخولي</t>
  </si>
  <si>
    <t>حنان حمصي</t>
  </si>
  <si>
    <t>خالد الحسن</t>
  </si>
  <si>
    <t>غنمه</t>
  </si>
  <si>
    <t>رغد العكاري</t>
  </si>
  <si>
    <t>15/1/1996</t>
  </si>
  <si>
    <t>ساره بلال</t>
  </si>
  <si>
    <t>بدوية</t>
  </si>
  <si>
    <t>نور الاعرج</t>
  </si>
  <si>
    <t>6/1*/1988</t>
  </si>
  <si>
    <t>اكرم محارب</t>
  </si>
  <si>
    <t>31/1/1998</t>
  </si>
  <si>
    <t>الاء علبي</t>
  </si>
  <si>
    <t>ساميه الشاملي</t>
  </si>
  <si>
    <t>شامل حيدر</t>
  </si>
  <si>
    <t>17/4/1970</t>
  </si>
  <si>
    <t>عبادة حديد</t>
  </si>
  <si>
    <t>23/1/1996</t>
  </si>
  <si>
    <t>عرين خالد</t>
  </si>
  <si>
    <t>جامانا</t>
  </si>
  <si>
    <t>29/10/1991</t>
  </si>
  <si>
    <t>غفران خالد</t>
  </si>
  <si>
    <t>18/6/1997</t>
  </si>
  <si>
    <t>يوسف ابو غيدا</t>
  </si>
  <si>
    <t>حنان الصباغ</t>
  </si>
  <si>
    <t>رزان حبش</t>
  </si>
  <si>
    <t>جلال بكر زهدي</t>
  </si>
  <si>
    <t>محمد البردان</t>
  </si>
  <si>
    <t xml:space="preserve">رنا الحناوي </t>
  </si>
  <si>
    <t>سلوى كوكجه</t>
  </si>
  <si>
    <t>ايمان نقرش</t>
  </si>
  <si>
    <t xml:space="preserve">نور الهدى </t>
  </si>
  <si>
    <t>خديجة الفليطاني</t>
  </si>
  <si>
    <t>ذو الفقار شقره</t>
  </si>
  <si>
    <t>راما رحمه</t>
  </si>
  <si>
    <t>سارة حمدان</t>
  </si>
  <si>
    <t>ربحي</t>
  </si>
  <si>
    <t>نازك</t>
  </si>
  <si>
    <t>جرش</t>
  </si>
  <si>
    <t xml:space="preserve">عامر قدور </t>
  </si>
  <si>
    <t xml:space="preserve">مرزوق </t>
  </si>
  <si>
    <t xml:space="preserve">باسمة </t>
  </si>
  <si>
    <t>عبد الهادي جناد</t>
  </si>
  <si>
    <t>جناد</t>
  </si>
  <si>
    <t>مارينا جنورة</t>
  </si>
  <si>
    <t>بحزينا</t>
  </si>
  <si>
    <t>مأمون كيوان</t>
  </si>
  <si>
    <t>علم الدين</t>
  </si>
  <si>
    <t>مجد محمد</t>
  </si>
  <si>
    <t>محمد خالد الحموي</t>
  </si>
  <si>
    <t>يزن</t>
  </si>
  <si>
    <t>محمد عمار القصار بني المرجة</t>
  </si>
  <si>
    <t>منى هاشم</t>
  </si>
  <si>
    <t>نيرمين</t>
  </si>
  <si>
    <t>ميشيل جبور</t>
  </si>
  <si>
    <t>هاني الزغين</t>
  </si>
  <si>
    <t>قطنه</t>
  </si>
  <si>
    <t xml:space="preserve">ايمن الخلف </t>
  </si>
  <si>
    <t xml:space="preserve">هظيمه </t>
  </si>
  <si>
    <t>بتول عيسى</t>
  </si>
  <si>
    <t>محمود جلال</t>
  </si>
  <si>
    <t>ايلا</t>
  </si>
  <si>
    <t>حسام العنداري</t>
  </si>
  <si>
    <t>خضر جابر</t>
  </si>
  <si>
    <t>شريفه</t>
  </si>
  <si>
    <t>دانيال منذر</t>
  </si>
  <si>
    <t>دانيه البيطار</t>
  </si>
  <si>
    <t>رامي حمزة</t>
  </si>
  <si>
    <t xml:space="preserve">اريج </t>
  </si>
  <si>
    <t>رهام بصبوص</t>
  </si>
  <si>
    <t>رهف محمد</t>
  </si>
  <si>
    <t>عطالله</t>
  </si>
  <si>
    <t>ريمان الاسدي</t>
  </si>
  <si>
    <t>برهان بنان</t>
  </si>
  <si>
    <t>بنان</t>
  </si>
  <si>
    <t>صلاح الاحمد</t>
  </si>
  <si>
    <t>صلاح الدين زلط</t>
  </si>
  <si>
    <t>غيث اسبل</t>
  </si>
  <si>
    <t>فاطمه دياب</t>
  </si>
  <si>
    <t>محمد بدوي</t>
  </si>
  <si>
    <t>نمريه</t>
  </si>
  <si>
    <t>محمود مناع</t>
  </si>
  <si>
    <t>نبال شحرور</t>
  </si>
  <si>
    <t>نهى حمود</t>
  </si>
  <si>
    <t>امجد اسكندر</t>
  </si>
  <si>
    <t>عبد الكافي طيب</t>
  </si>
  <si>
    <t>بسمة</t>
  </si>
  <si>
    <t>النبك ريف دمشق</t>
  </si>
  <si>
    <t>عرفان دقماق</t>
  </si>
  <si>
    <t>علي خضور</t>
  </si>
  <si>
    <t>عمار سامو</t>
  </si>
  <si>
    <t>عمران اللحام</t>
  </si>
  <si>
    <t>غفران تقي</t>
  </si>
  <si>
    <t>فداء غانم</t>
  </si>
  <si>
    <t>محمد حمدان</t>
  </si>
  <si>
    <t>محمد خزمة</t>
  </si>
  <si>
    <t>محمد علي حوريه</t>
  </si>
  <si>
    <t>بسم</t>
  </si>
  <si>
    <t>محمد ماهر دودكي</t>
  </si>
  <si>
    <t>محمد إياد سحلول</t>
  </si>
  <si>
    <t>محمد عصام نعمة</t>
  </si>
  <si>
    <t>محمود الشبلي</t>
  </si>
  <si>
    <t>نسرين نجمة</t>
  </si>
  <si>
    <t xml:space="preserve">نور عبدو </t>
  </si>
  <si>
    <t xml:space="preserve">هيفاء </t>
  </si>
  <si>
    <t>هند قدورة</t>
  </si>
  <si>
    <t xml:space="preserve">ولاء قلع </t>
  </si>
  <si>
    <t>امارات</t>
  </si>
  <si>
    <t>ياسين زنهور</t>
  </si>
  <si>
    <t xml:space="preserve">ايهم مسعود </t>
  </si>
  <si>
    <t xml:space="preserve">ندى </t>
  </si>
  <si>
    <t xml:space="preserve">غنام خلوف </t>
  </si>
  <si>
    <t xml:space="preserve">إسراء السعدي </t>
  </si>
  <si>
    <t xml:space="preserve">فخر الدين </t>
  </si>
  <si>
    <t xml:space="preserve">زينات </t>
  </si>
  <si>
    <t>اسمهان مخلوف</t>
  </si>
  <si>
    <t>الهام الحاج عبد الله</t>
  </si>
  <si>
    <t xml:space="preserve">حسام حجازي </t>
  </si>
  <si>
    <t xml:space="preserve">صفاء </t>
  </si>
  <si>
    <t xml:space="preserve">حرستا </t>
  </si>
  <si>
    <t xml:space="preserve">ربا الحورانة </t>
  </si>
  <si>
    <t>رند حديفه</t>
  </si>
  <si>
    <t>روان القادري</t>
  </si>
  <si>
    <t>ريم المطلق</t>
  </si>
  <si>
    <t>زينه قصار</t>
  </si>
  <si>
    <t>شروق عيسى الحمد</t>
  </si>
  <si>
    <t>صابرين تركي</t>
  </si>
  <si>
    <t>ضياء الفياض</t>
  </si>
  <si>
    <t>امنه الذياب</t>
  </si>
  <si>
    <t>فهمية سفاف</t>
  </si>
  <si>
    <t>مرهف سعد</t>
  </si>
  <si>
    <t>محمد توفيق</t>
  </si>
  <si>
    <t>اماني الطحان</t>
  </si>
  <si>
    <t xml:space="preserve">رفيا عبد </t>
  </si>
  <si>
    <t xml:space="preserve">طه </t>
  </si>
  <si>
    <t>سماح دغمش</t>
  </si>
  <si>
    <t>سمر الزعبي</t>
  </si>
  <si>
    <t>عبد الرحمن خمره</t>
  </si>
  <si>
    <t>ماجدة غنايم</t>
  </si>
  <si>
    <t>علاء فرج</t>
  </si>
  <si>
    <t>زهر</t>
  </si>
  <si>
    <t>النجمة</t>
  </si>
  <si>
    <t>قمر صلال</t>
  </si>
  <si>
    <t>يوسف العبيد</t>
  </si>
  <si>
    <t>الجرنية</t>
  </si>
  <si>
    <t>زهير الزعبي</t>
  </si>
  <si>
    <t>محمد حسين طبيخ</t>
  </si>
  <si>
    <t>محمد شحاده</t>
  </si>
  <si>
    <t>15/2/1998</t>
  </si>
  <si>
    <t>وسيم الطباخ</t>
  </si>
  <si>
    <t>يوسف طاطين</t>
  </si>
  <si>
    <t>21/5/1997</t>
  </si>
  <si>
    <t>محمد بيطار</t>
  </si>
  <si>
    <t>المزة</t>
  </si>
  <si>
    <t>علي رسوق</t>
  </si>
  <si>
    <t>رقيب</t>
  </si>
  <si>
    <t>امل سطاس</t>
  </si>
  <si>
    <t>ابراهيم الزيات</t>
  </si>
  <si>
    <t>27/5/1994</t>
  </si>
  <si>
    <t>الاء دللول</t>
  </si>
  <si>
    <t>وسيم علي ديب</t>
  </si>
  <si>
    <t>هبة الله غوطاني</t>
  </si>
  <si>
    <t>15/1/1998</t>
  </si>
  <si>
    <t>احمد باسل صالحاني</t>
  </si>
  <si>
    <t>جبريل عبدالله</t>
  </si>
  <si>
    <t>ماهر الشيخه</t>
  </si>
  <si>
    <t xml:space="preserve">القطيفة </t>
  </si>
  <si>
    <t>مجد خلوف</t>
  </si>
  <si>
    <t>بتول حريره</t>
  </si>
  <si>
    <t>بنان بشير أبو فخر</t>
  </si>
  <si>
    <t>تمارة ابو عزيزة</t>
  </si>
  <si>
    <t>توفيق السهلي</t>
  </si>
  <si>
    <t>جيهان الحلبي</t>
  </si>
  <si>
    <t>معذا</t>
  </si>
  <si>
    <t xml:space="preserve">حزم </t>
  </si>
  <si>
    <t>حسن الديك</t>
  </si>
  <si>
    <t>21/1/1996</t>
  </si>
  <si>
    <t>الفلسطينية</t>
  </si>
  <si>
    <t>ديمه الجبه</t>
  </si>
  <si>
    <t xml:space="preserve">إيمان الدبس </t>
  </si>
  <si>
    <t>رامي اللاز</t>
  </si>
  <si>
    <t>محمد بيان</t>
  </si>
  <si>
    <t>حفيظ</t>
  </si>
  <si>
    <t>محمد منور</t>
  </si>
  <si>
    <t>مروى كابس</t>
  </si>
  <si>
    <t>مهند طناطره</t>
  </si>
  <si>
    <t>204/1998</t>
  </si>
  <si>
    <t>هزار موعد</t>
  </si>
  <si>
    <t>25/1/1992</t>
  </si>
  <si>
    <t>فخر الدين كايد</t>
  </si>
  <si>
    <t>فهمية</t>
  </si>
  <si>
    <t>ياسمين قره جو لي</t>
  </si>
  <si>
    <t>محمد محمود</t>
  </si>
  <si>
    <t>فاتن الاورفلي</t>
  </si>
  <si>
    <t>وائل حداد</t>
  </si>
  <si>
    <t xml:space="preserve">رمزي </t>
  </si>
  <si>
    <t>ابراهيم قاروط</t>
  </si>
  <si>
    <t>الاء نمورة</t>
  </si>
  <si>
    <t>طلال الاسود</t>
  </si>
  <si>
    <t>عباده عز الدين العقباني</t>
  </si>
  <si>
    <t xml:space="preserve">عبد الرحمن عمر </t>
  </si>
  <si>
    <t>مجد شبيب</t>
  </si>
  <si>
    <t>مرفت الطروة</t>
  </si>
  <si>
    <t>مصطفى الاحمد</t>
  </si>
  <si>
    <t>السبخه</t>
  </si>
  <si>
    <t>مي ايوب</t>
  </si>
  <si>
    <t>هبه احمد</t>
  </si>
  <si>
    <t xml:space="preserve">هبه نصري </t>
  </si>
  <si>
    <t>ثائر ديب</t>
  </si>
  <si>
    <t>يسيرة</t>
  </si>
  <si>
    <t>راما حمودة</t>
  </si>
  <si>
    <t>رشا غصه</t>
  </si>
  <si>
    <t>هدى حمزه</t>
  </si>
  <si>
    <t>عجمان مشفى الزهراء</t>
  </si>
  <si>
    <t>هدى منصور</t>
  </si>
  <si>
    <t>يسرى لالا</t>
  </si>
  <si>
    <t>يسمينه داودي</t>
  </si>
  <si>
    <t>قدور</t>
  </si>
  <si>
    <t>ابراهيم حسني</t>
  </si>
  <si>
    <t>أمل قدورة</t>
  </si>
  <si>
    <t>بيان طعمه</t>
  </si>
  <si>
    <t>حسين عبد المجيد</t>
  </si>
  <si>
    <t>فايز حسين</t>
  </si>
  <si>
    <t xml:space="preserve">راما بزي </t>
  </si>
  <si>
    <t>رانيا اسكندر</t>
  </si>
  <si>
    <t>ماهر المدكوك</t>
  </si>
  <si>
    <t>مؤيد الخطيب</t>
  </si>
  <si>
    <t>زائد</t>
  </si>
  <si>
    <t>مساكن برزة</t>
  </si>
  <si>
    <t>رائدة حبك</t>
  </si>
  <si>
    <t>زلفا</t>
  </si>
  <si>
    <t>لين عدي</t>
  </si>
  <si>
    <t>21/6/1994</t>
  </si>
  <si>
    <t>نبيه علم</t>
  </si>
  <si>
    <t>دره</t>
  </si>
  <si>
    <t xml:space="preserve">رجاء </t>
  </si>
  <si>
    <t>منا</t>
  </si>
  <si>
    <t xml:space="preserve">نور محمد برو </t>
  </si>
  <si>
    <t xml:space="preserve">انور </t>
  </si>
  <si>
    <t>ولاء دياب</t>
  </si>
  <si>
    <t>مروه البيش</t>
  </si>
  <si>
    <t>روعة عتمة</t>
  </si>
  <si>
    <t>28/1/1994</t>
  </si>
  <si>
    <t>بتول الشيخ</t>
  </si>
  <si>
    <t xml:space="preserve">الفوعة </t>
  </si>
  <si>
    <t>زهر الدين</t>
  </si>
  <si>
    <t>عبد المحسن</t>
  </si>
  <si>
    <t xml:space="preserve">بدر </t>
  </si>
  <si>
    <t xml:space="preserve">هويده </t>
  </si>
  <si>
    <t>حسام علي</t>
  </si>
  <si>
    <t>رنجس</t>
  </si>
  <si>
    <t>تبوك</t>
  </si>
  <si>
    <t>عادل خطاب</t>
  </si>
  <si>
    <t>محمد شفيق</t>
  </si>
  <si>
    <t>احمد الحفار</t>
  </si>
  <si>
    <t>مصطفى الاسعد</t>
  </si>
  <si>
    <t>ابراهيم الحسون</t>
  </si>
  <si>
    <t>19/11/1999</t>
  </si>
  <si>
    <t>ديانا تومه</t>
  </si>
  <si>
    <t>محمود ذي النون</t>
  </si>
  <si>
    <t>اناس قطيفاني</t>
  </si>
  <si>
    <t>محمد حسن الفياض</t>
  </si>
  <si>
    <t>حنان مشعل</t>
  </si>
  <si>
    <t>زينب عباس</t>
  </si>
  <si>
    <t>يزن الست</t>
  </si>
  <si>
    <t>مالك عيسى</t>
  </si>
  <si>
    <t>اسراء عبد الرحيم</t>
  </si>
  <si>
    <t>راضي السعيد</t>
  </si>
  <si>
    <t>دخلله</t>
  </si>
  <si>
    <t>لينا عرعار</t>
  </si>
  <si>
    <t xml:space="preserve">مروه الشريطي </t>
  </si>
  <si>
    <t>حسين الحمد</t>
  </si>
  <si>
    <t>خشخاشة كبيرة</t>
  </si>
  <si>
    <t>منتصر عزام</t>
  </si>
  <si>
    <t>نادين عوده</t>
  </si>
  <si>
    <t>دير مقرن</t>
  </si>
  <si>
    <t>احمد ملحه</t>
  </si>
  <si>
    <t>هاني خطيب</t>
  </si>
  <si>
    <t>معرونة</t>
  </si>
  <si>
    <t>سالي سليمان</t>
  </si>
  <si>
    <t>عمير بوز العسل</t>
  </si>
  <si>
    <t>ايات الكجك</t>
  </si>
  <si>
    <t>المصرية</t>
  </si>
  <si>
    <t>شادي شوفان</t>
  </si>
  <si>
    <t>روز</t>
  </si>
  <si>
    <t>صوفيا عرموش</t>
  </si>
  <si>
    <t>جورية</t>
  </si>
  <si>
    <t>غيث العلاوي</t>
  </si>
  <si>
    <t>فاطمة الزهراء السالم</t>
  </si>
  <si>
    <t>براءه</t>
  </si>
  <si>
    <t>محمد زياد طبوش</t>
  </si>
  <si>
    <t>هادية</t>
  </si>
  <si>
    <t>مصطفى الدعاس</t>
  </si>
  <si>
    <t>احمد المصري</t>
  </si>
  <si>
    <t xml:space="preserve">حسام بركات </t>
  </si>
  <si>
    <t>حسين الرحيل</t>
  </si>
  <si>
    <t>نفيسة</t>
  </si>
  <si>
    <t>حياة المدني</t>
  </si>
  <si>
    <t xml:space="preserve">المعتصم بالله </t>
  </si>
  <si>
    <t xml:space="preserve">دارين </t>
  </si>
  <si>
    <t>شام مارديني</t>
  </si>
  <si>
    <t>مها صالح</t>
  </si>
  <si>
    <t>ميرنا</t>
  </si>
  <si>
    <t>محمد ممدوح عابدون</t>
  </si>
  <si>
    <t>سريجس</t>
  </si>
  <si>
    <t>عبد الحفيظ</t>
  </si>
  <si>
    <t>نشأت</t>
  </si>
  <si>
    <t xml:space="preserve">اليرموك </t>
  </si>
  <si>
    <t>اخلاص علبي</t>
  </si>
  <si>
    <t>غيفارا موسى</t>
  </si>
  <si>
    <t>رؤى دلال</t>
  </si>
  <si>
    <t>احمد دعبول</t>
  </si>
  <si>
    <t>سجى المفرج</t>
  </si>
  <si>
    <t>عبدو ايوب</t>
  </si>
  <si>
    <t>فتون فاكهاني</t>
  </si>
  <si>
    <t>فؤائد</t>
  </si>
  <si>
    <t xml:space="preserve">مرح زكار </t>
  </si>
  <si>
    <t>دعاء مصطفى</t>
  </si>
  <si>
    <t>شكري الخطيب</t>
  </si>
  <si>
    <t>محمد عجلوني</t>
  </si>
  <si>
    <t>مهند حسن</t>
  </si>
  <si>
    <t>مهند الحوراني</t>
  </si>
  <si>
    <t>جديدة الخاص</t>
  </si>
  <si>
    <t>ريم حبال</t>
  </si>
  <si>
    <t>رنيم عبد اللطيف</t>
  </si>
  <si>
    <t>عزه علي</t>
  </si>
  <si>
    <t>عبدالله أصلان</t>
  </si>
  <si>
    <t>محمود النابلسي</t>
  </si>
  <si>
    <t xml:space="preserve">محمد عماد الدين </t>
  </si>
  <si>
    <t xml:space="preserve">سناء المسلط </t>
  </si>
  <si>
    <t xml:space="preserve">عبله </t>
  </si>
  <si>
    <t xml:space="preserve">الحسكة </t>
  </si>
  <si>
    <t>يوسف الطباع</t>
  </si>
  <si>
    <t>عبد المجيد رحمون</t>
  </si>
  <si>
    <t>عمر قتابي</t>
  </si>
  <si>
    <t>نرجس هرملاني</t>
  </si>
  <si>
    <t xml:space="preserve">احمد خيري </t>
  </si>
  <si>
    <t>السودانية</t>
  </si>
  <si>
    <t>روان عز الدين</t>
  </si>
  <si>
    <t>حمدي</t>
  </si>
  <si>
    <t>سماح كعدان الحمصي</t>
  </si>
  <si>
    <t>انس عاصي</t>
  </si>
  <si>
    <t>نجوى اليوسف</t>
  </si>
  <si>
    <t>لوليا القزاز</t>
  </si>
  <si>
    <t xml:space="preserve">دبي </t>
  </si>
  <si>
    <t>ليالي الاحمر</t>
  </si>
  <si>
    <t>احمد المطر</t>
  </si>
  <si>
    <t>حامديه</t>
  </si>
  <si>
    <t>العبد</t>
  </si>
  <si>
    <t>رهام الجوابرة</t>
  </si>
  <si>
    <t>خلود نصر الله</t>
  </si>
  <si>
    <t>سمير البدوي</t>
  </si>
  <si>
    <t xml:space="preserve">بتول سمور </t>
  </si>
  <si>
    <t>امجد القاروط</t>
  </si>
  <si>
    <t>رهام قره بطق</t>
  </si>
  <si>
    <t>روعه ريحان</t>
  </si>
  <si>
    <t>عبد الرحمن العوض</t>
  </si>
  <si>
    <t>مؤمن زحيمان</t>
  </si>
  <si>
    <t xml:space="preserve">هدى سلخ </t>
  </si>
  <si>
    <t>محمود صبح</t>
  </si>
  <si>
    <t>سهى</t>
  </si>
  <si>
    <t>عبد القادر غرز الدين</t>
  </si>
  <si>
    <t>25/10/1996</t>
  </si>
  <si>
    <t>فؤاد مصطفى</t>
  </si>
  <si>
    <t xml:space="preserve">مؤيد جمعة </t>
  </si>
  <si>
    <t>عبد الله مكي</t>
  </si>
  <si>
    <t>علي البراك</t>
  </si>
  <si>
    <t>مؤيد الاكرمي</t>
  </si>
  <si>
    <t>محمد بهيج عوده</t>
  </si>
  <si>
    <t>أنطون عوض</t>
  </si>
  <si>
    <t>رزان غازي</t>
  </si>
  <si>
    <t xml:space="preserve">رغداء </t>
  </si>
  <si>
    <t>محمد نور الدين زركي</t>
  </si>
  <si>
    <t>هدى أمانو</t>
  </si>
  <si>
    <t>محمد علاء القباني</t>
  </si>
  <si>
    <t>فتحي طيان</t>
  </si>
  <si>
    <t>سامر التجار</t>
  </si>
  <si>
    <t xml:space="preserve">فراس عباس </t>
  </si>
  <si>
    <t xml:space="preserve">فضة </t>
  </si>
  <si>
    <t>علياء الحاج سرحان</t>
  </si>
  <si>
    <t>خضر احمد</t>
  </si>
  <si>
    <t>هيام الابراهيم</t>
  </si>
  <si>
    <t>ياسمين جريره</t>
  </si>
  <si>
    <t>ابراهيم صالح</t>
  </si>
  <si>
    <t>اليمن</t>
  </si>
  <si>
    <t>سامي الحمدان</t>
  </si>
  <si>
    <t xml:space="preserve">يوسف البقاعي </t>
  </si>
  <si>
    <t xml:space="preserve">محمد خلف </t>
  </si>
  <si>
    <t>حمراء الجديدة</t>
  </si>
  <si>
    <t>ردينة البراضعي</t>
  </si>
  <si>
    <t>بسيم</t>
  </si>
  <si>
    <t>ليبيا القبة</t>
  </si>
  <si>
    <t>محمود كادك</t>
  </si>
  <si>
    <t>فاطمة التوت</t>
  </si>
  <si>
    <t>حياة طالب</t>
  </si>
  <si>
    <t>هديل السالك</t>
  </si>
  <si>
    <t>أيمن داريونس</t>
  </si>
  <si>
    <t>أحمد زهر الدين</t>
  </si>
  <si>
    <t>ضحى صفدي</t>
  </si>
  <si>
    <t xml:space="preserve">فاديا </t>
  </si>
  <si>
    <t xml:space="preserve">عبد الرزاق القيم </t>
  </si>
  <si>
    <t>عبد القادر الاوتاني</t>
  </si>
  <si>
    <t>عمار نصر</t>
  </si>
  <si>
    <t>عهد محفوض</t>
  </si>
  <si>
    <t>مجد البيش</t>
  </si>
  <si>
    <t>مصطفى شمدين</t>
  </si>
  <si>
    <t>نوار عبيد</t>
  </si>
  <si>
    <t>نورهان الشامي</t>
  </si>
  <si>
    <t>سيمون</t>
  </si>
  <si>
    <t>ابي الهرباوي</t>
  </si>
  <si>
    <t>احمد الزين</t>
  </si>
  <si>
    <t>حسام الشلبي</t>
  </si>
  <si>
    <t>راما وردة</t>
  </si>
  <si>
    <t>سلوان السالم</t>
  </si>
  <si>
    <t>سليمان دوماني</t>
  </si>
  <si>
    <t>عبد السلام العويدات</t>
  </si>
  <si>
    <t>عبيدة كبارة اللبابيدي</t>
  </si>
  <si>
    <t>عماد الدين عقيل</t>
  </si>
  <si>
    <t>روعة</t>
  </si>
  <si>
    <t>عمر حرابه</t>
  </si>
  <si>
    <t xml:space="preserve">فادي الادلبي </t>
  </si>
  <si>
    <t xml:space="preserve">بشرى </t>
  </si>
  <si>
    <t>فراس زيتونه</t>
  </si>
  <si>
    <t xml:space="preserve">سعدالله </t>
  </si>
  <si>
    <t xml:space="preserve">مرفت </t>
  </si>
  <si>
    <t xml:space="preserve">محمد زيتوني </t>
  </si>
  <si>
    <t>محمد  سامي العلبي</t>
  </si>
  <si>
    <t>محمد سلاخ</t>
  </si>
  <si>
    <t>محمد متسلم</t>
  </si>
  <si>
    <t>محمد انس عنان</t>
  </si>
  <si>
    <t>محمد جميل نعمان</t>
  </si>
  <si>
    <t xml:space="preserve">منى جوخه دار </t>
  </si>
  <si>
    <t xml:space="preserve">جمشق </t>
  </si>
  <si>
    <t>ناهد عباسي</t>
  </si>
  <si>
    <t>امل مدور</t>
  </si>
  <si>
    <t>اياد دريوسه</t>
  </si>
  <si>
    <t>اق دوكار</t>
  </si>
  <si>
    <t>امينة عابد</t>
  </si>
  <si>
    <t>حسن نظام طهراني</t>
  </si>
  <si>
    <t>الجزائرية</t>
  </si>
  <si>
    <t>حمزة الشربجي</t>
  </si>
  <si>
    <t>ديانا عمران</t>
  </si>
  <si>
    <t xml:space="preserve">رولى ورور </t>
  </si>
  <si>
    <t xml:space="preserve">اشرفية صنايا </t>
  </si>
  <si>
    <t>روى الجمعة</t>
  </si>
  <si>
    <t>معاويه</t>
  </si>
  <si>
    <t xml:space="preserve">سلام سيف </t>
  </si>
  <si>
    <t xml:space="preserve">الحجر الاسود </t>
  </si>
  <si>
    <t>عامر المصفي</t>
  </si>
  <si>
    <t>مانيلا</t>
  </si>
  <si>
    <t xml:space="preserve">عبد الرحمن المسالخي </t>
  </si>
  <si>
    <t>عبد الرحمن الشلبي</t>
  </si>
  <si>
    <t>عبد الرزاق منور</t>
  </si>
  <si>
    <t>محيي الدين</t>
  </si>
  <si>
    <t>شاميه</t>
  </si>
  <si>
    <t xml:space="preserve">علاء قصار </t>
  </si>
  <si>
    <t>علاء كريزان</t>
  </si>
  <si>
    <t>فادي نصر</t>
  </si>
  <si>
    <t>محمد النويهي</t>
  </si>
  <si>
    <t>محمد فليون</t>
  </si>
  <si>
    <t>محمد عمر حماميه الشعار</t>
  </si>
  <si>
    <t>مرام</t>
  </si>
  <si>
    <t>مريم طيب</t>
  </si>
  <si>
    <t>معمر العيسى</t>
  </si>
  <si>
    <t>نينفين السقا اميني</t>
  </si>
  <si>
    <t>هاجر تميم</t>
  </si>
  <si>
    <t>وائل الراعي</t>
  </si>
  <si>
    <t>خيرية</t>
  </si>
  <si>
    <t>وسام شيخ الغنامة</t>
  </si>
  <si>
    <t>وصفية</t>
  </si>
  <si>
    <t>ايمن عنيز</t>
  </si>
  <si>
    <t>حامد العزي</t>
  </si>
  <si>
    <t>بشار بولس</t>
  </si>
  <si>
    <t>حسين مخلوف</t>
  </si>
  <si>
    <t xml:space="preserve"> هيام</t>
  </si>
  <si>
    <t>رضوان الحصوه</t>
  </si>
  <si>
    <t>15/9/1997</t>
  </si>
  <si>
    <t>سعيد بركه</t>
  </si>
  <si>
    <t>عبير المزعل</t>
  </si>
  <si>
    <t>شذاء</t>
  </si>
  <si>
    <t>عدنان ابو سيف</t>
  </si>
  <si>
    <t>محمد طاهر</t>
  </si>
  <si>
    <t>عمشة</t>
  </si>
  <si>
    <t>لوتس أبو قورة</t>
  </si>
  <si>
    <t>محمد طه المرعي</t>
  </si>
  <si>
    <t>هيا الخطاب</t>
  </si>
  <si>
    <t>وائل كحيلا</t>
  </si>
  <si>
    <t>ازدهار ابو جوى</t>
  </si>
  <si>
    <t xml:space="preserve">جباب </t>
  </si>
  <si>
    <t>اسراء حمد</t>
  </si>
  <si>
    <t>امجد زين</t>
  </si>
  <si>
    <t>حامد حسن</t>
  </si>
  <si>
    <t>صالحة التجار</t>
  </si>
  <si>
    <t xml:space="preserve">ديرعطية </t>
  </si>
  <si>
    <t>مالك بجبوج</t>
  </si>
  <si>
    <t xml:space="preserve">انس </t>
  </si>
  <si>
    <t>محمد البطل</t>
  </si>
  <si>
    <t>محمد الريحاوي</t>
  </si>
  <si>
    <t>محمد فراس هلال</t>
  </si>
  <si>
    <t>ايهم الزوباني</t>
  </si>
  <si>
    <t>يادوده</t>
  </si>
  <si>
    <t>جميله الظاهر</t>
  </si>
  <si>
    <t>قواص</t>
  </si>
  <si>
    <t>حسام الدين الاحمد</t>
  </si>
  <si>
    <t>حسام العلي</t>
  </si>
  <si>
    <t>حسان عبد السلام</t>
  </si>
  <si>
    <t>ربا الشبقي</t>
  </si>
  <si>
    <t>رياض طلفاح</t>
  </si>
  <si>
    <t>زكريا محمد الفيصل</t>
  </si>
  <si>
    <t>ساميه حسن</t>
  </si>
  <si>
    <t>جبل تخله</t>
  </si>
  <si>
    <t>علي عثمان</t>
  </si>
  <si>
    <t>بقني</t>
  </si>
  <si>
    <t>عمار كنج محمد جبور</t>
  </si>
  <si>
    <t>عمران شقير</t>
  </si>
  <si>
    <t>افرنجيه</t>
  </si>
  <si>
    <t>السويداء/القريا</t>
  </si>
  <si>
    <t>مصعب حموده</t>
  </si>
  <si>
    <t>نبيهه طربيه</t>
  </si>
  <si>
    <t>برد</t>
  </si>
  <si>
    <t>نور حمودة</t>
  </si>
  <si>
    <t>وسيم الخرتلك</t>
  </si>
  <si>
    <t>اسامه الحلبي</t>
  </si>
  <si>
    <t>شاديه الطراد المطر</t>
  </si>
  <si>
    <t>14/12/1989</t>
  </si>
  <si>
    <t>هيا غانم</t>
  </si>
  <si>
    <t>لما الصباغ</t>
  </si>
  <si>
    <t>22/6/1992</t>
  </si>
  <si>
    <t>سماح المحب</t>
  </si>
  <si>
    <t>محمد سبيع</t>
  </si>
  <si>
    <t>منى زيدان</t>
  </si>
  <si>
    <t>زينه الزمريق</t>
  </si>
  <si>
    <t>لين مبارك</t>
  </si>
  <si>
    <t>ألاء  الخالد</t>
  </si>
  <si>
    <t>احمد شلهوم</t>
  </si>
  <si>
    <t>محمد الاشكي</t>
  </si>
  <si>
    <t>فاديا الزحيلي</t>
  </si>
  <si>
    <t>وهبي</t>
  </si>
  <si>
    <t>احمد الفنش</t>
  </si>
  <si>
    <t>احمد رحيل</t>
  </si>
  <si>
    <t>رضوه</t>
  </si>
  <si>
    <t>الاء ابوعلي</t>
  </si>
  <si>
    <t>حنان صالح</t>
  </si>
  <si>
    <t>صبيحة</t>
  </si>
  <si>
    <t>شروق الغندور</t>
  </si>
  <si>
    <t>هدى الشريف</t>
  </si>
  <si>
    <t>لبنى ياسين دلكو</t>
  </si>
  <si>
    <t>رائد  حمدو</t>
  </si>
  <si>
    <t>عبد الودود ملك</t>
  </si>
  <si>
    <t xml:space="preserve">صائن الدين </t>
  </si>
  <si>
    <t>حيان جريكوس</t>
  </si>
  <si>
    <t xml:space="preserve">كامله </t>
  </si>
  <si>
    <t>احمد قطب</t>
  </si>
  <si>
    <t xml:space="preserve">فتحية </t>
  </si>
  <si>
    <t>مهاب التجار</t>
  </si>
  <si>
    <t>الأفغانية</t>
  </si>
  <si>
    <t>العزيزية</t>
  </si>
  <si>
    <t>دبي</t>
  </si>
  <si>
    <t>حسان عبد الكريم</t>
  </si>
  <si>
    <t>عمر زلفو</t>
  </si>
  <si>
    <t xml:space="preserve">مأمون </t>
  </si>
  <si>
    <t>احمد اسعد</t>
  </si>
  <si>
    <t>حمزه حناش</t>
  </si>
  <si>
    <t>عاصم صعب</t>
  </si>
  <si>
    <t>ام رواق</t>
  </si>
  <si>
    <t>علا الاسدي</t>
  </si>
  <si>
    <t>عفه</t>
  </si>
  <si>
    <t>غاده عبد الباقي</t>
  </si>
  <si>
    <t>محمد الجباوي</t>
  </si>
  <si>
    <t>وجدان</t>
  </si>
  <si>
    <t>مجدلين</t>
  </si>
  <si>
    <t>محمود عرفه</t>
  </si>
  <si>
    <t>موسى بردان</t>
  </si>
  <si>
    <t>مناع</t>
  </si>
  <si>
    <t xml:space="preserve">أروى عكرمه </t>
  </si>
  <si>
    <t xml:space="preserve">الباحة </t>
  </si>
  <si>
    <t>بهاء عليان</t>
  </si>
  <si>
    <t>ريم بشتاوي</t>
  </si>
  <si>
    <t xml:space="preserve">انطون </t>
  </si>
  <si>
    <t>مالك عيروط</t>
  </si>
  <si>
    <t xml:space="preserve">عطاف </t>
  </si>
  <si>
    <t>زاهر الريس</t>
  </si>
  <si>
    <t>امل البرتاوي</t>
  </si>
  <si>
    <t xml:space="preserve">اياد تركماني </t>
  </si>
  <si>
    <t>اياس قبلاوي</t>
  </si>
  <si>
    <t>حيدر شرف</t>
  </si>
  <si>
    <t>رغد النشواتي</t>
  </si>
  <si>
    <t xml:space="preserve">سارة الحمصي </t>
  </si>
  <si>
    <t xml:space="preserve">محمد ممتاز </t>
  </si>
  <si>
    <t>عمر نمر</t>
  </si>
  <si>
    <t>فراس داود</t>
  </si>
  <si>
    <t>ليلاف ايوبي</t>
  </si>
  <si>
    <t>رفاعي</t>
  </si>
  <si>
    <t xml:space="preserve">محمد المعزر </t>
  </si>
  <si>
    <t>فايزه الهادي</t>
  </si>
  <si>
    <t>الجفره</t>
  </si>
  <si>
    <t>واجب الدرزي</t>
  </si>
  <si>
    <t>احمد رحمون</t>
  </si>
  <si>
    <t>جودي قاضي قران</t>
  </si>
  <si>
    <t>ربا سليم</t>
  </si>
  <si>
    <t>سامر الجبر</t>
  </si>
  <si>
    <t>وفا</t>
  </si>
  <si>
    <t>اشرفية الوادي</t>
  </si>
  <si>
    <t>فاتن الشيبه</t>
  </si>
  <si>
    <t xml:space="preserve">السعودية </t>
  </si>
  <si>
    <t>لبنى العمله</t>
  </si>
  <si>
    <t xml:space="preserve">محمد الشيخ </t>
  </si>
  <si>
    <t>عبد الصمد</t>
  </si>
  <si>
    <t>محمد حسام الضبع</t>
  </si>
  <si>
    <t>محمد فراس الجبان</t>
  </si>
  <si>
    <t>محمد أديب</t>
  </si>
  <si>
    <t xml:space="preserve">ياسمين العلاوي </t>
  </si>
  <si>
    <t>محمد مروان</t>
  </si>
  <si>
    <t xml:space="preserve">سامر حسن </t>
  </si>
  <si>
    <t>الاء غزال</t>
  </si>
  <si>
    <t>ايمن ساميز</t>
  </si>
  <si>
    <t>ايهم خزعه</t>
  </si>
  <si>
    <t xml:space="preserve">قمر </t>
  </si>
  <si>
    <t>أحمد الدوبه</t>
  </si>
  <si>
    <t>محمد ماجد</t>
  </si>
  <si>
    <t>رشا ضاهر</t>
  </si>
  <si>
    <t xml:space="preserve">ريم المشرقي </t>
  </si>
  <si>
    <t xml:space="preserve">خضر </t>
  </si>
  <si>
    <t>زكريا صادق</t>
  </si>
  <si>
    <t>سارة الحرش</t>
  </si>
  <si>
    <t>سعيد الريس</t>
  </si>
  <si>
    <t xml:space="preserve">عبد الله عجاج </t>
  </si>
  <si>
    <t xml:space="preserve">بديع </t>
  </si>
  <si>
    <t>علي سعادات</t>
  </si>
  <si>
    <t>دوير الشيخ</t>
  </si>
  <si>
    <t xml:space="preserve">مازن طربوش </t>
  </si>
  <si>
    <t xml:space="preserve">هاله </t>
  </si>
  <si>
    <t>محمد النجار</t>
  </si>
  <si>
    <t>محمد غنام</t>
  </si>
  <si>
    <t xml:space="preserve">ميناس نوفل </t>
  </si>
  <si>
    <t>مصراته</t>
  </si>
  <si>
    <t>نجود شلغين</t>
  </si>
  <si>
    <t>رهيجه</t>
  </si>
  <si>
    <t>هشام رشيد</t>
  </si>
  <si>
    <t>ولاء مرعي</t>
  </si>
  <si>
    <t>يزن صنديد</t>
  </si>
  <si>
    <t>مكارم</t>
  </si>
  <si>
    <t>رامي حاج خليل</t>
  </si>
  <si>
    <t>محمد ياسين قباني</t>
  </si>
  <si>
    <t>حنيفه</t>
  </si>
  <si>
    <t>أحمد الهنداوي</t>
  </si>
  <si>
    <t>راغدة</t>
  </si>
  <si>
    <t>اكرم درويش</t>
  </si>
  <si>
    <t xml:space="preserve">رابعة </t>
  </si>
  <si>
    <t>اماني الحتاوي</t>
  </si>
  <si>
    <t xml:space="preserve">امنه المدني </t>
  </si>
  <si>
    <t xml:space="preserve">سميره </t>
  </si>
  <si>
    <t>اناماريا نحاس</t>
  </si>
  <si>
    <t>اياد مهرات</t>
  </si>
  <si>
    <t>بتول غندور</t>
  </si>
  <si>
    <t>محمد عاطف</t>
  </si>
  <si>
    <t xml:space="preserve">تالا الحموي </t>
  </si>
  <si>
    <t>تغريد الحجار</t>
  </si>
  <si>
    <t>18/1/1991</t>
  </si>
  <si>
    <t>جهاد الداودي</t>
  </si>
  <si>
    <t>جودت ابراهيم</t>
  </si>
  <si>
    <t>حسان عبود</t>
  </si>
  <si>
    <t>فندي</t>
  </si>
  <si>
    <t>حسين جودوى</t>
  </si>
  <si>
    <t>جواد</t>
  </si>
  <si>
    <t>الإيرانية</t>
  </si>
  <si>
    <t>حورية يونس</t>
  </si>
  <si>
    <t>داليا حميد</t>
  </si>
  <si>
    <t>دانة حوراني</t>
  </si>
  <si>
    <t xml:space="preserve"> سلمى</t>
  </si>
  <si>
    <t>دينا حمد</t>
  </si>
  <si>
    <t>ديبة</t>
  </si>
  <si>
    <t>ديبةريف دمشق</t>
  </si>
  <si>
    <t>راما أبو الذهب</t>
  </si>
  <si>
    <t>راميا  ارزنجاني</t>
  </si>
  <si>
    <t>رحاب البقاعي</t>
  </si>
  <si>
    <t>روان الامعري</t>
  </si>
  <si>
    <t xml:space="preserve">رويده اتاسي </t>
  </si>
  <si>
    <t xml:space="preserve">شاهناز </t>
  </si>
  <si>
    <t xml:space="preserve">جدة </t>
  </si>
  <si>
    <t>ريم الحسين</t>
  </si>
  <si>
    <t xml:space="preserve">ريما ابو عراج </t>
  </si>
  <si>
    <t xml:space="preserve">ناديه </t>
  </si>
  <si>
    <t>ريما حموي</t>
  </si>
  <si>
    <t>محمد منصور</t>
  </si>
  <si>
    <t>زبنه بارافي</t>
  </si>
  <si>
    <t>هفال</t>
  </si>
  <si>
    <t>سارة دياب</t>
  </si>
  <si>
    <t>ساره شمس الدين</t>
  </si>
  <si>
    <t>محمد غازي</t>
  </si>
  <si>
    <t xml:space="preserve">سها محمد </t>
  </si>
  <si>
    <t>ابو كليفون</t>
  </si>
  <si>
    <t xml:space="preserve">شام العجه </t>
  </si>
  <si>
    <t>ماويه</t>
  </si>
  <si>
    <t>شام حورية</t>
  </si>
  <si>
    <t>عبدالرزاق المحمد</t>
  </si>
  <si>
    <t>طيبه المام</t>
  </si>
  <si>
    <t>علاء عوض</t>
  </si>
  <si>
    <t>علي النمر</t>
  </si>
  <si>
    <t>ام الطيور</t>
  </si>
  <si>
    <t>علي وهبه</t>
  </si>
  <si>
    <t>عماد الايون الدباغ</t>
  </si>
  <si>
    <t>غدير بشله</t>
  </si>
  <si>
    <t>مادلين</t>
  </si>
  <si>
    <t>فاطمه يوسف</t>
  </si>
  <si>
    <t>فراس الحموي</t>
  </si>
  <si>
    <t>قمر العتر</t>
  </si>
  <si>
    <t xml:space="preserve">جسر الشغور </t>
  </si>
  <si>
    <t>لجين المصري</t>
  </si>
  <si>
    <t xml:space="preserve">لمى الحمصي </t>
  </si>
  <si>
    <t>مجد  حمامي</t>
  </si>
  <si>
    <t>14/1/1996</t>
  </si>
  <si>
    <t>محمد القطان</t>
  </si>
  <si>
    <t>محمد تيناوي</t>
  </si>
  <si>
    <t>23/4/1991</t>
  </si>
  <si>
    <t>محمد كنان البجاج</t>
  </si>
  <si>
    <t xml:space="preserve">راتب </t>
  </si>
  <si>
    <t xml:space="preserve">مروه جزماتي </t>
  </si>
  <si>
    <t>معاذ ابو ضاهر</t>
  </si>
  <si>
    <t xml:space="preserve">مؤمنات حمدوني </t>
  </si>
  <si>
    <t>ميديا حسين</t>
  </si>
  <si>
    <t>ميسم الناصيف</t>
  </si>
  <si>
    <t>حسياء</t>
  </si>
  <si>
    <t>نذير ابو النصر</t>
  </si>
  <si>
    <t>نسرين زيتون</t>
  </si>
  <si>
    <t>عيشه</t>
  </si>
  <si>
    <t xml:space="preserve">الجبه </t>
  </si>
  <si>
    <t xml:space="preserve">نور حمصي توبان </t>
  </si>
  <si>
    <t>نورشان معتوق</t>
  </si>
  <si>
    <t>محمد منذر</t>
  </si>
  <si>
    <t>هلا القدسي</t>
  </si>
  <si>
    <t>محمد عبد المنعم</t>
  </si>
  <si>
    <t>أدهم</t>
  </si>
  <si>
    <t>هيا الأسمر</t>
  </si>
  <si>
    <t>هيا السمان</t>
  </si>
  <si>
    <t>وسيم ريحان</t>
  </si>
  <si>
    <t>ميسون سنقر</t>
  </si>
  <si>
    <t>ولاء عبسي</t>
  </si>
  <si>
    <t>ياسين مكي</t>
  </si>
  <si>
    <t>قاسم غزال</t>
  </si>
  <si>
    <t>محمد مازن جمعه زبانة</t>
  </si>
  <si>
    <t>ليله</t>
  </si>
  <si>
    <t>احمد نفاخ</t>
  </si>
  <si>
    <t>اريج حسين</t>
  </si>
  <si>
    <t>حنان حسين</t>
  </si>
  <si>
    <t>اسماعيل قره دامور</t>
  </si>
  <si>
    <t>اسيا الدياب</t>
  </si>
  <si>
    <t>حميده المحمد</t>
  </si>
  <si>
    <t>الكسوه</t>
  </si>
  <si>
    <t>الاء جاويش</t>
  </si>
  <si>
    <t>محمد رسلان</t>
  </si>
  <si>
    <t>الاء شعبان</t>
  </si>
  <si>
    <t>أمجد النجار</t>
  </si>
  <si>
    <t>امل شرابي</t>
  </si>
  <si>
    <t>اميمه المقداد</t>
  </si>
  <si>
    <t>زانة</t>
  </si>
  <si>
    <t xml:space="preserve">اندريه النمر </t>
  </si>
  <si>
    <t>ليلى فرح</t>
  </si>
  <si>
    <t>اية حاج درويش</t>
  </si>
  <si>
    <t>ايمان حسن</t>
  </si>
  <si>
    <t xml:space="preserve">بشار الصفدي </t>
  </si>
  <si>
    <t xml:space="preserve">بيت جن </t>
  </si>
  <si>
    <t>بشرى حمدان</t>
  </si>
  <si>
    <t>بشرى قوادري</t>
  </si>
  <si>
    <t>تاله غانم</t>
  </si>
  <si>
    <t>عبدالحليم</t>
  </si>
  <si>
    <t>جعفر بركات</t>
  </si>
  <si>
    <t>حلا زينب</t>
  </si>
  <si>
    <t>حياة الخانجي</t>
  </si>
  <si>
    <t>دعاء القدسي</t>
  </si>
  <si>
    <t xml:space="preserve">ساجده النحاس </t>
  </si>
  <si>
    <t>دلال الخيمي</t>
  </si>
  <si>
    <t>ديانا ملاك</t>
  </si>
  <si>
    <t>31/1/1980</t>
  </si>
  <si>
    <t>ديمه الحناوي</t>
  </si>
  <si>
    <t>محمد وفيق</t>
  </si>
  <si>
    <t>راما الحوراني</t>
  </si>
  <si>
    <t>راما المارديني</t>
  </si>
  <si>
    <t>راما بواب</t>
  </si>
  <si>
    <t>راما نعمان</t>
  </si>
  <si>
    <t>محمد علاء</t>
  </si>
  <si>
    <t>رامة الصباغ</t>
  </si>
  <si>
    <t>رامي عجينة</t>
  </si>
  <si>
    <t>عين الكرش</t>
  </si>
  <si>
    <t>كلثوم</t>
  </si>
  <si>
    <t>ربيع يوسف</t>
  </si>
  <si>
    <t>رنيم البهلول</t>
  </si>
  <si>
    <t>أيهم</t>
  </si>
  <si>
    <t>رهام شمشوم</t>
  </si>
  <si>
    <t xml:space="preserve"> رهف الشريقي</t>
  </si>
  <si>
    <t>رشوه</t>
  </si>
  <si>
    <t>زياد الحلبي</t>
  </si>
  <si>
    <t>سلافة حسين عبدو</t>
  </si>
  <si>
    <t>سلام شامية</t>
  </si>
  <si>
    <t>سلطان نعيم</t>
  </si>
  <si>
    <t xml:space="preserve">وجيه </t>
  </si>
  <si>
    <t>ميسم</t>
  </si>
  <si>
    <t>ضحى بكري</t>
  </si>
  <si>
    <t>عادل الغجر</t>
  </si>
  <si>
    <t>شتوى</t>
  </si>
  <si>
    <t>617/6/1995</t>
  </si>
  <si>
    <t xml:space="preserve">التح </t>
  </si>
  <si>
    <t>عامر الرباط</t>
  </si>
  <si>
    <t>عبدالرزاق عبدالحميد</t>
  </si>
  <si>
    <t>عبد الرحمن عبدون</t>
  </si>
  <si>
    <t>فادية</t>
  </si>
  <si>
    <t>غيداء ارشيد</t>
  </si>
  <si>
    <t>فؤاد حنا</t>
  </si>
  <si>
    <t>فاطمه شيشه</t>
  </si>
  <si>
    <t>فرح العجلاني</t>
  </si>
  <si>
    <t>ظليل</t>
  </si>
  <si>
    <t>فرح ملص</t>
  </si>
  <si>
    <t>فلورين الليوا</t>
  </si>
  <si>
    <t>قتيبه محيش</t>
  </si>
  <si>
    <t>كرم ظاظا</t>
  </si>
  <si>
    <t>لانا</t>
  </si>
  <si>
    <t xml:space="preserve">كريستل نخلة </t>
  </si>
  <si>
    <t xml:space="preserve">زهى غريب </t>
  </si>
  <si>
    <t>لانا الرباعي</t>
  </si>
  <si>
    <t>لما حاتم</t>
  </si>
  <si>
    <t xml:space="preserve">لما سكيكر </t>
  </si>
  <si>
    <t>مؤمن شماع</t>
  </si>
  <si>
    <t xml:space="preserve">ماجدة مرزوق </t>
  </si>
  <si>
    <t>ماري عمار</t>
  </si>
  <si>
    <t>مبين حسين</t>
  </si>
  <si>
    <t>محمد الاجرد</t>
  </si>
  <si>
    <t>حمادي</t>
  </si>
  <si>
    <t>فتون</t>
  </si>
  <si>
    <t xml:space="preserve">محمد براء عجاج </t>
  </si>
  <si>
    <t xml:space="preserve">محمد ياسين </t>
  </si>
  <si>
    <t>محمد دوبا</t>
  </si>
  <si>
    <t>محمد زبيدي</t>
  </si>
  <si>
    <t>محمد طارق النحلاوي</t>
  </si>
  <si>
    <t>محمد عبدالله</t>
  </si>
  <si>
    <t>محمد يعقوب العبد</t>
  </si>
  <si>
    <t>محمد يونس القطان</t>
  </si>
  <si>
    <t>محمد براء قناية</t>
  </si>
  <si>
    <t>محمد عصام الاخرس</t>
  </si>
  <si>
    <t>محمد يامن الاغا</t>
  </si>
  <si>
    <t xml:space="preserve">محمود العلي </t>
  </si>
  <si>
    <t>مروة زريقي</t>
  </si>
  <si>
    <t>مصطفى الحسين</t>
  </si>
  <si>
    <t>مصطفى الحمادة</t>
  </si>
  <si>
    <t>مصطفى حمد</t>
  </si>
  <si>
    <t>معاذ الشيخ حسن</t>
  </si>
  <si>
    <t xml:space="preserve">منال برازي </t>
  </si>
  <si>
    <t xml:space="preserve">محمد محسن </t>
  </si>
  <si>
    <t>منيب بكري</t>
  </si>
  <si>
    <t xml:space="preserve">مياس دحبور </t>
  </si>
  <si>
    <t>ركان</t>
  </si>
  <si>
    <t xml:space="preserve">نانسي نونه </t>
  </si>
  <si>
    <t>سلمة</t>
  </si>
  <si>
    <t>نذير حصري</t>
  </si>
  <si>
    <t>نور اشتي</t>
  </si>
  <si>
    <t>نور الريس</t>
  </si>
  <si>
    <t>نور مغربيه</t>
  </si>
  <si>
    <t xml:space="preserve">باسمه </t>
  </si>
  <si>
    <t>هبة غريب</t>
  </si>
  <si>
    <t>هبة المقشاتي</t>
  </si>
  <si>
    <t>يسار</t>
  </si>
  <si>
    <t>يوسف طويلة</t>
  </si>
  <si>
    <t>يوسف مقدم</t>
  </si>
  <si>
    <t>عامر الحرش</t>
  </si>
  <si>
    <t>انور البغدادي</t>
  </si>
  <si>
    <t>عندليب الاحمر</t>
  </si>
  <si>
    <t xml:space="preserve">محمد منصور </t>
  </si>
  <si>
    <t xml:space="preserve"> هيام </t>
  </si>
  <si>
    <t>ابراهيم زعيتر</t>
  </si>
  <si>
    <t xml:space="preserve">احمد ابراهيم </t>
  </si>
  <si>
    <t xml:space="preserve">المبعوجه </t>
  </si>
  <si>
    <t xml:space="preserve">احمد الحمدان </t>
  </si>
  <si>
    <t>احمد الشريتح</t>
  </si>
  <si>
    <t>احمد جسومه</t>
  </si>
  <si>
    <t>رغيده</t>
  </si>
  <si>
    <t>احمد فاطمة</t>
  </si>
  <si>
    <t>احمد ملهم السبيني</t>
  </si>
  <si>
    <t>إسراء حبوباتي</t>
  </si>
  <si>
    <t>اسعد البريجاوي</t>
  </si>
  <si>
    <t>اسماء الساسة</t>
  </si>
  <si>
    <t>جونيا</t>
  </si>
  <si>
    <t>أغيد قدور</t>
  </si>
  <si>
    <t>اماني فاكهاني</t>
  </si>
  <si>
    <t>أمجد طيب</t>
  </si>
  <si>
    <t xml:space="preserve">امل الصالحاني المعط </t>
  </si>
  <si>
    <t xml:space="preserve">محمد سهيل </t>
  </si>
  <si>
    <t xml:space="preserve">امنة غنام </t>
  </si>
  <si>
    <t xml:space="preserve">اناس شاكر </t>
  </si>
  <si>
    <t>انس اوطه باشي</t>
  </si>
  <si>
    <t>اياد السهو</t>
  </si>
  <si>
    <t>الطوب</t>
  </si>
  <si>
    <t>اية ذو الغنى</t>
  </si>
  <si>
    <t xml:space="preserve">إيمان بريكان </t>
  </si>
  <si>
    <t>ايمن العوا</t>
  </si>
  <si>
    <t xml:space="preserve">ايه الدراكي </t>
  </si>
  <si>
    <t>ايه الطلفاح</t>
  </si>
  <si>
    <t xml:space="preserve">باسمة سلوم </t>
  </si>
  <si>
    <t>بتول العجوز</t>
  </si>
  <si>
    <t>راغب</t>
  </si>
  <si>
    <t>على</t>
  </si>
  <si>
    <t>براء الهيشان</t>
  </si>
  <si>
    <t>بروج الحريري</t>
  </si>
  <si>
    <t>تماضر الحريري</t>
  </si>
  <si>
    <t>بشرى خوام</t>
  </si>
  <si>
    <t>بلال الدمشقي</t>
  </si>
  <si>
    <t>بلال سجاع</t>
  </si>
  <si>
    <t>جلال شنان</t>
  </si>
  <si>
    <t>جوزفين اصطفان</t>
  </si>
  <si>
    <t>تقلا</t>
  </si>
  <si>
    <t xml:space="preserve">حسام الاشقر </t>
  </si>
  <si>
    <t>حلا السلامة</t>
  </si>
  <si>
    <t>حمزة داود</t>
  </si>
  <si>
    <t xml:space="preserve">فراس </t>
  </si>
  <si>
    <t>حنان الحلواني</t>
  </si>
  <si>
    <t xml:space="preserve">محمد زياد </t>
  </si>
  <si>
    <t>جومانه</t>
  </si>
  <si>
    <t xml:space="preserve">حنين خليل </t>
  </si>
  <si>
    <t>حياة عمار الزعبي</t>
  </si>
  <si>
    <t xml:space="preserve">عبد الغني </t>
  </si>
  <si>
    <t>خديجة ديب</t>
  </si>
  <si>
    <t>خولة كنج</t>
  </si>
  <si>
    <t>دانه البوشي</t>
  </si>
  <si>
    <t>داود انطون</t>
  </si>
  <si>
    <t>عين الشعرا</t>
  </si>
  <si>
    <t>دعاء الحمود الحسن الخليل</t>
  </si>
  <si>
    <t xml:space="preserve">نوري </t>
  </si>
  <si>
    <t>كفر زيتا</t>
  </si>
  <si>
    <t>دعاء برغوث</t>
  </si>
  <si>
    <t>دعاء عرفه</t>
  </si>
  <si>
    <t xml:space="preserve">دليجان قدور </t>
  </si>
  <si>
    <t xml:space="preserve">عفرين </t>
  </si>
  <si>
    <t>راما بدر</t>
  </si>
  <si>
    <t>جرعه</t>
  </si>
  <si>
    <t>راما شومان</t>
  </si>
  <si>
    <t xml:space="preserve"> راما ضاهر</t>
  </si>
  <si>
    <t>رامي حسني</t>
  </si>
  <si>
    <t>رامي عدله</t>
  </si>
  <si>
    <t>رجاء الحسين</t>
  </si>
  <si>
    <t>رزان نبهان</t>
  </si>
  <si>
    <t>سعانه</t>
  </si>
  <si>
    <t>رغد الصبوح</t>
  </si>
  <si>
    <t>معره</t>
  </si>
  <si>
    <t>رغد مراد</t>
  </si>
  <si>
    <t xml:space="preserve">محمد فايز </t>
  </si>
  <si>
    <t>رغده الصبان</t>
  </si>
  <si>
    <t>رهف الدكاك</t>
  </si>
  <si>
    <t>محمد مالك</t>
  </si>
  <si>
    <t>رهف الميداني</t>
  </si>
  <si>
    <t>محمد عارف</t>
  </si>
  <si>
    <t>رهف يونس</t>
  </si>
  <si>
    <t xml:space="preserve">حكمت </t>
  </si>
  <si>
    <t>روءه بركه</t>
  </si>
  <si>
    <t>روان القاق</t>
  </si>
  <si>
    <t>روان شندوبة</t>
  </si>
  <si>
    <t xml:space="preserve">روزان جاموس </t>
  </si>
  <si>
    <t>رولا سكر</t>
  </si>
  <si>
    <t>رؤيه الحصري</t>
  </si>
  <si>
    <t>ريتا مقدم</t>
  </si>
  <si>
    <t xml:space="preserve">ريم الصالح </t>
  </si>
  <si>
    <t>ريم حميدي</t>
  </si>
  <si>
    <t>هيلة</t>
  </si>
  <si>
    <t>ريم سرميني</t>
  </si>
  <si>
    <t>محمد نور</t>
  </si>
  <si>
    <t>ريم عبد العزيز</t>
  </si>
  <si>
    <t xml:space="preserve">الصفصافة </t>
  </si>
  <si>
    <t>ريما حسين مصطفى</t>
  </si>
  <si>
    <t>ساره المصري</t>
  </si>
  <si>
    <t>روعه بعيره</t>
  </si>
  <si>
    <t>سالي زكريا</t>
  </si>
  <si>
    <t>سالي هيلانه</t>
  </si>
  <si>
    <t>سام منون</t>
  </si>
  <si>
    <t>سامر الصارم</t>
  </si>
  <si>
    <t>غزة</t>
  </si>
  <si>
    <t xml:space="preserve">سامي عساف </t>
  </si>
  <si>
    <t>ستيفاني صالحاني</t>
  </si>
  <si>
    <t xml:space="preserve">ايلي </t>
  </si>
  <si>
    <t xml:space="preserve">سحر الجاري </t>
  </si>
  <si>
    <t>سدره الصيداوي</t>
  </si>
  <si>
    <t>سعاد حداد</t>
  </si>
  <si>
    <t>سلافه حمصي</t>
  </si>
  <si>
    <t>نهوى</t>
  </si>
  <si>
    <t xml:space="preserve">سويداء </t>
  </si>
  <si>
    <t>سليمان جديد</t>
  </si>
  <si>
    <t>سليمان يوسف</t>
  </si>
  <si>
    <t>سماح النايف</t>
  </si>
  <si>
    <t>سمية الفتيان</t>
  </si>
  <si>
    <t>سعودية</t>
  </si>
  <si>
    <t>سوزان الدولتلي</t>
  </si>
  <si>
    <t>جيبود</t>
  </si>
  <si>
    <t>شادي سكروجه</t>
  </si>
  <si>
    <t>شيراز شنان</t>
  </si>
  <si>
    <t>صفا الحلبي</t>
  </si>
  <si>
    <t>محمد أيمن</t>
  </si>
  <si>
    <t>ضحى الزيلع</t>
  </si>
  <si>
    <t>شاهر</t>
  </si>
  <si>
    <t>ضياء الدين ميداني</t>
  </si>
  <si>
    <t>نامر</t>
  </si>
  <si>
    <t>عابد الحموي</t>
  </si>
  <si>
    <t>سونيا</t>
  </si>
  <si>
    <t xml:space="preserve">عادل جمال الدين </t>
  </si>
  <si>
    <t xml:space="preserve"> ليلى</t>
  </si>
  <si>
    <t>عامر عصفور</t>
  </si>
  <si>
    <t>عائده حمدان</t>
  </si>
  <si>
    <t>عائشة الأديب</t>
  </si>
  <si>
    <t xml:space="preserve">عبد الرحمن الغراوي </t>
  </si>
  <si>
    <t xml:space="preserve">فتون </t>
  </si>
  <si>
    <t>عبد الرحمن الملا</t>
  </si>
  <si>
    <t>عبد الرحمن الموصللي</t>
  </si>
  <si>
    <t>عبد الرحمن حقي</t>
  </si>
  <si>
    <t>عبد العزيز القطان</t>
  </si>
  <si>
    <t>عبد الناصر عليوي</t>
  </si>
  <si>
    <t xml:space="preserve">عبير الفارس </t>
  </si>
  <si>
    <t>ضالحه</t>
  </si>
  <si>
    <t xml:space="preserve">جب الدم </t>
  </si>
  <si>
    <t>عثمان عوض</t>
  </si>
  <si>
    <t>عادليه</t>
  </si>
  <si>
    <t>علي سردار</t>
  </si>
  <si>
    <t>عمار الشرف</t>
  </si>
  <si>
    <t xml:space="preserve">عمار حسن </t>
  </si>
  <si>
    <t>هيلانة</t>
  </si>
  <si>
    <t>عمر العلي</t>
  </si>
  <si>
    <t>عمر القادري</t>
  </si>
  <si>
    <t>عمر جويد</t>
  </si>
  <si>
    <t>غاليه الزراد</t>
  </si>
  <si>
    <t>غيداء الأحمد</t>
  </si>
  <si>
    <t>فادي السماره</t>
  </si>
  <si>
    <t>منصف</t>
  </si>
  <si>
    <t>جوليت</t>
  </si>
  <si>
    <t>فارس الخضور</t>
  </si>
  <si>
    <t xml:space="preserve">نهله </t>
  </si>
  <si>
    <t>فاروق شرقاوي</t>
  </si>
  <si>
    <t>فالح المحمد العبدلله</t>
  </si>
  <si>
    <t>عفراء</t>
  </si>
  <si>
    <t xml:space="preserve">فرح الجبان </t>
  </si>
  <si>
    <t>فياض زيتون</t>
  </si>
  <si>
    <t>شمه</t>
  </si>
  <si>
    <t>الجبه</t>
  </si>
  <si>
    <t>قصي الحلاق</t>
  </si>
  <si>
    <t>قصي رجب تباب</t>
  </si>
  <si>
    <t>قمر بشير</t>
  </si>
  <si>
    <t>كريستين شليويط</t>
  </si>
  <si>
    <t>كنده غنام</t>
  </si>
  <si>
    <t>الهامة</t>
  </si>
  <si>
    <t>لمى نطفجي</t>
  </si>
  <si>
    <t>لونا الجابي</t>
  </si>
  <si>
    <t>ليث الدالاتي</t>
  </si>
  <si>
    <t>ماريا النحلاوي</t>
  </si>
  <si>
    <t xml:space="preserve">مجدهزيم </t>
  </si>
  <si>
    <t xml:space="preserve">ريتا </t>
  </si>
  <si>
    <t>محسن سليمان</t>
  </si>
  <si>
    <t>محمد الاسعد</t>
  </si>
  <si>
    <t>محمد العساف</t>
  </si>
  <si>
    <t>محمد انس فخري</t>
  </si>
  <si>
    <t>محمد رامي ديري</t>
  </si>
  <si>
    <t>محمد سعيد سنوبر</t>
  </si>
  <si>
    <t>ملك بهلوان</t>
  </si>
  <si>
    <t xml:space="preserve">محمد صالح </t>
  </si>
  <si>
    <t>محمد عكل</t>
  </si>
  <si>
    <t>محمد غيث هواري</t>
  </si>
  <si>
    <t>احمد فؤاد</t>
  </si>
  <si>
    <t>محمد نذير تحسين بك</t>
  </si>
  <si>
    <t>رؤافه</t>
  </si>
  <si>
    <t>محمد يامن تللو النشواتي</t>
  </si>
  <si>
    <t>محمد يحيى اللحام</t>
  </si>
  <si>
    <t>محمد يزن محمد</t>
  </si>
  <si>
    <t xml:space="preserve">محمود الناعمه </t>
  </si>
  <si>
    <t>محمود شامي</t>
  </si>
  <si>
    <t>مرح الملص</t>
  </si>
  <si>
    <t>مرح ضيانه</t>
  </si>
  <si>
    <t>مروى المخللاتي</t>
  </si>
  <si>
    <t>مريم حسن</t>
  </si>
  <si>
    <t>مزنة الاختيار</t>
  </si>
  <si>
    <t>محمد منير</t>
  </si>
  <si>
    <t xml:space="preserve">مصطفى الدبجان </t>
  </si>
  <si>
    <t>مصطفى نعمان</t>
  </si>
  <si>
    <t xml:space="preserve">رولا </t>
  </si>
  <si>
    <t>ملك البيش</t>
  </si>
  <si>
    <t>مها القوصي</t>
  </si>
  <si>
    <t>نسمة</t>
  </si>
  <si>
    <t>مها المسالمة</t>
  </si>
  <si>
    <t>عوده الله</t>
  </si>
  <si>
    <t>مهدي احمد</t>
  </si>
  <si>
    <t>اصف</t>
  </si>
  <si>
    <t>ميادة العطار</t>
  </si>
  <si>
    <t>مياس هلال</t>
  </si>
  <si>
    <t>ميسم الصالح</t>
  </si>
  <si>
    <t>دير الزور  ميادين</t>
  </si>
  <si>
    <t>ناجية قطط</t>
  </si>
  <si>
    <t xml:space="preserve">دير العاصفير </t>
  </si>
  <si>
    <t xml:space="preserve">نجاح لحلح </t>
  </si>
  <si>
    <t>نجوى النقري</t>
  </si>
  <si>
    <t>صياح</t>
  </si>
  <si>
    <t>ندى زينو</t>
  </si>
  <si>
    <t>نسرين عيتي</t>
  </si>
  <si>
    <t>نعمت الكل</t>
  </si>
  <si>
    <t>نور الخلفه</t>
  </si>
  <si>
    <t>نور الشام الحسين</t>
  </si>
  <si>
    <t>البطيحة</t>
  </si>
  <si>
    <t>نور رمضان</t>
  </si>
  <si>
    <t>موفق جمال</t>
  </si>
  <si>
    <t>غزوه</t>
  </si>
  <si>
    <t>فاتح</t>
  </si>
  <si>
    <t>نور الدين أحمد</t>
  </si>
  <si>
    <t xml:space="preserve">إخلاص </t>
  </si>
  <si>
    <t>نور الله شافعة</t>
  </si>
  <si>
    <t>نورة خليفة</t>
  </si>
  <si>
    <t>نيرمين الراعي</t>
  </si>
  <si>
    <t>هبه عمرين</t>
  </si>
  <si>
    <t>هبة عرنوس</t>
  </si>
  <si>
    <t xml:space="preserve">هدى كوكه </t>
  </si>
  <si>
    <t xml:space="preserve">روضه </t>
  </si>
  <si>
    <t>هزار شلغين</t>
  </si>
  <si>
    <t>ادال</t>
  </si>
  <si>
    <t>الرضيمة الشرقية</t>
  </si>
  <si>
    <t>هيفاء برغله</t>
  </si>
  <si>
    <t>محمدرشيد</t>
  </si>
  <si>
    <t xml:space="preserve">وسيم محمد </t>
  </si>
  <si>
    <t xml:space="preserve">عزيزة </t>
  </si>
  <si>
    <t>يارا قباني</t>
  </si>
  <si>
    <t xml:space="preserve">ياسر الحلو </t>
  </si>
  <si>
    <t xml:space="preserve">أنس </t>
  </si>
  <si>
    <t>يسرا النائلي</t>
  </si>
  <si>
    <t>يمنا قباني</t>
  </si>
  <si>
    <t xml:space="preserve">يمنى الغميان </t>
  </si>
  <si>
    <t>يوسف العنيني</t>
  </si>
  <si>
    <t>معرة صيدنايا</t>
  </si>
  <si>
    <t xml:space="preserve">يوسف دمر </t>
  </si>
  <si>
    <t xml:space="preserve">كلير </t>
  </si>
  <si>
    <t>يوسف علوش</t>
  </si>
  <si>
    <t>يونس برخش</t>
  </si>
  <si>
    <t>سلمى سحلول</t>
  </si>
  <si>
    <t>طارق عمشاوي</t>
  </si>
  <si>
    <t>شرحبيل زعيتر</t>
  </si>
  <si>
    <t>غاليه المنعم</t>
  </si>
  <si>
    <t>فراس الرزق العبد العزاوي</t>
  </si>
  <si>
    <t xml:space="preserve">سميه </t>
  </si>
  <si>
    <t>نيفين العجمي</t>
  </si>
  <si>
    <t xml:space="preserve">محمد انس شعبان </t>
  </si>
  <si>
    <t xml:space="preserve">ذدمشق </t>
  </si>
  <si>
    <t>رغد اشمر</t>
  </si>
  <si>
    <t xml:space="preserve">احمد صاوصو </t>
  </si>
  <si>
    <t>إسراء الحسين</t>
  </si>
  <si>
    <t>سعاد الرهوان</t>
  </si>
  <si>
    <t xml:space="preserve">اسراء الخطيب </t>
  </si>
  <si>
    <t xml:space="preserve">عسال الورد </t>
  </si>
  <si>
    <t xml:space="preserve">اسراء الرزمك </t>
  </si>
  <si>
    <t>الاء النعيمي</t>
  </si>
  <si>
    <t xml:space="preserve">الاء شكور </t>
  </si>
  <si>
    <t>اليسار نعمه</t>
  </si>
  <si>
    <t>ربا</t>
  </si>
  <si>
    <t>اماني القنص</t>
  </si>
  <si>
    <t>اماني زحلان</t>
  </si>
  <si>
    <t>امل جمعه</t>
  </si>
  <si>
    <t>امير اليوسف</t>
  </si>
  <si>
    <t>نور  الهدى</t>
  </si>
  <si>
    <t>اميره حروق</t>
  </si>
  <si>
    <t>ايمان الخليفة</t>
  </si>
  <si>
    <t>ايمان مستو</t>
  </si>
  <si>
    <t>إيهاب حافظ</t>
  </si>
  <si>
    <t xml:space="preserve">فلك غنيم </t>
  </si>
  <si>
    <t xml:space="preserve">كناكر </t>
  </si>
  <si>
    <t>احلام يوسف</t>
  </si>
  <si>
    <t>فهيمة</t>
  </si>
  <si>
    <t>احمد الخاوندي</t>
  </si>
  <si>
    <t>أمير الخضراوي</t>
  </si>
  <si>
    <t>ايه ابو لبن</t>
  </si>
  <si>
    <t xml:space="preserve">ايهم صقير </t>
  </si>
  <si>
    <t>الاء مهره</t>
  </si>
  <si>
    <t>ايه محمد علي</t>
  </si>
  <si>
    <t>بثينه الشامي</t>
  </si>
  <si>
    <t>عريقة</t>
  </si>
  <si>
    <t>تفتناز</t>
  </si>
  <si>
    <t>بشار فرحة</t>
  </si>
  <si>
    <t>بشرى العقباني</t>
  </si>
  <si>
    <t>السجن</t>
  </si>
  <si>
    <t xml:space="preserve">تريم طحان </t>
  </si>
  <si>
    <t xml:space="preserve">جهاد </t>
  </si>
  <si>
    <t>منتدىء</t>
  </si>
  <si>
    <t>توليب عجز</t>
  </si>
  <si>
    <t xml:space="preserve">نهى عبده </t>
  </si>
  <si>
    <t>تولين الناصر</t>
  </si>
  <si>
    <t>ثناء سكرية</t>
  </si>
  <si>
    <t>جعفر حميده</t>
  </si>
  <si>
    <t>حنان صبيح</t>
  </si>
  <si>
    <t>حياة العجلوني</t>
  </si>
  <si>
    <t>حيدر كرميا</t>
  </si>
  <si>
    <t>دارين الشيخ علي</t>
  </si>
  <si>
    <t>أسما</t>
  </si>
  <si>
    <t xml:space="preserve">دعاء بدر </t>
  </si>
  <si>
    <t xml:space="preserve">نزيه </t>
  </si>
  <si>
    <t>ناهي</t>
  </si>
  <si>
    <t>دعاء صنديج</t>
  </si>
  <si>
    <t>دياب البني</t>
  </si>
  <si>
    <t>حمزة</t>
  </si>
  <si>
    <t>حواء</t>
  </si>
  <si>
    <t>ذو الفقار غندور</t>
  </si>
  <si>
    <t xml:space="preserve">رآل النصيرات </t>
  </si>
  <si>
    <t>رزان متاعه عكاش</t>
  </si>
  <si>
    <t>رشا عيد</t>
  </si>
  <si>
    <t>دلال عبد الرزاق</t>
  </si>
  <si>
    <t>رفعت سالم</t>
  </si>
  <si>
    <t>نجدي</t>
  </si>
  <si>
    <t>رندة الحموي</t>
  </si>
  <si>
    <t>ماريا</t>
  </si>
  <si>
    <t>رنيم الحمصي</t>
  </si>
  <si>
    <t>رنيم الشيخ</t>
  </si>
  <si>
    <t>روان الاغواني</t>
  </si>
  <si>
    <t>روان سكري</t>
  </si>
  <si>
    <t>جهان</t>
  </si>
  <si>
    <t>روان قيسر</t>
  </si>
  <si>
    <t>روضه ميبر</t>
  </si>
  <si>
    <t>رؤى عبيد</t>
  </si>
  <si>
    <t>هتاف</t>
  </si>
  <si>
    <t>ريتا الحبيب</t>
  </si>
  <si>
    <t xml:space="preserve">ريم الحمصي </t>
  </si>
  <si>
    <t xml:space="preserve">صياح </t>
  </si>
  <si>
    <t xml:space="preserve">رباح </t>
  </si>
  <si>
    <t>ريناد قضماني</t>
  </si>
  <si>
    <t>زكاء اندراوس</t>
  </si>
  <si>
    <t>سارة الأيوبي</t>
  </si>
  <si>
    <t>سحر الموحد</t>
  </si>
  <si>
    <t xml:space="preserve">محمد بشار </t>
  </si>
  <si>
    <t>سمر الهواري</t>
  </si>
  <si>
    <t>خيارة</t>
  </si>
  <si>
    <t>سهام الحمصي</t>
  </si>
  <si>
    <t>سهى النايف</t>
  </si>
  <si>
    <t>سينا يعقوب</t>
  </si>
  <si>
    <t xml:space="preserve">شادي  غالب </t>
  </si>
  <si>
    <t xml:space="preserve">شحادة </t>
  </si>
  <si>
    <t>شادي عمران</t>
  </si>
  <si>
    <t xml:space="preserve">شاديه المحمد </t>
  </si>
  <si>
    <t xml:space="preserve">مهيدي </t>
  </si>
  <si>
    <t xml:space="preserve">سعيده </t>
  </si>
  <si>
    <t xml:space="preserve">شروق ديبه </t>
  </si>
  <si>
    <t>ضياء الجبر ابو فخر</t>
  </si>
  <si>
    <t>وليم</t>
  </si>
  <si>
    <t>عائشة المانع خليفة</t>
  </si>
  <si>
    <t>مؤمن</t>
  </si>
  <si>
    <t>عبد الوهاب رابعه</t>
  </si>
  <si>
    <t>محمد حاتم</t>
  </si>
  <si>
    <t>عبد ارحمن المؤذن</t>
  </si>
  <si>
    <t>عبد الكريم ابراهيم</t>
  </si>
  <si>
    <t>مقداد</t>
  </si>
  <si>
    <t>عبد المعطي زكرور</t>
  </si>
  <si>
    <t xml:space="preserve">عطى الله أبو حمده </t>
  </si>
  <si>
    <t>زينب الخميس</t>
  </si>
  <si>
    <t xml:space="preserve">دربل </t>
  </si>
  <si>
    <t xml:space="preserve">عفاف دبور </t>
  </si>
  <si>
    <t xml:space="preserve">صفات </t>
  </si>
  <si>
    <t xml:space="preserve">علاالسلطي الكراد </t>
  </si>
  <si>
    <t>علاء العايش</t>
  </si>
  <si>
    <t>عطه</t>
  </si>
  <si>
    <t>عمار سلامة</t>
  </si>
  <si>
    <t>عمر ارناؤط</t>
  </si>
  <si>
    <t>عوض عوض</t>
  </si>
  <si>
    <t>غادة طرودي</t>
  </si>
  <si>
    <t>غسان درويش</t>
  </si>
  <si>
    <t>هند الزراعنه</t>
  </si>
  <si>
    <t>غفران العلي</t>
  </si>
  <si>
    <t>الحجر الأسود</t>
  </si>
  <si>
    <t>غفران ياسمينه</t>
  </si>
  <si>
    <t>فرح الشام مكي</t>
  </si>
  <si>
    <t>فرح ديماس</t>
  </si>
  <si>
    <t>فوزي عزام</t>
  </si>
  <si>
    <t>كمي هنيدي</t>
  </si>
  <si>
    <t>لارا علوش</t>
  </si>
  <si>
    <t>لبنى الهندي</t>
  </si>
  <si>
    <t xml:space="preserve">لبنى الكيلاني </t>
  </si>
  <si>
    <t>لبيبه الأورفلي</t>
  </si>
  <si>
    <t>لؤي البسطي</t>
  </si>
  <si>
    <t>لؤي لباد</t>
  </si>
  <si>
    <t xml:space="preserve">نهى </t>
  </si>
  <si>
    <t>ليلى العبد الله</t>
  </si>
  <si>
    <t>لينا محفوظ</t>
  </si>
  <si>
    <t>مارينا مرهج</t>
  </si>
  <si>
    <t>اللاذقيه</t>
  </si>
  <si>
    <t>ماهر عميره</t>
  </si>
  <si>
    <t>ماهر يونس</t>
  </si>
  <si>
    <t>مايا ملغوج</t>
  </si>
  <si>
    <t>سوسن عواد</t>
  </si>
  <si>
    <t xml:space="preserve">محسن موسى </t>
  </si>
  <si>
    <t>محمد بردويل</t>
  </si>
  <si>
    <t>محمد بهاء الدين الحلبي</t>
  </si>
  <si>
    <t>محمد خلوف</t>
  </si>
  <si>
    <t>محمد خير الخضراء</t>
  </si>
  <si>
    <t>محمد فيصل اليوسف</t>
  </si>
  <si>
    <t>محمد مجد العلان</t>
  </si>
  <si>
    <t xml:space="preserve">محمد ناصر </t>
  </si>
  <si>
    <t>عبد المغيث</t>
  </si>
  <si>
    <t>محمد نضال الشمعة</t>
  </si>
  <si>
    <t>مشعل</t>
  </si>
  <si>
    <t>محمد نور الرمان</t>
  </si>
  <si>
    <t>محمد أنس مريود</t>
  </si>
  <si>
    <t>محمد رشاد كشور</t>
  </si>
  <si>
    <t>محمد زاهر سكريه</t>
  </si>
  <si>
    <t>محمد شاهر سكريه</t>
  </si>
  <si>
    <t xml:space="preserve"> مشهور</t>
  </si>
  <si>
    <t>محمدنور قرقجية</t>
  </si>
  <si>
    <t>محمود حيدر</t>
  </si>
  <si>
    <t>دير قانون</t>
  </si>
  <si>
    <t>مرام صوان</t>
  </si>
  <si>
    <t>مروى بيضون</t>
  </si>
  <si>
    <t>احمد مروان</t>
  </si>
  <si>
    <t>مروى  الجمعه</t>
  </si>
  <si>
    <t>مزيد الذيب هنيدي</t>
  </si>
  <si>
    <t>هوازن</t>
  </si>
  <si>
    <t>المجدل</t>
  </si>
  <si>
    <t>مصطفى ناصر</t>
  </si>
  <si>
    <t xml:space="preserve">ميساء الحمود </t>
  </si>
  <si>
    <t xml:space="preserve">وزيره </t>
  </si>
  <si>
    <t>ناريمان الغفري</t>
  </si>
  <si>
    <t>محمد عمادالدين</t>
  </si>
  <si>
    <t xml:space="preserve">نبيل فارس </t>
  </si>
  <si>
    <t xml:space="preserve">جورجيت </t>
  </si>
  <si>
    <t>نسرين العبد الله</t>
  </si>
  <si>
    <t xml:space="preserve">نور الحجار </t>
  </si>
  <si>
    <t>نور القصير</t>
  </si>
  <si>
    <t xml:space="preserve">نور خليل </t>
  </si>
  <si>
    <t xml:space="preserve">سجنو </t>
  </si>
  <si>
    <t>نور رفاعي</t>
  </si>
  <si>
    <t>هالة مقداد</t>
  </si>
  <si>
    <t>أمنة</t>
  </si>
  <si>
    <t>هبه ادريس</t>
  </si>
  <si>
    <t xml:space="preserve">عزيزة عبيد </t>
  </si>
  <si>
    <t xml:space="preserve">هبة سرحان </t>
  </si>
  <si>
    <t xml:space="preserve">هفيف الحاج علي </t>
  </si>
  <si>
    <t>همام دوله</t>
  </si>
  <si>
    <t>همسه الصفدي</t>
  </si>
  <si>
    <t xml:space="preserve">اشرفية </t>
  </si>
  <si>
    <t>هيا العباس</t>
  </si>
  <si>
    <t>هيا ابو راشد</t>
  </si>
  <si>
    <t>وعد محمد</t>
  </si>
  <si>
    <t xml:space="preserve">محمد زهير </t>
  </si>
  <si>
    <t>ولاء شاهين</t>
  </si>
  <si>
    <t>هديه البعلبكي</t>
  </si>
  <si>
    <t>وليد محمد</t>
  </si>
  <si>
    <t>يارا أبو خريس</t>
  </si>
  <si>
    <t>ابراهيم مرعي</t>
  </si>
  <si>
    <t>أحمد السمرة</t>
  </si>
  <si>
    <t>ايه عطيه معمرجي</t>
  </si>
  <si>
    <t>أحمد خزنة كاتبي</t>
  </si>
  <si>
    <t>نانا</t>
  </si>
  <si>
    <t xml:space="preserve">بيان الشيخ </t>
  </si>
  <si>
    <t>رفيدة مسعود</t>
  </si>
  <si>
    <t>رنا العقاد</t>
  </si>
  <si>
    <t>ريم فتيان</t>
  </si>
  <si>
    <t>علاء الدين قاسم</t>
  </si>
  <si>
    <t>فطوم</t>
  </si>
  <si>
    <t>ليندا زغموت</t>
  </si>
  <si>
    <t>محمد الاوسطه</t>
  </si>
  <si>
    <t>محمد عدي</t>
  </si>
  <si>
    <t>مسعف</t>
  </si>
  <si>
    <t>هلا قدورة</t>
  </si>
  <si>
    <t>نور الهدى بحبوح</t>
  </si>
  <si>
    <t>معراج</t>
  </si>
  <si>
    <t>منار مستو</t>
  </si>
  <si>
    <t>مسيله</t>
  </si>
  <si>
    <t>جميل فحيص</t>
  </si>
  <si>
    <t>باسل خليل</t>
  </si>
  <si>
    <t>ابراهيم سعود</t>
  </si>
  <si>
    <t>احلام السمال</t>
  </si>
  <si>
    <t>احمد الاحمد</t>
  </si>
  <si>
    <t>ايمان الطويل</t>
  </si>
  <si>
    <t>احمد السليمان</t>
  </si>
  <si>
    <t>احمد الشيخ</t>
  </si>
  <si>
    <t>محمد عبد الباسط</t>
  </si>
  <si>
    <t>احمد العك</t>
  </si>
  <si>
    <t>منازل البدرية</t>
  </si>
  <si>
    <t>احمد العلان</t>
  </si>
  <si>
    <t>اوديت</t>
  </si>
  <si>
    <t>هريرة</t>
  </si>
  <si>
    <t>احمد شبيب</t>
  </si>
  <si>
    <t>احمد طوير</t>
  </si>
  <si>
    <t>احمد كلش</t>
  </si>
  <si>
    <t>احمد يرته</t>
  </si>
  <si>
    <t>اريج شحادة</t>
  </si>
  <si>
    <t>اسامه سلامه</t>
  </si>
  <si>
    <t>محمدنايف</t>
  </si>
  <si>
    <t>اسراء الاخرس</t>
  </si>
  <si>
    <t>عنايه</t>
  </si>
  <si>
    <t>اسكندر الدكاك</t>
  </si>
  <si>
    <t>اسماء الغزاوي</t>
  </si>
  <si>
    <t>اسماء حمود</t>
  </si>
  <si>
    <t>خميس</t>
  </si>
  <si>
    <t>رضوة</t>
  </si>
  <si>
    <t>29/2/18980</t>
  </si>
  <si>
    <t>الاء ابراهيم</t>
  </si>
  <si>
    <t>الاء الدكاك</t>
  </si>
  <si>
    <t>الاء الكور</t>
  </si>
  <si>
    <t>عبدالعزيز</t>
  </si>
  <si>
    <t>الاء جاموس</t>
  </si>
  <si>
    <t>الاء خباز</t>
  </si>
  <si>
    <t>الاء ظريفه</t>
  </si>
  <si>
    <t>7/12/1989</t>
  </si>
  <si>
    <t>الاء ملاك</t>
  </si>
  <si>
    <t>اماني الحاج</t>
  </si>
  <si>
    <t>اماني عاشور</t>
  </si>
  <si>
    <t>اميره الحمصي</t>
  </si>
  <si>
    <t>امينه المحمد</t>
  </si>
  <si>
    <t>انيسه العبد الله</t>
  </si>
  <si>
    <t>ايات الصيادي</t>
  </si>
  <si>
    <t>ايات النجار</t>
  </si>
  <si>
    <t>اياد حمويه</t>
  </si>
  <si>
    <t>ايلي مقديس انطون</t>
  </si>
  <si>
    <t>لوسيا</t>
  </si>
  <si>
    <t>ايمان برجس</t>
  </si>
  <si>
    <t>ايمان جمعه</t>
  </si>
  <si>
    <t>بطيحة النازحين</t>
  </si>
  <si>
    <t>ايمن صقر</t>
  </si>
  <si>
    <t>ايمن معروف</t>
  </si>
  <si>
    <t>ايه جمول</t>
  </si>
  <si>
    <t>أريج السهوي</t>
  </si>
  <si>
    <t>عيده ماهر</t>
  </si>
  <si>
    <t>آلاء زيناتي</t>
  </si>
  <si>
    <t>باسل الزير</t>
  </si>
  <si>
    <t>بثينة عماد</t>
  </si>
  <si>
    <t>بقعسم</t>
  </si>
  <si>
    <t>براءه نابلسي</t>
  </si>
  <si>
    <t>بشير سنطيحه</t>
  </si>
  <si>
    <t>بيان الناصر</t>
  </si>
  <si>
    <t>بيان خطيب</t>
  </si>
  <si>
    <t>تسنيم غوثاني</t>
  </si>
  <si>
    <t xml:space="preserve">محمد مطيع </t>
  </si>
  <si>
    <t>جهاد موقاري</t>
  </si>
  <si>
    <t>جودت مصطفى</t>
  </si>
  <si>
    <t>كميله</t>
  </si>
  <si>
    <t>جوزيف ابراهيم</t>
  </si>
  <si>
    <t>جويل موخ</t>
  </si>
  <si>
    <t>جيسيكا جبور</t>
  </si>
  <si>
    <t>جيلان سيدو</t>
  </si>
  <si>
    <t>عفرين</t>
  </si>
  <si>
    <t>جيهان علي</t>
  </si>
  <si>
    <t>حسام الجبيلي</t>
  </si>
  <si>
    <t>كفر لاها</t>
  </si>
  <si>
    <t>حسان فتال</t>
  </si>
  <si>
    <t>رفيف</t>
  </si>
  <si>
    <t>15/5/1980</t>
  </si>
  <si>
    <t>حسن الحاج علي</t>
  </si>
  <si>
    <t>عويد</t>
  </si>
  <si>
    <t>المنصورة</t>
  </si>
  <si>
    <t>حسن يوسف</t>
  </si>
  <si>
    <t>اجمانا</t>
  </si>
  <si>
    <t>حمزه الجبارين</t>
  </si>
  <si>
    <t>حمزه سليمان</t>
  </si>
  <si>
    <t>15/08/1990</t>
  </si>
  <si>
    <t>حيدر عليا</t>
  </si>
  <si>
    <t>عايده</t>
  </si>
  <si>
    <t>البرجان</t>
  </si>
  <si>
    <t>خالد عبد الله</t>
  </si>
  <si>
    <t>خلود زهرية</t>
  </si>
  <si>
    <t>خلود شدود</t>
  </si>
  <si>
    <t>خليل شمس الدين</t>
  </si>
  <si>
    <t>دانه العودي</t>
  </si>
  <si>
    <t>خورفكان</t>
  </si>
  <si>
    <t>دانه النوري</t>
  </si>
  <si>
    <t>داني الحداد</t>
  </si>
  <si>
    <t>دانيا حسن</t>
  </si>
  <si>
    <t xml:space="preserve">وجدان </t>
  </si>
  <si>
    <t>دانييلا بغدان</t>
  </si>
  <si>
    <t>سيدولا</t>
  </si>
  <si>
    <t>دعاء شكور</t>
  </si>
  <si>
    <t>محمداسامه</t>
  </si>
  <si>
    <t>ديالا خضير</t>
  </si>
  <si>
    <t>ديانا كحيل</t>
  </si>
  <si>
    <t>راما ابوليث</t>
  </si>
  <si>
    <t>راما بلبل</t>
  </si>
  <si>
    <t xml:space="preserve">رافع </t>
  </si>
  <si>
    <t>راما حقي</t>
  </si>
  <si>
    <t>رامي الشوفي</t>
  </si>
  <si>
    <t>رامي سيفو</t>
  </si>
  <si>
    <t>سجيبا</t>
  </si>
  <si>
    <t>رائد الخضور</t>
  </si>
  <si>
    <t>كليمه</t>
  </si>
  <si>
    <t>الحميري</t>
  </si>
  <si>
    <t>ربى الايمام</t>
  </si>
  <si>
    <t>دعد كيلارجي</t>
  </si>
  <si>
    <t>ربى غزال</t>
  </si>
  <si>
    <t>ربى غزالة</t>
  </si>
  <si>
    <t>رشا كريدي</t>
  </si>
  <si>
    <t>رغدة الغزاوي</t>
  </si>
  <si>
    <t>رنيم حوا</t>
  </si>
  <si>
    <t>رهام عبود</t>
  </si>
  <si>
    <t>روان المهايني</t>
  </si>
  <si>
    <t>روان بريغش</t>
  </si>
  <si>
    <t>روان كوسا</t>
  </si>
  <si>
    <t>روضه عليشه</t>
  </si>
  <si>
    <t>روعه حسين</t>
  </si>
  <si>
    <t>21/2/1976</t>
  </si>
  <si>
    <t>روعه مرشد</t>
  </si>
  <si>
    <t>روي الشيخ</t>
  </si>
  <si>
    <t>رؤى البرقاوي الحنبلي</t>
  </si>
  <si>
    <t>ريام جوهره</t>
  </si>
  <si>
    <t>تلدره</t>
  </si>
  <si>
    <t>ريتا قسيس</t>
  </si>
  <si>
    <t>ريم السقباني</t>
  </si>
  <si>
    <t>ريم الضاهر</t>
  </si>
  <si>
    <t>رنيم حتحون</t>
  </si>
  <si>
    <t>ريما المعلم</t>
  </si>
  <si>
    <t>نزيها</t>
  </si>
  <si>
    <t>ريما قدرو</t>
  </si>
  <si>
    <t>ريمه عبداللطيف</t>
  </si>
  <si>
    <t>برنبو</t>
  </si>
  <si>
    <t>ريهام الزعبي</t>
  </si>
  <si>
    <t>كفر شمس</t>
  </si>
  <si>
    <t>زهرة الحلاق</t>
  </si>
  <si>
    <t>عطى</t>
  </si>
  <si>
    <t>زياد النجار</t>
  </si>
  <si>
    <t>زينب بربيش</t>
  </si>
  <si>
    <t>زينب شباط</t>
  </si>
  <si>
    <t>زينه محمد</t>
  </si>
  <si>
    <t>الشيحه</t>
  </si>
  <si>
    <t>ساره المغربي</t>
  </si>
  <si>
    <t>ساره مرعي</t>
  </si>
  <si>
    <t>سامر المبخر</t>
  </si>
  <si>
    <t>سعاد الحاج</t>
  </si>
  <si>
    <t>سعاد بركات</t>
  </si>
  <si>
    <t>سيطه</t>
  </si>
  <si>
    <t>المحروسه</t>
  </si>
  <si>
    <t>سعيد حمصي</t>
  </si>
  <si>
    <t>سلاف وسوف</t>
  </si>
  <si>
    <t>محمدسالم</t>
  </si>
  <si>
    <t>سلوى سيف</t>
  </si>
  <si>
    <t>سماح سلهب</t>
  </si>
  <si>
    <t>هانية</t>
  </si>
  <si>
    <t>سمر الشويكي</t>
  </si>
  <si>
    <t>سناء الخياط</t>
  </si>
  <si>
    <t>سناء الشلبي</t>
  </si>
  <si>
    <t>سهام التونسي</t>
  </si>
  <si>
    <t>سهر يونس</t>
  </si>
  <si>
    <t>سهير السودي</t>
  </si>
  <si>
    <t>سوار قرقوط</t>
  </si>
  <si>
    <t>ارجوان</t>
  </si>
  <si>
    <t>سوزان صافيا</t>
  </si>
  <si>
    <t>سومر محمد</t>
  </si>
  <si>
    <t>شادي سلامي</t>
  </si>
  <si>
    <t>شذا حسون نصر</t>
  </si>
  <si>
    <t>شهد القطيني</t>
  </si>
  <si>
    <t>عبدالهادي</t>
  </si>
  <si>
    <t>شهد فريج</t>
  </si>
  <si>
    <t>صالح حسن</t>
  </si>
  <si>
    <t>صفا المحمود</t>
  </si>
  <si>
    <t>البصيره</t>
  </si>
  <si>
    <t>ماردين</t>
  </si>
  <si>
    <t>صفاء محي الدين</t>
  </si>
  <si>
    <t>صهيب بشير</t>
  </si>
  <si>
    <t>ضياء يازجي</t>
  </si>
  <si>
    <t>16/6/1996</t>
  </si>
  <si>
    <t>طلال جباره</t>
  </si>
  <si>
    <t>طوني مراد</t>
  </si>
  <si>
    <t>جوسلين</t>
  </si>
  <si>
    <t>عاصم شاهين</t>
  </si>
  <si>
    <t>عامر طليعة</t>
  </si>
  <si>
    <t>خربة السودا</t>
  </si>
  <si>
    <t>عباده رباح</t>
  </si>
  <si>
    <t>عبد العزيز كنعان</t>
  </si>
  <si>
    <t>أماني بوظو</t>
  </si>
  <si>
    <t>عبد الله الخطيب</t>
  </si>
  <si>
    <t>عبد الله السردي</t>
  </si>
  <si>
    <t>عبد الهادي الحميمي</t>
  </si>
  <si>
    <t>منال الباشا</t>
  </si>
  <si>
    <t>عبده عربش</t>
  </si>
  <si>
    <t>علا النابلسي</t>
  </si>
  <si>
    <t>علا سليمان</t>
  </si>
  <si>
    <t>علا فاضل</t>
  </si>
  <si>
    <t>علاء الدبيسي</t>
  </si>
  <si>
    <t>علاء شقير</t>
  </si>
  <si>
    <t>سرور</t>
  </si>
  <si>
    <t>القريّا</t>
  </si>
  <si>
    <t>علي الحسن</t>
  </si>
  <si>
    <t>علي صوان</t>
  </si>
  <si>
    <t>علي ميهوب</t>
  </si>
  <si>
    <t>علياء خليل</t>
  </si>
  <si>
    <t>عهد محمد</t>
  </si>
  <si>
    <t>عهود الجهني</t>
  </si>
  <si>
    <t>غدير برهوم</t>
  </si>
  <si>
    <t>غفران ذياب</t>
  </si>
  <si>
    <t>غفران فندي</t>
  </si>
  <si>
    <t>جوليانة</t>
  </si>
  <si>
    <t>غنى الذهبي</t>
  </si>
  <si>
    <t>محمد وهيب</t>
  </si>
  <si>
    <t>فاتن ديبو</t>
  </si>
  <si>
    <t>فادي حرفوش</t>
  </si>
  <si>
    <t>فاديا الدياب</t>
  </si>
  <si>
    <t>فاديا سفاف</t>
  </si>
  <si>
    <t>فارس المحمد</t>
  </si>
  <si>
    <t>فاطمه داود</t>
  </si>
  <si>
    <t>فايزة فلاحه</t>
  </si>
  <si>
    <t>فراس جمعه الحسن</t>
  </si>
  <si>
    <t>فراس حمشو</t>
  </si>
  <si>
    <t>فلك عبدالباقي</t>
  </si>
  <si>
    <t>عبدالرؤوف</t>
  </si>
  <si>
    <t>كاترين شطه</t>
  </si>
  <si>
    <t>كمال القباني الديري</t>
  </si>
  <si>
    <t>وهيب</t>
  </si>
  <si>
    <t>كنان زيتونه</t>
  </si>
  <si>
    <t>الشارقه</t>
  </si>
  <si>
    <t>كنانه ونوس</t>
  </si>
  <si>
    <t>لانا حب الرمان</t>
  </si>
  <si>
    <t>13/7/2000</t>
  </si>
  <si>
    <t>لبابه عويص</t>
  </si>
  <si>
    <t>لبنه الحوري</t>
  </si>
  <si>
    <t>بزينه</t>
  </si>
  <si>
    <t>لمى حيفاوي</t>
  </si>
  <si>
    <t>لين البوشي</t>
  </si>
  <si>
    <t>لين حداد</t>
  </si>
  <si>
    <t>مادلين المحمد</t>
  </si>
  <si>
    <t>ماريا سعاده</t>
  </si>
  <si>
    <t>01/01/1998</t>
  </si>
  <si>
    <t>ريف دمسق _ صيدنايا</t>
  </si>
  <si>
    <t>محمد ايهم اشمر</t>
  </si>
  <si>
    <t>محمد براء جاد الله</t>
  </si>
  <si>
    <t>محمد بشير شيخ بزينه</t>
  </si>
  <si>
    <t>محمد حسن الرواس</t>
  </si>
  <si>
    <t>محمد حسن صندوق</t>
  </si>
  <si>
    <t>محمد حموش</t>
  </si>
  <si>
    <t>محمد رمان</t>
  </si>
  <si>
    <t>محمد شاكر الحموي باكير</t>
  </si>
  <si>
    <t>محمد صالح حجار</t>
  </si>
  <si>
    <t>محمد علاء الدين الحموي</t>
  </si>
  <si>
    <t>23/12/1990</t>
  </si>
  <si>
    <t>محمد فادي دمشقي</t>
  </si>
  <si>
    <t>23/7/2000</t>
  </si>
  <si>
    <t>محمد فخري الدروبي</t>
  </si>
  <si>
    <t>لاما</t>
  </si>
  <si>
    <t>محمد كولو</t>
  </si>
  <si>
    <t>محمد معاذ المصري</t>
  </si>
  <si>
    <t>محمد معاون</t>
  </si>
  <si>
    <t>محمد مهند الويش</t>
  </si>
  <si>
    <t>محمد مؤمن قطان</t>
  </si>
  <si>
    <t>محمد نعيم رحمه</t>
  </si>
  <si>
    <t>مرام أبو النعاج الرفاعي</t>
  </si>
  <si>
    <t>16/11/1996</t>
  </si>
  <si>
    <t>مرام شاويش</t>
  </si>
  <si>
    <t>مرام هلال</t>
  </si>
  <si>
    <t>مرح الخصه</t>
  </si>
  <si>
    <t>مروه البارودي</t>
  </si>
  <si>
    <t xml:space="preserve">نصر الدين </t>
  </si>
  <si>
    <t>مروه كحول</t>
  </si>
  <si>
    <t>مصطفى القطان</t>
  </si>
  <si>
    <t>طيبة</t>
  </si>
  <si>
    <t>معاذ يوسف</t>
  </si>
  <si>
    <t>معاويه الهندي</t>
  </si>
  <si>
    <t>18/1/1997</t>
  </si>
  <si>
    <t>مكارم القطيش</t>
  </si>
  <si>
    <t>محمدرشاد</t>
  </si>
  <si>
    <t>ملك دروبي</t>
  </si>
  <si>
    <t>ديانا</t>
  </si>
  <si>
    <t>ملهم الصدير</t>
  </si>
  <si>
    <t>ملهم عابدين حيدر</t>
  </si>
  <si>
    <t>25/01/2000</t>
  </si>
  <si>
    <t>منار مراد</t>
  </si>
  <si>
    <t>منى الشبلي</t>
  </si>
  <si>
    <t>منى العبود</t>
  </si>
  <si>
    <t>عقبه</t>
  </si>
  <si>
    <t>موسى عريشة</t>
  </si>
  <si>
    <t>مؤيد الحنبرجي</t>
  </si>
  <si>
    <t>مؤيد ياغي</t>
  </si>
  <si>
    <t>ميار عدس</t>
  </si>
  <si>
    <t>ميخائيل ابو عسلي</t>
  </si>
  <si>
    <t xml:space="preserve">كميل </t>
  </si>
  <si>
    <t xml:space="preserve">أليسه </t>
  </si>
  <si>
    <t xml:space="preserve">حينه </t>
  </si>
  <si>
    <t>ميسم علوش</t>
  </si>
  <si>
    <t>فتاة محمد</t>
  </si>
  <si>
    <t>ناتالي سلوم</t>
  </si>
  <si>
    <t>نوار</t>
  </si>
  <si>
    <t>نغم البشاره</t>
  </si>
  <si>
    <t>نغم عثمان</t>
  </si>
  <si>
    <t>نوار طه</t>
  </si>
  <si>
    <t>نوال خليل</t>
  </si>
  <si>
    <t>عبدالفتاح</t>
  </si>
  <si>
    <t>نور الدين الزعور</t>
  </si>
  <si>
    <t>نور الدين حيبا</t>
  </si>
  <si>
    <t>نور الدين كردي</t>
  </si>
  <si>
    <t>نور الهدى شكر</t>
  </si>
  <si>
    <t>نور بركات</t>
  </si>
  <si>
    <t>نينار ضعون</t>
  </si>
  <si>
    <t>هاني العقاد</t>
  </si>
  <si>
    <t>هبة مازوخ</t>
  </si>
  <si>
    <t>هبه الزايد</t>
  </si>
  <si>
    <t>هبه تيناوي</t>
  </si>
  <si>
    <t>هبه جوبان</t>
  </si>
  <si>
    <t>هدى المحمد</t>
  </si>
  <si>
    <t>نفوسه</t>
  </si>
  <si>
    <t>هناء ابوالخير</t>
  </si>
  <si>
    <t>هناء القزحلي</t>
  </si>
  <si>
    <t>واصف الدخل الله</t>
  </si>
  <si>
    <t>ثلجه</t>
  </si>
  <si>
    <t>ولاء الشلبي</t>
  </si>
  <si>
    <t>ولاء المعلم</t>
  </si>
  <si>
    <t>وليد العك</t>
  </si>
  <si>
    <t>يارا السليمان</t>
  </si>
  <si>
    <t>بصيره</t>
  </si>
  <si>
    <t>يارا العيسى</t>
  </si>
  <si>
    <t>يارا محمد</t>
  </si>
  <si>
    <t>ياسين الخرتلك</t>
  </si>
  <si>
    <t>يافا صبح</t>
  </si>
  <si>
    <t>يسرى حشيش</t>
  </si>
  <si>
    <t>يمنى سكروجه</t>
  </si>
  <si>
    <t>اسماء السكري</t>
  </si>
  <si>
    <t>روعة عبد الرزاق</t>
  </si>
  <si>
    <t>عبد العزيز الاحمد</t>
  </si>
  <si>
    <t>محمد منيب قنوص</t>
  </si>
  <si>
    <t>معاذ الموصللي</t>
  </si>
  <si>
    <t>نجوى عبيد</t>
  </si>
  <si>
    <t>معضاد</t>
  </si>
  <si>
    <t>28/9/1979</t>
  </si>
  <si>
    <t>هدى الحمصي</t>
  </si>
  <si>
    <t>هنادي ابو شاهين</t>
  </si>
  <si>
    <t>يزن سلام</t>
  </si>
  <si>
    <t>الكسيب</t>
  </si>
  <si>
    <t>عبدالرحمن الجمادالصليبي</t>
  </si>
  <si>
    <t>قصي حسين</t>
  </si>
  <si>
    <t>رابيا</t>
  </si>
  <si>
    <t>19/6/1986</t>
  </si>
  <si>
    <t>احمد بحري</t>
  </si>
  <si>
    <t>ابراهيم غيلان</t>
  </si>
  <si>
    <t>احلام الحريري</t>
  </si>
  <si>
    <t>الفقيع</t>
  </si>
  <si>
    <t>احمد الدلباني</t>
  </si>
  <si>
    <t>غسوله</t>
  </si>
  <si>
    <t>احمد جدور</t>
  </si>
  <si>
    <t>احمد جسري</t>
  </si>
  <si>
    <t>سارة</t>
  </si>
  <si>
    <t>28/7/1981</t>
  </si>
  <si>
    <t>احمد نوفل</t>
  </si>
  <si>
    <t>اريج ابراهيم</t>
  </si>
  <si>
    <t>بربهان</t>
  </si>
  <si>
    <t>معاذ</t>
  </si>
  <si>
    <t>اسماء الشريف</t>
  </si>
  <si>
    <t>اسماء الشنبور</t>
  </si>
  <si>
    <t>اكرم الجردي</t>
  </si>
  <si>
    <t>الهام الفقسه</t>
  </si>
  <si>
    <t>امل خضور</t>
  </si>
  <si>
    <t>24/8/1980</t>
  </si>
  <si>
    <t>ايه مظلوم</t>
  </si>
  <si>
    <t>18/12/1987</t>
  </si>
  <si>
    <t>أمل عباس</t>
  </si>
  <si>
    <t>آيات العاصي</t>
  </si>
  <si>
    <t>بسما علي</t>
  </si>
  <si>
    <t>بيان المناصفي</t>
  </si>
  <si>
    <t>تغريد صالح</t>
  </si>
  <si>
    <t>جاد راجحه</t>
  </si>
  <si>
    <t>جعفر القدار</t>
  </si>
  <si>
    <t>حاتم فخر الدين الشعراني</t>
  </si>
  <si>
    <t xml:space="preserve">شيرين </t>
  </si>
  <si>
    <t>حنان صقر</t>
  </si>
  <si>
    <t>رويسه القارح</t>
  </si>
  <si>
    <t>حنين الجهماني</t>
  </si>
  <si>
    <t>حيدره عيسى</t>
  </si>
  <si>
    <t>الااذقية</t>
  </si>
  <si>
    <t>خالد الدكاك</t>
  </si>
  <si>
    <t>خالد زبداني</t>
  </si>
  <si>
    <t>خلود ضاهر</t>
  </si>
  <si>
    <t>خرما</t>
  </si>
  <si>
    <t>داليا طيب</t>
  </si>
  <si>
    <t>دانيا البقاعي</t>
  </si>
  <si>
    <t>دانيا الحمصي</t>
  </si>
  <si>
    <t>29/6/1997</t>
  </si>
  <si>
    <t>دعاء الايوبي</t>
  </si>
  <si>
    <t>دعاء الحسين</t>
  </si>
  <si>
    <t>ديالا شاميه</t>
  </si>
  <si>
    <t>ديانا استيفاني خداج</t>
  </si>
  <si>
    <t>فنزويلا مركابيو</t>
  </si>
  <si>
    <t>راما وهبه</t>
  </si>
  <si>
    <t>سهاء</t>
  </si>
  <si>
    <t>رانيا طير</t>
  </si>
  <si>
    <t>ربيع كريدي</t>
  </si>
  <si>
    <t>28/5/1981</t>
  </si>
  <si>
    <t>رزان الفتال</t>
  </si>
  <si>
    <t>رزان بكداش</t>
  </si>
  <si>
    <t>رشا الاشمر</t>
  </si>
  <si>
    <t>26/1/1984</t>
  </si>
  <si>
    <t>رغد الخطيب</t>
  </si>
  <si>
    <t>محمد رضا</t>
  </si>
  <si>
    <t>15/1/2000</t>
  </si>
  <si>
    <t>رغد بردان</t>
  </si>
  <si>
    <t>رفعت المغوش</t>
  </si>
  <si>
    <t>خلخله</t>
  </si>
  <si>
    <t>رنيم البيش</t>
  </si>
  <si>
    <t>رهام ابو عاصي</t>
  </si>
  <si>
    <t>14/12/1997</t>
  </si>
  <si>
    <t>رهف الشعبان</t>
  </si>
  <si>
    <t>رهف صالح</t>
  </si>
  <si>
    <t>نعمة</t>
  </si>
  <si>
    <t>رهف قضماني</t>
  </si>
  <si>
    <t>رهف نصر</t>
  </si>
  <si>
    <t>مجيد</t>
  </si>
  <si>
    <t>رؤى طيفور</t>
  </si>
  <si>
    <t>27/1/2001</t>
  </si>
  <si>
    <t>ريم الاشكي</t>
  </si>
  <si>
    <t>ريم الريابي</t>
  </si>
  <si>
    <t>زينة قهوه جي</t>
  </si>
  <si>
    <t>ساره حمود</t>
  </si>
  <si>
    <t>23/4/199</t>
  </si>
  <si>
    <t>ساره عجايني</t>
  </si>
  <si>
    <t>علاء</t>
  </si>
  <si>
    <t>سعيد عبد الحق</t>
  </si>
  <si>
    <t>كبريه</t>
  </si>
  <si>
    <t>سلام بكداش</t>
  </si>
  <si>
    <t>محمد بسلان</t>
  </si>
  <si>
    <t>سهام القادرى</t>
  </si>
  <si>
    <t>15/7/1982</t>
  </si>
  <si>
    <t>سيمازا ابراهيم</t>
  </si>
  <si>
    <t>شيماء رشيد</t>
  </si>
  <si>
    <t>صفاء الحمادي الكوجك</t>
  </si>
  <si>
    <t>صفاء حمام</t>
  </si>
  <si>
    <t>محمد رفعت</t>
  </si>
  <si>
    <t>عائشه الشالط</t>
  </si>
  <si>
    <t>عائشه فرهود</t>
  </si>
  <si>
    <t>25/8/1995</t>
  </si>
  <si>
    <t>عفراء بشار</t>
  </si>
  <si>
    <t>علا شريبا</t>
  </si>
  <si>
    <t>عمر مقصود</t>
  </si>
  <si>
    <t>عيسى الصافتلي</t>
  </si>
  <si>
    <t>غاده الحريري</t>
  </si>
  <si>
    <t>30/14/0992</t>
  </si>
  <si>
    <t>غصون السيد</t>
  </si>
  <si>
    <t>غيث القنطار</t>
  </si>
  <si>
    <t xml:space="preserve">سنكري </t>
  </si>
  <si>
    <t>فاطمه القادري</t>
  </si>
  <si>
    <t>قنوع</t>
  </si>
  <si>
    <t>بيتما</t>
  </si>
  <si>
    <t>فراس برهوم</t>
  </si>
  <si>
    <t>نهيدا</t>
  </si>
  <si>
    <t>فلك اسماعيل</t>
  </si>
  <si>
    <t>فوز شليويط</t>
  </si>
  <si>
    <t>كوثر الداري</t>
  </si>
  <si>
    <t>لما ابراهيم</t>
  </si>
  <si>
    <t>تمرة</t>
  </si>
  <si>
    <t>لورا حمدان</t>
  </si>
  <si>
    <t>لين ابراهيم</t>
  </si>
  <si>
    <t>لينا الشومري</t>
  </si>
  <si>
    <t>لوزيه</t>
  </si>
  <si>
    <t>ليندا ابو زيد</t>
  </si>
  <si>
    <t>22/11/1999</t>
  </si>
  <si>
    <t>محمد احسان نقشبندي</t>
  </si>
  <si>
    <t>31/8/2000</t>
  </si>
  <si>
    <t>محمد الرفاعي</t>
  </si>
  <si>
    <t>محمد العبد المحمد العبيد</t>
  </si>
  <si>
    <t>محمد اياد الجاويش</t>
  </si>
  <si>
    <t>محمد خياط</t>
  </si>
  <si>
    <t>محمد مصطفى</t>
  </si>
  <si>
    <t>محمد مقشاتي</t>
  </si>
  <si>
    <t>محمد ملهم الافندي</t>
  </si>
  <si>
    <t>محمد يامن الزيات</t>
  </si>
  <si>
    <t>محمود الرفاعي</t>
  </si>
  <si>
    <t>محمود كركوتلي</t>
  </si>
  <si>
    <t>تادف</t>
  </si>
  <si>
    <t>مرام ابو كلام</t>
  </si>
  <si>
    <t>مرح الحمدان</t>
  </si>
  <si>
    <t>1998/14/9</t>
  </si>
  <si>
    <t>مرح الفلاح</t>
  </si>
  <si>
    <t>26/6/1999</t>
  </si>
  <si>
    <t>مروة النجار</t>
  </si>
  <si>
    <t>ميهاء</t>
  </si>
  <si>
    <t>مروه الهندي</t>
  </si>
  <si>
    <t>مكية</t>
  </si>
  <si>
    <t>مصعب برغل</t>
  </si>
  <si>
    <t>مضر علي</t>
  </si>
  <si>
    <t>معتز العرند</t>
  </si>
  <si>
    <t>عارفه</t>
  </si>
  <si>
    <t>ملاك حرش</t>
  </si>
  <si>
    <t>ناهد هيفا</t>
  </si>
  <si>
    <t>منتزه</t>
  </si>
  <si>
    <t>نبيله صالح</t>
  </si>
  <si>
    <t>المشتية</t>
  </si>
  <si>
    <t>نجاح خداج</t>
  </si>
  <si>
    <t>نسمة الخطيب</t>
  </si>
  <si>
    <t>نغم الشيخ</t>
  </si>
  <si>
    <t>نور الاسطواني</t>
  </si>
  <si>
    <t>نور السحلي</t>
  </si>
  <si>
    <t>24/4/2001</t>
  </si>
  <si>
    <t>نور حبوب</t>
  </si>
  <si>
    <t>نور هردوف</t>
  </si>
  <si>
    <t>هبة فزع</t>
  </si>
  <si>
    <t>هبه الله المزيك</t>
  </si>
  <si>
    <t>26/1/2001</t>
  </si>
  <si>
    <t>هبه حنن</t>
  </si>
  <si>
    <t>أميمه</t>
  </si>
  <si>
    <t>هيلدا حسون</t>
  </si>
  <si>
    <t>وارفه دقو</t>
  </si>
  <si>
    <t>وائل قرطاس</t>
  </si>
  <si>
    <t>وسام زينه</t>
  </si>
  <si>
    <t>ولاء اسكيف</t>
  </si>
  <si>
    <t>ولاء طري</t>
  </si>
  <si>
    <t>ياسمين شلغين</t>
  </si>
  <si>
    <t>27/7/2000</t>
  </si>
  <si>
    <t>ثادق</t>
  </si>
  <si>
    <t>يزن درويش</t>
  </si>
  <si>
    <t>احمد حبيب</t>
  </si>
  <si>
    <t>المجوي</t>
  </si>
  <si>
    <t>اسراء عبد الوهاب</t>
  </si>
  <si>
    <t>17/3/1997</t>
  </si>
  <si>
    <t>بشرى سرور</t>
  </si>
  <si>
    <t>جود الفتحي</t>
  </si>
  <si>
    <t>حسان عبد الرحمن</t>
  </si>
  <si>
    <t>داليا الباشا</t>
  </si>
  <si>
    <t>روضه سيروان</t>
  </si>
  <si>
    <t>محمد حسن المونس</t>
  </si>
  <si>
    <t>منال صيلين</t>
  </si>
  <si>
    <t>نور الهدى مقيد</t>
  </si>
  <si>
    <t>هبة</t>
  </si>
  <si>
    <t>هدى المدني</t>
  </si>
  <si>
    <t>هزار العلي</t>
  </si>
  <si>
    <t>اساسيات الادارة</t>
  </si>
  <si>
    <t xml:space="preserve">مبادئ التمويل والاستثمار </t>
  </si>
  <si>
    <t>التحليل الجزئي</t>
  </si>
  <si>
    <t>مبادئ الاحصاء</t>
  </si>
  <si>
    <t xml:space="preserve">المحاسبة المالية </t>
  </si>
  <si>
    <t>لغة أعمال 1</t>
  </si>
  <si>
    <t xml:space="preserve">اساسيات التسويق في المشروعات الصغيرة </t>
  </si>
  <si>
    <t xml:space="preserve">رياضيات ادارية ومالية </t>
  </si>
  <si>
    <t>المحاسبة المتوسطة</t>
  </si>
  <si>
    <t xml:space="preserve">الاشكال القانونية للمشروعات وأسس احداثها </t>
  </si>
  <si>
    <t>مهارات حاسوب 1</t>
  </si>
  <si>
    <t>لغة اعمال 2</t>
  </si>
  <si>
    <t xml:space="preserve">ادارة المشروعات الصغيرة </t>
  </si>
  <si>
    <t xml:space="preserve">الاتصالات الادارية </t>
  </si>
  <si>
    <t xml:space="preserve">المحاسبة المالية المتخصصة </t>
  </si>
  <si>
    <t xml:space="preserve">ادارة الموارد البشرية </t>
  </si>
  <si>
    <t>القانون التجاري</t>
  </si>
  <si>
    <t xml:space="preserve">معلوماتية </t>
  </si>
  <si>
    <t xml:space="preserve">ادارة العلاقات العامة </t>
  </si>
  <si>
    <t>تطبيقات احصائية في الادارة</t>
  </si>
  <si>
    <t xml:space="preserve">سياسات التسعير والتوزيع </t>
  </si>
  <si>
    <t>نظم المعلومات الادارية</t>
  </si>
  <si>
    <t xml:space="preserve">دراسات ادارية بلغة اجنبية </t>
  </si>
  <si>
    <t>نظرية المنظمة والتطوير التنظيمي</t>
  </si>
  <si>
    <t xml:space="preserve">ادارة التفاوض باللغة الاجنبية </t>
  </si>
  <si>
    <t>التحليل الكلي</t>
  </si>
  <si>
    <t xml:space="preserve">الاساليب الكمية في الادارة </t>
  </si>
  <si>
    <t>محاسبة شركات الاشخاص</t>
  </si>
  <si>
    <t xml:space="preserve">الملية العامة والتشريع الضريبي </t>
  </si>
  <si>
    <t>مهارات حاسوب  2</t>
  </si>
  <si>
    <t xml:space="preserve">ادارة الانتاج والعمليات </t>
  </si>
  <si>
    <t xml:space="preserve">الادارة المالية </t>
  </si>
  <si>
    <t xml:space="preserve">محاسبة تكاليف وادارية </t>
  </si>
  <si>
    <t>الاتصالات التسويقية</t>
  </si>
  <si>
    <t xml:space="preserve">البيئة القانونية للاستثمار والعمل </t>
  </si>
  <si>
    <t xml:space="preserve">مراسلات ادارية باللغة الاجنبية </t>
  </si>
  <si>
    <t xml:space="preserve">ادارة الامداد في المشروعات الصغيرة </t>
  </si>
  <si>
    <t xml:space="preserve">ادارة الوقت </t>
  </si>
  <si>
    <t xml:space="preserve">ادارة الجدوى وتقييم المشروعات </t>
  </si>
  <si>
    <t xml:space="preserve">ادارة الجودة في المشروعات الصغيرة </t>
  </si>
  <si>
    <t xml:space="preserve">الرقابة الادارية </t>
  </si>
  <si>
    <t xml:space="preserve">نظرية القررات الادارية </t>
  </si>
  <si>
    <t xml:space="preserve">المسؤولية الاجتماعية واخلاقيات العمل </t>
  </si>
  <si>
    <t xml:space="preserve">ادارة المخاطر المالية والائتمان </t>
  </si>
  <si>
    <t xml:space="preserve">التجارة الالكترونية بلغة اجنبية </t>
  </si>
  <si>
    <t xml:space="preserve">السلوك التنظيمي </t>
  </si>
  <si>
    <t>استراتيجيات تنمية المشروعات الصغيرة</t>
  </si>
  <si>
    <t>أساسيات الإدارة</t>
  </si>
  <si>
    <t>الاستمارة الخاصة بتسجيل طلاب برنامج إدارة المشروعات المتوسطة والصغيرة في الفصل الأول للعام الدراسي 2022/2021</t>
  </si>
  <si>
    <t>مستنفذ</t>
  </si>
  <si>
    <t>التركية</t>
  </si>
  <si>
    <t>سلوفاكية</t>
  </si>
  <si>
    <t>تجارة</t>
  </si>
  <si>
    <t>صناعة</t>
  </si>
  <si>
    <t>فنون نسوية</t>
  </si>
  <si>
    <t>فندقية</t>
  </si>
  <si>
    <t>زراعية</t>
  </si>
  <si>
    <t>بيطرية</t>
  </si>
  <si>
    <t>اتصلات</t>
  </si>
  <si>
    <t>نفطة</t>
  </si>
  <si>
    <t>مواصلات</t>
  </si>
  <si>
    <t>إرسال ملف الإستمارة (Excel ) عبر البريد الإلكتروني إلى العنوان التالي :
spm.ol@hotmail.com
ويجب أن يكون موضوع الإيميل هو الرقم الإمتحاني للطالب</t>
  </si>
  <si>
    <r>
      <t xml:space="preserve">ثم تسليم استمارة التسجيل مع إيصال المصرف إلى شؤون طلاب إدارة المشروعات المتوسطة والصغيرة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</si>
</sst>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9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akkal Majalla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rgb="FF0070C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b/>
      <sz val="16"/>
      <color theme="1"/>
      <name val="Sakkal Majalla"/>
    </font>
    <font>
      <u/>
      <sz val="10"/>
      <color indexed="12"/>
      <name val="Arial"/>
      <family val="2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6"/>
      <color theme="4" tint="-0.249977111117893"/>
      <name val="Calibri"/>
      <family val="2"/>
      <scheme val="minor"/>
    </font>
    <font>
      <b/>
      <sz val="12"/>
      <color rgb="FF002060"/>
      <name val="Sakkal Majalla"/>
    </font>
    <font>
      <b/>
      <sz val="16"/>
      <color theme="0"/>
      <name val="Sakkal Majalla"/>
    </font>
    <font>
      <sz val="11"/>
      <name val="Sakkal Majalla"/>
    </font>
    <font>
      <b/>
      <sz val="11"/>
      <color theme="0"/>
      <name val="Sakkal Majalla"/>
    </font>
    <font>
      <sz val="11"/>
      <color rgb="FFFF0000"/>
      <name val="Sakkal Majalla"/>
    </font>
    <font>
      <sz val="16"/>
      <color theme="1"/>
      <name val="Sakkal Majalla"/>
    </font>
    <font>
      <b/>
      <sz val="16"/>
      <color rgb="FF002060"/>
      <name val="Sakkal Majalla"/>
    </font>
    <font>
      <b/>
      <u/>
      <sz val="12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14"/>
      <name val="Sakkal Majalla"/>
    </font>
    <font>
      <sz val="14"/>
      <color rgb="FFFF0000"/>
      <name val="Sakkal Majalla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/>
      <diagonal/>
    </border>
    <border>
      <left style="mediumDashDot">
        <color auto="1"/>
      </left>
      <right style="mediumDashDot">
        <color auto="1"/>
      </right>
      <top style="medium">
        <color auto="1"/>
      </top>
      <bottom/>
      <diagonal/>
    </border>
    <border>
      <left style="mediumDashDot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11" fillId="0" borderId="0"/>
    <xf numFmtId="0" fontId="54" fillId="0" borderId="0" applyNumberFormat="0" applyFill="0" applyBorder="0" applyAlignment="0" applyProtection="0">
      <alignment vertical="top"/>
      <protection locked="0"/>
    </xf>
  </cellStyleXfs>
  <cellXfs count="59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28" fillId="8" borderId="0" xfId="0" applyFont="1" applyFill="1" applyBorder="1" applyAlignment="1" applyProtection="1"/>
    <xf numFmtId="0" fontId="3" fillId="3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8" borderId="0" xfId="0" applyFill="1" applyProtection="1"/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4" fillId="0" borderId="5" xfId="0" applyFont="1" applyFill="1" applyBorder="1" applyAlignment="1" applyProtection="1">
      <protection hidden="1"/>
    </xf>
    <xf numFmtId="0" fontId="0" fillId="6" borderId="18" xfId="0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 textRotation="90"/>
      <protection hidden="1"/>
    </xf>
    <xf numFmtId="0" fontId="0" fillId="5" borderId="28" xfId="0" applyFill="1" applyBorder="1" applyAlignment="1" applyProtection="1">
      <alignment wrapText="1"/>
      <protection locked="0"/>
    </xf>
    <xf numFmtId="0" fontId="27" fillId="7" borderId="11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49" fontId="0" fillId="5" borderId="28" xfId="0" applyNumberFormat="1" applyFill="1" applyBorder="1" applyAlignment="1" applyProtection="1">
      <alignment wrapText="1"/>
      <protection locked="0"/>
    </xf>
    <xf numFmtId="0" fontId="6" fillId="3" borderId="19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12" fillId="6" borderId="18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  <protection hidden="1"/>
    </xf>
    <xf numFmtId="0" fontId="48" fillId="15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9" fillId="2" borderId="21" xfId="0" applyFont="1" applyFill="1" applyBorder="1" applyAlignment="1" applyProtection="1">
      <alignment horizontal="center" vertical="center" wrapText="1"/>
      <protection hidden="1"/>
    </xf>
    <xf numFmtId="0" fontId="33" fillId="2" borderId="10" xfId="0" applyFont="1" applyFill="1" applyBorder="1" applyAlignment="1" applyProtection="1">
      <alignment horizontal="center" vertical="center"/>
      <protection hidden="1"/>
    </xf>
    <xf numFmtId="0" fontId="33" fillId="2" borderId="3" xfId="0" applyFont="1" applyFill="1" applyBorder="1" applyAlignment="1" applyProtection="1">
      <alignment horizontal="center" vertical="center" shrinkToFit="1"/>
      <protection hidden="1"/>
    </xf>
    <xf numFmtId="0" fontId="33" fillId="2" borderId="3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vertical="center" shrinkToFit="1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33" fillId="0" borderId="20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51" fillId="6" borderId="19" xfId="0" applyFont="1" applyFill="1" applyBorder="1" applyAlignment="1" applyProtection="1">
      <alignment vertical="center"/>
    </xf>
    <xf numFmtId="0" fontId="12" fillId="0" borderId="47" xfId="0" applyFont="1" applyBorder="1" applyAlignment="1" applyProtection="1">
      <alignment vertical="center"/>
    </xf>
    <xf numFmtId="0" fontId="35" fillId="12" borderId="48" xfId="0" applyFont="1" applyFill="1" applyBorder="1" applyAlignment="1" applyProtection="1">
      <alignment horizontal="center" vertical="center"/>
      <protection hidden="1"/>
    </xf>
    <xf numFmtId="0" fontId="35" fillId="12" borderId="49" xfId="0" applyFont="1" applyFill="1" applyBorder="1" applyAlignment="1" applyProtection="1">
      <alignment horizontal="center" vertical="center"/>
      <protection hidden="1"/>
    </xf>
    <xf numFmtId="14" fontId="35" fillId="12" borderId="49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0" fontId="29" fillId="0" borderId="46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6" fillId="12" borderId="48" xfId="0" applyFont="1" applyFill="1" applyBorder="1" applyAlignment="1" applyProtection="1">
      <alignment horizontal="center" vertical="center"/>
      <protection hidden="1"/>
    </xf>
    <xf numFmtId="0" fontId="36" fillId="12" borderId="49" xfId="0" applyFont="1" applyFill="1" applyBorder="1" applyAlignment="1" applyProtection="1">
      <alignment horizontal="center" vertical="center"/>
      <protection hidden="1"/>
    </xf>
    <xf numFmtId="14" fontId="36" fillId="12" borderId="49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8" fillId="0" borderId="46" xfId="0" applyFont="1" applyBorder="1" applyAlignment="1" applyProtection="1">
      <alignment horizontal="center" vertical="center"/>
      <protection hidden="1"/>
    </xf>
    <xf numFmtId="0" fontId="55" fillId="0" borderId="0" xfId="0" applyFont="1"/>
    <xf numFmtId="0" fontId="58" fillId="0" borderId="0" xfId="0" applyFont="1" applyAlignment="1">
      <alignment horizontal="center"/>
    </xf>
    <xf numFmtId="0" fontId="58" fillId="0" borderId="0" xfId="0" applyFont="1"/>
    <xf numFmtId="0" fontId="61" fillId="12" borderId="79" xfId="1" applyFont="1" applyFill="1" applyBorder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7" fillId="0" borderId="0" xfId="1" applyFont="1" applyFill="1" applyBorder="1" applyAlignment="1">
      <alignment vertical="center" wrapText="1"/>
    </xf>
    <xf numFmtId="0" fontId="55" fillId="0" borderId="0" xfId="0" applyFont="1" applyFill="1"/>
    <xf numFmtId="0" fontId="67" fillId="0" borderId="0" xfId="1" applyFont="1" applyFill="1" applyAlignment="1"/>
    <xf numFmtId="0" fontId="55" fillId="0" borderId="0" xfId="0" applyFont="1" applyAlignment="1"/>
    <xf numFmtId="0" fontId="6" fillId="3" borderId="21" xfId="0" applyFont="1" applyFill="1" applyBorder="1" applyAlignment="1" applyProtection="1">
      <alignment horizontal="center" vertical="center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1" fillId="20" borderId="32" xfId="0" applyFont="1" applyFill="1" applyBorder="1" applyAlignment="1" applyProtection="1">
      <alignment horizontal="center" vertical="center"/>
      <protection locked="0" hidden="1"/>
    </xf>
    <xf numFmtId="0" fontId="27" fillId="19" borderId="3" xfId="0" applyFont="1" applyFill="1" applyBorder="1" applyAlignment="1" applyProtection="1">
      <alignment horizontal="center" vertical="center"/>
      <protection hidden="1"/>
    </xf>
    <xf numFmtId="0" fontId="27" fillId="19" borderId="4" xfId="0" applyFont="1" applyFill="1" applyBorder="1" applyAlignment="1" applyProtection="1">
      <alignment horizontal="center" vertical="center"/>
      <protection hidden="1"/>
    </xf>
    <xf numFmtId="0" fontId="0" fillId="19" borderId="3" xfId="0" applyFont="1" applyFill="1" applyBorder="1" applyAlignment="1" applyProtection="1">
      <alignment horizontal="center" vertical="center"/>
      <protection hidden="1"/>
    </xf>
    <xf numFmtId="0" fontId="0" fillId="19" borderId="4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3" fillId="0" borderId="62" xfId="0" applyFont="1" applyBorder="1" applyAlignment="1" applyProtection="1">
      <alignment vertical="center" textRotation="90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3" borderId="66" xfId="0" applyFill="1" applyBorder="1" applyAlignment="1" applyProtection="1">
      <alignment horizontal="center" vertical="center"/>
    </xf>
    <xf numFmtId="0" fontId="55" fillId="0" borderId="0" xfId="0" applyFont="1" applyAlignment="1" applyProtection="1"/>
    <xf numFmtId="0" fontId="55" fillId="0" borderId="0" xfId="0" applyFont="1" applyProtection="1">
      <protection hidden="1"/>
    </xf>
    <xf numFmtId="0" fontId="55" fillId="0" borderId="93" xfId="0" applyFont="1" applyBorder="1" applyProtection="1">
      <protection hidden="1"/>
    </xf>
    <xf numFmtId="0" fontId="74" fillId="0" borderId="0" xfId="0" applyFont="1" applyProtection="1">
      <protection hidden="1"/>
    </xf>
    <xf numFmtId="0" fontId="76" fillId="0" borderId="0" xfId="0" applyFont="1" applyFill="1" applyBorder="1" applyProtection="1"/>
    <xf numFmtId="0" fontId="55" fillId="11" borderId="0" xfId="0" applyFont="1" applyFill="1" applyProtection="1">
      <protection hidden="1"/>
    </xf>
    <xf numFmtId="0" fontId="63" fillId="22" borderId="92" xfId="0" applyFont="1" applyFill="1" applyBorder="1" applyAlignment="1" applyProtection="1">
      <alignment vertical="center"/>
      <protection hidden="1"/>
    </xf>
    <xf numFmtId="0" fontId="77" fillId="0" borderId="93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7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13" xfId="0" applyFont="1" applyBorder="1" applyAlignment="1" applyProtection="1">
      <alignment vertical="center"/>
      <protection hidden="1"/>
    </xf>
    <xf numFmtId="0" fontId="37" fillId="13" borderId="28" xfId="0" applyFont="1" applyFill="1" applyBorder="1" applyAlignment="1" applyProtection="1">
      <alignment horizontal="center" vertical="center"/>
      <protection hidden="1"/>
    </xf>
    <xf numFmtId="0" fontId="37" fillId="13" borderId="28" xfId="0" applyNumberFormat="1" applyFont="1" applyFill="1" applyBorder="1" applyAlignment="1" applyProtection="1">
      <alignment horizontal="center" vertical="center"/>
      <protection hidden="1"/>
    </xf>
    <xf numFmtId="49" fontId="37" fillId="13" borderId="28" xfId="0" applyNumberFormat="1" applyFont="1" applyFill="1" applyBorder="1" applyAlignment="1" applyProtection="1">
      <alignment horizontal="center" vertical="center"/>
      <protection hidden="1"/>
    </xf>
    <xf numFmtId="0" fontId="29" fillId="4" borderId="28" xfId="0" applyFont="1" applyFill="1" applyBorder="1" applyAlignment="1" applyProtection="1">
      <alignment horizontal="center" vertical="center"/>
      <protection hidden="1"/>
    </xf>
    <xf numFmtId="49" fontId="29" fillId="4" borderId="28" xfId="0" applyNumberFormat="1" applyFont="1" applyFill="1" applyBorder="1" applyAlignment="1" applyProtection="1">
      <alignment horizontal="center" vertical="center"/>
      <protection hidden="1"/>
    </xf>
    <xf numFmtId="0" fontId="29" fillId="4" borderId="28" xfId="0" applyNumberFormat="1" applyFont="1" applyFill="1" applyBorder="1" applyAlignment="1" applyProtection="1">
      <alignment horizontal="center" vertical="center"/>
      <protection hidden="1"/>
    </xf>
    <xf numFmtId="0" fontId="37" fillId="10" borderId="28" xfId="0" applyFont="1" applyFill="1" applyBorder="1" applyAlignment="1" applyProtection="1">
      <alignment horizontal="center" vertical="center"/>
      <protection hidden="1"/>
    </xf>
    <xf numFmtId="0" fontId="29" fillId="14" borderId="28" xfId="0" applyFont="1" applyFill="1" applyBorder="1" applyAlignment="1" applyProtection="1">
      <alignment horizontal="center" vertical="center"/>
      <protection hidden="1"/>
    </xf>
    <xf numFmtId="0" fontId="3" fillId="6" borderId="28" xfId="0" applyFont="1" applyFill="1" applyBorder="1" applyAlignment="1" applyProtection="1">
      <alignment horizontal="center" vertical="center"/>
      <protection hidden="1"/>
    </xf>
    <xf numFmtId="0" fontId="3" fillId="9" borderId="28" xfId="0" applyFont="1" applyFill="1" applyBorder="1" applyAlignment="1" applyProtection="1">
      <alignment horizontal="center" vertical="center"/>
      <protection hidden="1"/>
    </xf>
    <xf numFmtId="0" fontId="32" fillId="11" borderId="6" xfId="0" applyFont="1" applyFill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top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8" fillId="3" borderId="89" xfId="1" applyFont="1" applyFill="1" applyBorder="1" applyAlignment="1" applyProtection="1">
      <alignment vertical="center" shrinkToFit="1"/>
      <protection hidden="1"/>
    </xf>
    <xf numFmtId="0" fontId="81" fillId="0" borderId="66" xfId="0" applyFont="1" applyBorder="1" applyAlignment="1">
      <alignment horizontal="center" vertical="center"/>
    </xf>
    <xf numFmtId="49" fontId="0" fillId="0" borderId="0" xfId="0" applyNumberFormat="1"/>
    <xf numFmtId="0" fontId="31" fillId="10" borderId="27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0" fillId="5" borderId="28" xfId="0" applyFill="1" applyBorder="1" applyAlignment="1">
      <alignment wrapText="1"/>
    </xf>
    <xf numFmtId="0" fontId="0" fillId="0" borderId="0" xfId="0" applyAlignment="1">
      <alignment wrapText="1"/>
    </xf>
    <xf numFmtId="49" fontId="83" fillId="0" borderId="0" xfId="0" applyNumberFormat="1" applyFont="1" applyAlignment="1">
      <alignment shrinkToFit="1"/>
    </xf>
    <xf numFmtId="49" fontId="31" fillId="10" borderId="27" xfId="0" applyNumberFormat="1" applyFont="1" applyFill="1" applyBorder="1" applyAlignment="1">
      <alignment horizontal="center" vertical="center"/>
    </xf>
    <xf numFmtId="0" fontId="12" fillId="0" borderId="0" xfId="0" applyFont="1"/>
    <xf numFmtId="0" fontId="24" fillId="3" borderId="0" xfId="0" applyNumberFormat="1" applyFont="1" applyFill="1" applyBorder="1" applyAlignment="1" applyProtection="1">
      <alignment vertical="center" shrinkToFit="1"/>
      <protection hidden="1"/>
    </xf>
    <xf numFmtId="0" fontId="28" fillId="6" borderId="89" xfId="0" applyFont="1" applyFill="1" applyBorder="1" applyAlignment="1" applyProtection="1">
      <alignment horizontal="center" vertical="center" shrinkToFit="1"/>
      <protection hidden="1"/>
    </xf>
    <xf numFmtId="0" fontId="69" fillId="11" borderId="89" xfId="0" applyFont="1" applyFill="1" applyBorder="1" applyAlignment="1" applyProtection="1">
      <alignment vertical="center" shrinkToFit="1"/>
      <protection hidden="1"/>
    </xf>
    <xf numFmtId="0" fontId="45" fillId="25" borderId="89" xfId="0" applyFont="1" applyFill="1" applyBorder="1" applyAlignment="1" applyProtection="1">
      <alignment vertical="center" shrinkToFit="1"/>
      <protection hidden="1"/>
    </xf>
    <xf numFmtId="0" fontId="70" fillId="11" borderId="89" xfId="0" applyFont="1" applyFill="1" applyBorder="1" applyAlignment="1" applyProtection="1">
      <alignment vertical="center" shrinkToFit="1"/>
      <protection hidden="1"/>
    </xf>
    <xf numFmtId="0" fontId="40" fillId="6" borderId="89" xfId="1" applyFont="1" applyFill="1" applyBorder="1" applyAlignment="1" applyProtection="1">
      <alignment horizontal="center" vertical="center" shrinkToFit="1"/>
      <protection hidden="1"/>
    </xf>
    <xf numFmtId="0" fontId="8" fillId="3" borderId="89" xfId="0" applyFont="1" applyFill="1" applyBorder="1" applyAlignment="1" applyProtection="1">
      <alignment vertical="center" shrinkToFit="1"/>
      <protection hidden="1"/>
    </xf>
    <xf numFmtId="0" fontId="45" fillId="11" borderId="89" xfId="0" applyFont="1" applyFill="1" applyBorder="1" applyAlignment="1" applyProtection="1">
      <alignment vertical="center" shrinkToFit="1"/>
      <protection hidden="1"/>
    </xf>
    <xf numFmtId="0" fontId="24" fillId="6" borderId="89" xfId="0" applyFont="1" applyFill="1" applyBorder="1" applyAlignment="1" applyProtection="1">
      <alignment horizontal="center" vertical="center" shrinkToFit="1"/>
      <protection hidden="1"/>
    </xf>
    <xf numFmtId="49" fontId="8" fillId="3" borderId="89" xfId="0" applyNumberFormat="1" applyFont="1" applyFill="1" applyBorder="1" applyAlignment="1" applyProtection="1">
      <alignment vertical="center" shrinkToFit="1"/>
      <protection hidden="1"/>
    </xf>
    <xf numFmtId="0" fontId="45" fillId="11" borderId="89" xfId="0" applyFont="1" applyFill="1" applyBorder="1" applyAlignment="1" applyProtection="1">
      <alignment horizontal="center" vertical="center" shrinkToFit="1"/>
      <protection hidden="1"/>
    </xf>
    <xf numFmtId="164" fontId="8" fillId="3" borderId="89" xfId="0" applyNumberFormat="1" applyFont="1" applyFill="1" applyBorder="1" applyAlignment="1" applyProtection="1">
      <alignment vertical="center" shrinkToFit="1"/>
      <protection hidden="1"/>
    </xf>
    <xf numFmtId="0" fontId="69" fillId="0" borderId="0" xfId="0" applyFont="1" applyFill="1" applyBorder="1" applyAlignment="1" applyProtection="1">
      <alignment vertical="center" shrinkToFit="1"/>
      <protection hidden="1"/>
    </xf>
    <xf numFmtId="0" fontId="0" fillId="12" borderId="51" xfId="0" applyFill="1" applyBorder="1" applyAlignment="1" applyProtection="1">
      <alignment vertical="center"/>
    </xf>
    <xf numFmtId="0" fontId="0" fillId="0" borderId="0" xfId="0" applyNumberFormat="1"/>
    <xf numFmtId="0" fontId="0" fillId="25" borderId="0" xfId="0" applyFill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horizontal="center" vertical="center" wrapText="1"/>
      <protection hidden="1"/>
    </xf>
    <xf numFmtId="0" fontId="0" fillId="25" borderId="0" xfId="0" applyFill="1" applyProtection="1"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4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4" fillId="0" borderId="15" xfId="0" applyFont="1" applyBorder="1" applyAlignment="1" applyProtection="1">
      <alignment horizontal="right" vertical="center" shrinkToFit="1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vertical="center" shrinkToFit="1"/>
      <protection hidden="1"/>
    </xf>
    <xf numFmtId="0" fontId="86" fillId="0" borderId="14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86" fillId="3" borderId="14" xfId="0" applyFont="1" applyFill="1" applyBorder="1" applyAlignment="1" applyProtection="1">
      <alignment vertical="center" shrinkToFit="1"/>
      <protection hidden="1"/>
    </xf>
    <xf numFmtId="0" fontId="86" fillId="3" borderId="63" xfId="0" applyFont="1" applyFill="1" applyBorder="1" applyAlignment="1" applyProtection="1">
      <alignment vertical="center" shrinkToFit="1"/>
      <protection hidden="1"/>
    </xf>
    <xf numFmtId="0" fontId="84" fillId="23" borderId="0" xfId="0" applyFont="1" applyFill="1" applyAlignment="1" applyProtection="1">
      <alignment horizontal="center" vertical="center" shrinkToFit="1"/>
      <protection hidden="1"/>
    </xf>
    <xf numFmtId="165" fontId="84" fillId="23" borderId="0" xfId="0" applyNumberFormat="1" applyFont="1" applyFill="1" applyAlignment="1" applyProtection="1">
      <alignment horizontal="center" vertical="center" shrinkToFit="1"/>
      <protection hidden="1"/>
    </xf>
    <xf numFmtId="165" fontId="84" fillId="23" borderId="9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164" fontId="37" fillId="13" borderId="28" xfId="0" applyNumberFormat="1" applyFont="1" applyFill="1" applyBorder="1" applyAlignment="1" applyProtection="1">
      <alignment horizontal="center" vertical="center"/>
      <protection hidden="1"/>
    </xf>
    <xf numFmtId="0" fontId="88" fillId="3" borderId="129" xfId="0" applyFont="1" applyFill="1" applyBorder="1" applyAlignment="1">
      <alignment horizontal="center" vertical="center"/>
    </xf>
    <xf numFmtId="0" fontId="88" fillId="3" borderId="28" xfId="0" applyFont="1" applyFill="1" applyBorder="1" applyAlignment="1">
      <alignment horizontal="center" vertical="center"/>
    </xf>
    <xf numFmtId="1" fontId="88" fillId="3" borderId="130" xfId="0" applyNumberFormat="1" applyFont="1" applyFill="1" applyBorder="1" applyAlignment="1">
      <alignment horizontal="center"/>
    </xf>
    <xf numFmtId="0" fontId="88" fillId="3" borderId="130" xfId="0" applyFont="1" applyFill="1" applyBorder="1" applyAlignment="1">
      <alignment horizontal="center"/>
    </xf>
    <xf numFmtId="0" fontId="88" fillId="3" borderId="129" xfId="0" applyFont="1" applyFill="1" applyBorder="1" applyAlignment="1">
      <alignment horizontal="center"/>
    </xf>
    <xf numFmtId="0" fontId="88" fillId="3" borderId="28" xfId="0" applyFont="1" applyFill="1" applyBorder="1" applyAlignment="1">
      <alignment horizontal="center"/>
    </xf>
    <xf numFmtId="0" fontId="89" fillId="3" borderId="28" xfId="0" applyFont="1" applyFill="1" applyBorder="1" applyAlignment="1">
      <alignment horizontal="center"/>
    </xf>
    <xf numFmtId="0" fontId="88" fillId="3" borderId="28" xfId="0" applyFont="1" applyFill="1" applyBorder="1"/>
    <xf numFmtId="0" fontId="88" fillId="3" borderId="130" xfId="0" applyFont="1" applyFill="1" applyBorder="1" applyAlignment="1">
      <alignment horizontal="center" vertical="center"/>
    </xf>
    <xf numFmtId="0" fontId="53" fillId="10" borderId="42" xfId="0" applyFont="1" applyFill="1" applyBorder="1" applyAlignment="1" applyProtection="1">
      <alignment vertical="center" wrapText="1"/>
    </xf>
    <xf numFmtId="0" fontId="53" fillId="10" borderId="90" xfId="0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2" fillId="12" borderId="9" xfId="0" applyFont="1" applyFill="1" applyBorder="1" applyAlignment="1" applyProtection="1">
      <alignment horizontal="center" vertical="center"/>
    </xf>
    <xf numFmtId="0" fontId="81" fillId="5" borderId="2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49" fontId="12" fillId="0" borderId="0" xfId="0" applyNumberFormat="1" applyFont="1" applyProtection="1">
      <protection locked="0"/>
    </xf>
    <xf numFmtId="164" fontId="12" fillId="0" borderId="0" xfId="0" applyNumberFormat="1" applyFont="1"/>
    <xf numFmtId="0" fontId="12" fillId="0" borderId="0" xfId="0" applyNumberFormat="1" applyFont="1" applyProtection="1">
      <protection locked="0"/>
    </xf>
    <xf numFmtId="0" fontId="45" fillId="12" borderId="89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Protection="1">
      <protection locked="0"/>
    </xf>
    <xf numFmtId="0" fontId="69" fillId="0" borderId="89" xfId="0" applyFont="1" applyBorder="1" applyAlignment="1" applyProtection="1">
      <alignment horizontal="center" vertical="center" shrinkToFit="1"/>
      <protection hidden="1"/>
    </xf>
    <xf numFmtId="14" fontId="29" fillId="0" borderId="89" xfId="0" applyNumberFormat="1" applyFont="1" applyBorder="1" applyAlignment="1" applyProtection="1">
      <alignment vertical="center" shrinkToFit="1"/>
      <protection hidden="1"/>
    </xf>
    <xf numFmtId="0" fontId="69" fillId="0" borderId="89" xfId="0" applyFont="1" applyBorder="1" applyAlignment="1" applyProtection="1">
      <alignment vertical="center" shrinkToFit="1"/>
      <protection hidden="1"/>
    </xf>
    <xf numFmtId="0" fontId="68" fillId="0" borderId="18" xfId="0" applyFont="1" applyBorder="1" applyAlignment="1">
      <alignment horizontal="center" wrapText="1"/>
    </xf>
    <xf numFmtId="0" fontId="68" fillId="0" borderId="5" xfId="0" applyFont="1" applyBorder="1" applyAlignment="1">
      <alignment horizontal="center" wrapText="1"/>
    </xf>
    <xf numFmtId="0" fontId="68" fillId="0" borderId="45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8" fillId="0" borderId="40" xfId="0" applyFont="1" applyBorder="1" applyAlignment="1">
      <alignment horizontal="center" wrapText="1"/>
    </xf>
    <xf numFmtId="0" fontId="68" fillId="0" borderId="8" xfId="0" applyFont="1" applyBorder="1" applyAlignment="1">
      <alignment horizontal="center" wrapText="1"/>
    </xf>
    <xf numFmtId="0" fontId="68" fillId="0" borderId="9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9" fontId="62" fillId="12" borderId="75" xfId="0" applyNumberFormat="1" applyFont="1" applyFill="1" applyBorder="1" applyAlignment="1">
      <alignment horizontal="right" readingOrder="1"/>
    </xf>
    <xf numFmtId="0" fontId="62" fillId="12" borderId="83" xfId="0" applyFont="1" applyFill="1" applyBorder="1" applyAlignment="1">
      <alignment horizontal="right" readingOrder="1"/>
    </xf>
    <xf numFmtId="0" fontId="62" fillId="12" borderId="84" xfId="0" applyFont="1" applyFill="1" applyBorder="1" applyAlignment="1">
      <alignment horizontal="right" vertical="center"/>
    </xf>
    <xf numFmtId="0" fontId="62" fillId="12" borderId="85" xfId="0" applyFont="1" applyFill="1" applyBorder="1" applyAlignment="1">
      <alignment horizontal="right" vertical="center"/>
    </xf>
    <xf numFmtId="0" fontId="62" fillId="12" borderId="86" xfId="0" applyFont="1" applyFill="1" applyBorder="1" applyAlignment="1">
      <alignment horizontal="right" vertical="center"/>
    </xf>
    <xf numFmtId="9" fontId="62" fillId="12" borderId="87" xfId="0" applyNumberFormat="1" applyFont="1" applyFill="1" applyBorder="1" applyAlignment="1">
      <alignment horizontal="right" vertical="center"/>
    </xf>
    <xf numFmtId="0" fontId="62" fillId="12" borderId="88" xfId="0" applyFont="1" applyFill="1" applyBorder="1" applyAlignment="1">
      <alignment horizontal="right" vertical="center"/>
    </xf>
    <xf numFmtId="0" fontId="62" fillId="12" borderId="78" xfId="0" applyFont="1" applyFill="1" applyBorder="1" applyAlignment="1">
      <alignment horizontal="right" wrapText="1"/>
    </xf>
    <xf numFmtId="0" fontId="62" fillId="12" borderId="52" xfId="0" applyFont="1" applyFill="1" applyBorder="1" applyAlignment="1">
      <alignment horizontal="right" wrapText="1"/>
    </xf>
    <xf numFmtId="0" fontId="62" fillId="12" borderId="79" xfId="0" applyFont="1" applyFill="1" applyBorder="1" applyAlignment="1">
      <alignment horizontal="right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12" borderId="65" xfId="0" applyFont="1" applyFill="1" applyBorder="1" applyAlignment="1">
      <alignment horizontal="right" wrapText="1"/>
    </xf>
    <xf numFmtId="0" fontId="62" fillId="12" borderId="0" xfId="0" applyFont="1" applyFill="1" applyAlignment="1">
      <alignment horizontal="right" wrapText="1"/>
    </xf>
    <xf numFmtId="0" fontId="62" fillId="12" borderId="9" xfId="0" applyFont="1" applyFill="1" applyBorder="1" applyAlignment="1">
      <alignment horizontal="right" wrapText="1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horizontal="center"/>
    </xf>
    <xf numFmtId="0" fontId="62" fillId="12" borderId="78" xfId="0" applyFont="1" applyFill="1" applyBorder="1" applyAlignment="1">
      <alignment horizontal="center"/>
    </xf>
    <xf numFmtId="0" fontId="62" fillId="12" borderId="52" xfId="0" applyFont="1" applyFill="1" applyBorder="1" applyAlignment="1">
      <alignment horizontal="center"/>
    </xf>
    <xf numFmtId="0" fontId="64" fillId="12" borderId="52" xfId="1" applyFont="1" applyFill="1" applyBorder="1" applyAlignment="1">
      <alignment horizontal="center"/>
    </xf>
    <xf numFmtId="0" fontId="64" fillId="12" borderId="79" xfId="1" applyFont="1" applyFill="1" applyBorder="1" applyAlignment="1">
      <alignment horizontal="center"/>
    </xf>
    <xf numFmtId="0" fontId="62" fillId="12" borderId="80" xfId="0" applyFont="1" applyFill="1" applyBorder="1" applyAlignment="1">
      <alignment horizontal="right"/>
    </xf>
    <xf numFmtId="0" fontId="62" fillId="12" borderId="81" xfId="0" applyFont="1" applyFill="1" applyBorder="1" applyAlignment="1">
      <alignment horizontal="right"/>
    </xf>
    <xf numFmtId="0" fontId="62" fillId="12" borderId="82" xfId="0" applyFont="1" applyFill="1" applyBorder="1" applyAlignment="1">
      <alignment horizontal="right"/>
    </xf>
    <xf numFmtId="9" fontId="62" fillId="12" borderId="75" xfId="0" applyNumberFormat="1" applyFont="1" applyFill="1" applyBorder="1" applyAlignment="1">
      <alignment horizontal="right" vertical="center"/>
    </xf>
    <xf numFmtId="0" fontId="62" fillId="12" borderId="83" xfId="0" applyFont="1" applyFill="1" applyBorder="1" applyAlignment="1">
      <alignment horizontal="right" vertical="center"/>
    </xf>
    <xf numFmtId="0" fontId="62" fillId="12" borderId="65" xfId="0" applyFont="1" applyFill="1" applyBorder="1" applyAlignment="1">
      <alignment horizontal="center" vertical="center" wrapText="1"/>
    </xf>
    <xf numFmtId="0" fontId="62" fillId="12" borderId="0" xfId="0" applyFont="1" applyFill="1" applyAlignment="1">
      <alignment horizontal="center" vertical="center" wrapText="1"/>
    </xf>
    <xf numFmtId="0" fontId="62" fillId="12" borderId="64" xfId="0" applyFont="1" applyFill="1" applyBorder="1" applyAlignment="1">
      <alignment horizontal="center" vertical="center" wrapText="1"/>
    </xf>
    <xf numFmtId="0" fontId="62" fillId="12" borderId="74" xfId="0" applyFont="1" applyFill="1" applyBorder="1" applyAlignment="1">
      <alignment horizontal="right" vertical="center" wrapText="1"/>
    </xf>
    <xf numFmtId="0" fontId="62" fillId="12" borderId="75" xfId="0" applyFont="1" applyFill="1" applyBorder="1" applyAlignment="1">
      <alignment horizontal="right" vertical="center" wrapText="1"/>
    </xf>
    <xf numFmtId="9" fontId="62" fillId="12" borderId="75" xfId="0" applyNumberFormat="1" applyFont="1" applyFill="1" applyBorder="1" applyAlignment="1">
      <alignment horizontal="right"/>
    </xf>
    <xf numFmtId="0" fontId="62" fillId="12" borderId="83" xfId="0" applyFont="1" applyFill="1" applyBorder="1" applyAlignment="1">
      <alignment horizontal="right"/>
    </xf>
    <xf numFmtId="0" fontId="62" fillId="12" borderId="75" xfId="0" applyFont="1" applyFill="1" applyBorder="1" applyAlignment="1">
      <alignment horizontal="right"/>
    </xf>
    <xf numFmtId="0" fontId="62" fillId="12" borderId="80" xfId="0" applyFont="1" applyFill="1" applyBorder="1" applyAlignment="1">
      <alignment horizontal="right" vertical="center"/>
    </xf>
    <xf numFmtId="0" fontId="62" fillId="12" borderId="81" xfId="0" applyFont="1" applyFill="1" applyBorder="1" applyAlignment="1">
      <alignment horizontal="right" vertical="center"/>
    </xf>
    <xf numFmtId="0" fontId="62" fillId="12" borderId="82" xfId="0" applyFont="1" applyFill="1" applyBorder="1" applyAlignment="1">
      <alignment horizontal="right" vertical="center"/>
    </xf>
    <xf numFmtId="9" fontId="62" fillId="12" borderId="75" xfId="0" applyNumberFormat="1" applyFont="1" applyFill="1" applyBorder="1" applyAlignment="1">
      <alignment horizontal="right" vertical="center" wrapText="1"/>
    </xf>
    <xf numFmtId="0" fontId="62" fillId="12" borderId="83" xfId="0" applyFont="1" applyFill="1" applyBorder="1" applyAlignment="1">
      <alignment horizontal="right" vertical="center" wrapText="1"/>
    </xf>
    <xf numFmtId="0" fontId="62" fillId="12" borderId="74" xfId="0" applyFont="1" applyFill="1" applyBorder="1" applyAlignment="1">
      <alignment horizontal="right" vertical="center"/>
    </xf>
    <xf numFmtId="0" fontId="62" fillId="12" borderId="75" xfId="0" applyFont="1" applyFill="1" applyBorder="1" applyAlignment="1">
      <alignment horizontal="right" vertical="center"/>
    </xf>
    <xf numFmtId="9" fontId="62" fillId="12" borderId="75" xfId="1" applyNumberFormat="1" applyFont="1" applyFill="1" applyBorder="1" applyAlignment="1">
      <alignment horizontal="right" vertical="center"/>
    </xf>
    <xf numFmtId="0" fontId="62" fillId="12" borderId="83" xfId="1" applyFont="1" applyFill="1" applyBorder="1" applyAlignment="1">
      <alignment horizontal="right" vertical="center"/>
    </xf>
    <xf numFmtId="0" fontId="62" fillId="12" borderId="78" xfId="0" applyFont="1" applyFill="1" applyBorder="1" applyAlignment="1">
      <alignment horizontal="right"/>
    </xf>
    <xf numFmtId="0" fontId="62" fillId="12" borderId="52" xfId="0" applyFont="1" applyFill="1" applyBorder="1" applyAlignment="1">
      <alignment horizontal="right"/>
    </xf>
    <xf numFmtId="0" fontId="62" fillId="12" borderId="79" xfId="0" applyFont="1" applyFill="1" applyBorder="1" applyAlignment="1">
      <alignment horizontal="right"/>
    </xf>
    <xf numFmtId="0" fontId="63" fillId="12" borderId="75" xfId="0" applyFont="1" applyFill="1" applyBorder="1" applyAlignment="1">
      <alignment horizontal="right" vertical="center"/>
    </xf>
    <xf numFmtId="0" fontId="63" fillId="12" borderId="83" xfId="0" applyFont="1" applyFill="1" applyBorder="1" applyAlignment="1">
      <alignment horizontal="right" vertical="center"/>
    </xf>
    <xf numFmtId="0" fontId="61" fillId="12" borderId="78" xfId="1" applyFont="1" applyFill="1" applyBorder="1" applyAlignment="1">
      <alignment horizontal="right"/>
    </xf>
    <xf numFmtId="0" fontId="61" fillId="12" borderId="52" xfId="1" applyFont="1" applyFill="1" applyBorder="1" applyAlignment="1">
      <alignment horizontal="right"/>
    </xf>
    <xf numFmtId="0" fontId="61" fillId="12" borderId="79" xfId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7" fillId="0" borderId="9" xfId="0" applyFont="1" applyBorder="1" applyAlignment="1">
      <alignment horizontal="right"/>
    </xf>
    <xf numFmtId="0" fontId="59" fillId="12" borderId="67" xfId="0" applyFont="1" applyFill="1" applyBorder="1" applyAlignment="1">
      <alignment horizontal="center" vertical="center"/>
    </xf>
    <xf numFmtId="0" fontId="60" fillId="12" borderId="68" xfId="0" applyFont="1" applyFill="1" applyBorder="1" applyAlignment="1">
      <alignment horizontal="center" vertical="center"/>
    </xf>
    <xf numFmtId="0" fontId="60" fillId="12" borderId="74" xfId="0" applyFont="1" applyFill="1" applyBorder="1" applyAlignment="1">
      <alignment horizontal="center" vertical="center"/>
    </xf>
    <xf numFmtId="0" fontId="60" fillId="12" borderId="75" xfId="0" applyFont="1" applyFill="1" applyBorder="1" applyAlignment="1">
      <alignment horizontal="center" vertical="center"/>
    </xf>
    <xf numFmtId="0" fontId="60" fillId="12" borderId="69" xfId="0" applyFont="1" applyFill="1" applyBorder="1" applyAlignment="1">
      <alignment horizontal="center" vertical="center"/>
    </xf>
    <xf numFmtId="0" fontId="60" fillId="12" borderId="70" xfId="0" applyFont="1" applyFill="1" applyBorder="1" applyAlignment="1">
      <alignment horizontal="center" vertical="center"/>
    </xf>
    <xf numFmtId="0" fontId="60" fillId="12" borderId="76" xfId="0" applyFont="1" applyFill="1" applyBorder="1" applyAlignment="1">
      <alignment horizontal="center" vertical="center"/>
    </xf>
    <xf numFmtId="0" fontId="60" fillId="12" borderId="77" xfId="0" applyFont="1" applyFill="1" applyBorder="1" applyAlignment="1">
      <alignment horizontal="center" vertical="center"/>
    </xf>
    <xf numFmtId="0" fontId="61" fillId="12" borderId="71" xfId="1" applyFont="1" applyFill="1" applyBorder="1" applyAlignment="1">
      <alignment horizontal="right"/>
    </xf>
    <xf numFmtId="0" fontId="61" fillId="12" borderId="72" xfId="1" applyFont="1" applyFill="1" applyBorder="1" applyAlignment="1">
      <alignment horizontal="right"/>
    </xf>
    <xf numFmtId="0" fontId="61" fillId="12" borderId="73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0" fillId="26" borderId="0" xfId="0" applyFont="1" applyFill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70" fillId="11" borderId="93" xfId="0" applyFont="1" applyFill="1" applyBorder="1" applyAlignment="1" applyProtection="1">
      <alignment horizontal="center" vertical="center" wrapText="1"/>
      <protection hidden="1"/>
    </xf>
    <xf numFmtId="0" fontId="70" fillId="11" borderId="93" xfId="0" applyFont="1" applyFill="1" applyBorder="1" applyAlignment="1" applyProtection="1">
      <alignment horizontal="center" vertical="center"/>
      <protection hidden="1"/>
    </xf>
    <xf numFmtId="0" fontId="73" fillId="18" borderId="93" xfId="0" applyFont="1" applyFill="1" applyBorder="1" applyAlignment="1" applyProtection="1">
      <alignment horizontal="center" vertical="center"/>
      <protection hidden="1"/>
    </xf>
    <xf numFmtId="164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42" fillId="11" borderId="19" xfId="1" applyFont="1" applyFill="1" applyBorder="1" applyAlignment="1" applyProtection="1">
      <alignment horizontal="center" vertical="center"/>
    </xf>
    <xf numFmtId="0" fontId="42" fillId="11" borderId="0" xfId="1" applyFont="1" applyFill="1" applyBorder="1" applyAlignment="1" applyProtection="1">
      <alignment horizontal="center" vertical="center"/>
    </xf>
    <xf numFmtId="0" fontId="42" fillId="11" borderId="19" xfId="1" applyFont="1" applyFill="1" applyBorder="1" applyAlignment="1" applyProtection="1">
      <alignment horizontal="center" vertical="center" wrapText="1"/>
    </xf>
    <xf numFmtId="0" fontId="42" fillId="11" borderId="0" xfId="1" applyFont="1" applyFill="1" applyBorder="1" applyAlignment="1" applyProtection="1">
      <alignment horizontal="center" vertical="center" wrapText="1"/>
    </xf>
    <xf numFmtId="0" fontId="45" fillId="25" borderId="89" xfId="0" applyFont="1" applyFill="1" applyBorder="1" applyAlignment="1" applyProtection="1">
      <alignment horizontal="center" vertical="center" shrinkToFit="1"/>
      <protection hidden="1"/>
    </xf>
    <xf numFmtId="0" fontId="8" fillId="3" borderId="89" xfId="1" applyFont="1" applyFill="1" applyBorder="1" applyAlignment="1" applyProtection="1">
      <alignment horizontal="center" vertical="center" shrinkToFit="1"/>
      <protection hidden="1"/>
    </xf>
    <xf numFmtId="0" fontId="8" fillId="0" borderId="89" xfId="1" applyFont="1" applyFill="1" applyBorder="1" applyAlignment="1" applyProtection="1">
      <alignment horizontal="center" vertical="center" shrinkToFit="1"/>
      <protection hidden="1"/>
    </xf>
    <xf numFmtId="0" fontId="32" fillId="12" borderId="30" xfId="0" applyFont="1" applyFill="1" applyBorder="1" applyAlignment="1" applyProtection="1">
      <alignment horizontal="center" vertical="center"/>
    </xf>
    <xf numFmtId="0" fontId="32" fillId="12" borderId="6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 vertical="center"/>
      <protection hidden="1"/>
    </xf>
    <xf numFmtId="0" fontId="79" fillId="0" borderId="89" xfId="1" applyFont="1" applyFill="1" applyBorder="1" applyAlignment="1" applyProtection="1">
      <alignment horizontal="center" vertical="center" shrinkToFit="1"/>
      <protection hidden="1"/>
    </xf>
    <xf numFmtId="0" fontId="3" fillId="0" borderId="89" xfId="0" applyFont="1" applyBorder="1" applyAlignment="1" applyProtection="1">
      <alignment horizontal="center" vertical="center" shrinkToFit="1"/>
      <protection hidden="1"/>
    </xf>
    <xf numFmtId="0" fontId="8" fillId="3" borderId="89" xfId="0" applyFont="1" applyFill="1" applyBorder="1" applyAlignment="1" applyProtection="1">
      <alignment horizontal="center" vertical="center" shrinkToFit="1"/>
      <protection hidden="1"/>
    </xf>
    <xf numFmtId="0" fontId="32" fillId="12" borderId="8" xfId="0" applyFont="1" applyFill="1" applyBorder="1" applyAlignment="1" applyProtection="1">
      <alignment horizontal="center" vertical="center"/>
    </xf>
    <xf numFmtId="0" fontId="32" fillId="12" borderId="9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 shrinkToFit="1"/>
      <protection hidden="1"/>
    </xf>
    <xf numFmtId="0" fontId="7" fillId="3" borderId="16" xfId="0" applyFont="1" applyFill="1" applyBorder="1" applyAlignment="1" applyProtection="1">
      <alignment horizontal="center" vertical="center" shrinkToFit="1"/>
      <protection hidden="1"/>
    </xf>
    <xf numFmtId="0" fontId="7" fillId="3" borderId="38" xfId="0" applyFont="1" applyFill="1" applyBorder="1" applyAlignment="1" applyProtection="1">
      <alignment horizontal="center" vertical="center" shrinkToFit="1"/>
      <protection hidden="1"/>
    </xf>
    <xf numFmtId="0" fontId="7" fillId="3" borderId="28" xfId="0" applyFont="1" applyFill="1" applyBorder="1" applyAlignment="1" applyProtection="1">
      <alignment horizontal="center" vertical="center" shrinkToFit="1"/>
      <protection hidden="1"/>
    </xf>
    <xf numFmtId="0" fontId="7" fillId="3" borderId="39" xfId="0" applyFont="1" applyFill="1" applyBorder="1" applyAlignment="1" applyProtection="1">
      <alignment horizontal="center" vertical="center" shrinkToFit="1"/>
      <protection hidden="1"/>
    </xf>
    <xf numFmtId="0" fontId="7" fillId="3" borderId="31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42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 vertical="center"/>
      <protection hidden="1"/>
    </xf>
    <xf numFmtId="0" fontId="7" fillId="3" borderId="35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7" fillId="3" borderId="34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0" fontId="7" fillId="3" borderId="34" xfId="0" applyFont="1" applyFill="1" applyBorder="1" applyAlignment="1" applyProtection="1">
      <alignment horizontal="center" vertical="center" wrapText="1"/>
      <protection hidden="1"/>
    </xf>
    <xf numFmtId="0" fontId="7" fillId="3" borderId="3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7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33" xfId="0" applyFont="1" applyFill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36" xfId="0" applyFont="1" applyFill="1" applyBorder="1" applyAlignment="1" applyProtection="1">
      <alignment horizontal="center" vertical="center" shrinkToFit="1"/>
      <protection hidden="1"/>
    </xf>
    <xf numFmtId="0" fontId="32" fillId="12" borderId="9" xfId="0" applyFont="1" applyFill="1" applyBorder="1" applyAlignment="1" applyProtection="1">
      <alignment horizontal="center" vertical="center" wrapText="1"/>
    </xf>
    <xf numFmtId="0" fontId="32" fillId="12" borderId="43" xfId="0" applyFont="1" applyFill="1" applyBorder="1" applyAlignment="1" applyProtection="1">
      <alignment horizontal="center" vertical="center" wrapText="1"/>
    </xf>
    <xf numFmtId="0" fontId="45" fillId="12" borderId="89" xfId="0" applyFont="1" applyFill="1" applyBorder="1" applyAlignment="1" applyProtection="1">
      <alignment horizontal="center" vertical="center" shrinkToFit="1"/>
      <protection hidden="1"/>
    </xf>
    <xf numFmtId="0" fontId="79" fillId="3" borderId="89" xfId="1" applyFont="1" applyFill="1" applyBorder="1" applyAlignment="1" applyProtection="1">
      <alignment horizontal="center" vertical="center" wrapText="1" shrinkToFit="1"/>
      <protection hidden="1"/>
    </xf>
    <xf numFmtId="0" fontId="79" fillId="3" borderId="89" xfId="1" applyFont="1" applyFill="1" applyBorder="1" applyAlignment="1" applyProtection="1">
      <alignment horizontal="center" vertical="center" shrinkToFit="1"/>
      <protection hidden="1"/>
    </xf>
    <xf numFmtId="0" fontId="9" fillId="3" borderId="89" xfId="1" applyFont="1" applyFill="1" applyBorder="1" applyAlignment="1" applyProtection="1">
      <alignment horizontal="center" vertical="center" shrinkToFit="1"/>
      <protection hidden="1"/>
    </xf>
    <xf numFmtId="0" fontId="3" fillId="3" borderId="89" xfId="1" applyFont="1" applyFill="1" applyBorder="1" applyAlignment="1" applyProtection="1">
      <alignment horizontal="center" vertical="center" shrinkToFit="1"/>
      <protection hidden="1"/>
    </xf>
    <xf numFmtId="49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2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45" fillId="27" borderId="89" xfId="0" applyFont="1" applyFill="1" applyBorder="1" applyAlignment="1" applyProtection="1">
      <alignment horizontal="center" vertical="center" shrinkToFit="1"/>
      <protection hidden="1"/>
    </xf>
    <xf numFmtId="0" fontId="8" fillId="3" borderId="89" xfId="1" applyFont="1" applyFill="1" applyBorder="1" applyAlignment="1" applyProtection="1">
      <alignment horizontal="center" vertical="center" shrinkToFit="1"/>
      <protection locked="0" hidden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41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8" fillId="5" borderId="30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41" xfId="0" applyFont="1" applyFill="1" applyBorder="1" applyAlignment="1" applyProtection="1">
      <alignment horizontal="center" vertical="center"/>
    </xf>
    <xf numFmtId="0" fontId="32" fillId="12" borderId="41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7" fillId="3" borderId="25" xfId="0" applyFont="1" applyFill="1" applyBorder="1" applyAlignment="1" applyProtection="1">
      <alignment horizontal="center" vertical="center"/>
      <protection hidden="1"/>
    </xf>
    <xf numFmtId="0" fontId="7" fillId="3" borderId="39" xfId="0" applyFont="1" applyFill="1" applyBorder="1" applyAlignment="1" applyProtection="1">
      <alignment horizontal="center" vertical="center" wrapText="1"/>
      <protection hidden="1"/>
    </xf>
    <xf numFmtId="0" fontId="7" fillId="3" borderId="39" xfId="0" applyFont="1" applyFill="1" applyBorder="1" applyAlignment="1" applyProtection="1">
      <alignment horizontal="center" vertical="center"/>
      <protection hidden="1"/>
    </xf>
    <xf numFmtId="0" fontId="72" fillId="6" borderId="0" xfId="0" applyFont="1" applyFill="1" applyAlignment="1" applyProtection="1">
      <alignment horizontal="center"/>
      <protection hidden="1"/>
    </xf>
    <xf numFmtId="0" fontId="70" fillId="22" borderId="93" xfId="0" applyFont="1" applyFill="1" applyBorder="1" applyAlignment="1" applyProtection="1">
      <alignment horizontal="center" vertical="center"/>
      <protection hidden="1"/>
    </xf>
    <xf numFmtId="165" fontId="53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39" fillId="11" borderId="0" xfId="1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7" fillId="3" borderId="63" xfId="0" applyFont="1" applyFill="1" applyBorder="1" applyAlignment="1" applyProtection="1">
      <alignment horizontal="center" vertical="center"/>
      <protection hidden="1"/>
    </xf>
    <xf numFmtId="0" fontId="8" fillId="3" borderId="37" xfId="0" applyFont="1" applyFill="1" applyBorder="1" applyAlignment="1" applyProtection="1">
      <alignment horizontal="center" vertical="center" shrinkToFit="1"/>
      <protection hidden="1"/>
    </xf>
    <xf numFmtId="0" fontId="8" fillId="3" borderId="16" xfId="0" applyFont="1" applyFill="1" applyBorder="1" applyAlignment="1" applyProtection="1">
      <alignment horizontal="center" vertical="center" shrinkToFit="1"/>
      <protection hidden="1"/>
    </xf>
    <xf numFmtId="0" fontId="8" fillId="3" borderId="38" xfId="0" applyFont="1" applyFill="1" applyBorder="1" applyAlignment="1" applyProtection="1">
      <alignment horizontal="center" vertical="center" shrinkToFit="1"/>
      <protection hidden="1"/>
    </xf>
    <xf numFmtId="165" fontId="66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70" fillId="22" borderId="115" xfId="0" applyFont="1" applyFill="1" applyBorder="1" applyAlignment="1" applyProtection="1">
      <alignment horizontal="center" vertical="center" shrinkToFit="1"/>
      <protection hidden="1"/>
    </xf>
    <xf numFmtId="0" fontId="70" fillId="22" borderId="105" xfId="0" applyFont="1" applyFill="1" applyBorder="1" applyAlignment="1" applyProtection="1">
      <alignment horizontal="center" vertical="center" shrinkToFit="1"/>
      <protection hidden="1"/>
    </xf>
    <xf numFmtId="0" fontId="70" fillId="22" borderId="106" xfId="0" applyFont="1" applyFill="1" applyBorder="1" applyAlignment="1" applyProtection="1">
      <alignment horizontal="center" vertical="center" shrinkToFit="1"/>
      <protection hidden="1"/>
    </xf>
    <xf numFmtId="0" fontId="70" fillId="22" borderId="103" xfId="0" applyFont="1" applyFill="1" applyBorder="1" applyAlignment="1" applyProtection="1">
      <alignment horizontal="center" vertical="center" shrinkToFit="1"/>
      <protection hidden="1"/>
    </xf>
    <xf numFmtId="0" fontId="70" fillId="22" borderId="0" xfId="0" applyFont="1" applyFill="1" applyBorder="1" applyAlignment="1" applyProtection="1">
      <alignment horizontal="center" vertical="center" shrinkToFit="1"/>
      <protection hidden="1"/>
    </xf>
    <xf numFmtId="0" fontId="70" fillId="22" borderId="104" xfId="0" applyFont="1" applyFill="1" applyBorder="1" applyAlignment="1" applyProtection="1">
      <alignment horizontal="center" vertical="center" shrinkToFit="1"/>
      <protection hidden="1"/>
    </xf>
    <xf numFmtId="0" fontId="70" fillId="22" borderId="116" xfId="0" applyFont="1" applyFill="1" applyBorder="1" applyAlignment="1" applyProtection="1">
      <alignment horizontal="center" vertical="center" shrinkToFit="1"/>
      <protection hidden="1"/>
    </xf>
    <xf numFmtId="0" fontId="70" fillId="22" borderId="92" xfId="0" applyFont="1" applyFill="1" applyBorder="1" applyAlignment="1" applyProtection="1">
      <alignment horizontal="center" vertical="center" shrinkToFit="1"/>
      <protection hidden="1"/>
    </xf>
    <xf numFmtId="0" fontId="70" fillId="22" borderId="117" xfId="0" applyFont="1" applyFill="1" applyBorder="1" applyAlignment="1" applyProtection="1">
      <alignment horizontal="center" vertical="center" shrinkToFit="1"/>
      <protection hidden="1"/>
    </xf>
    <xf numFmtId="165" fontId="53" fillId="13" borderId="115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5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6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16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92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17" xfId="0" applyNumberFormat="1" applyFont="1" applyFill="1" applyBorder="1" applyAlignment="1" applyProtection="1">
      <alignment horizontal="center" vertical="center" shrinkToFit="1"/>
      <protection hidden="1"/>
    </xf>
    <xf numFmtId="0" fontId="32" fillId="12" borderId="0" xfId="0" applyFont="1" applyFill="1" applyAlignment="1" applyProtection="1">
      <alignment horizontal="center" vertical="center"/>
      <protection hidden="1"/>
    </xf>
    <xf numFmtId="0" fontId="63" fillId="22" borderId="92" xfId="0" applyFont="1" applyFill="1" applyBorder="1" applyAlignment="1" applyProtection="1">
      <alignment horizontal="center" vertical="center"/>
      <protection hidden="1"/>
    </xf>
    <xf numFmtId="0" fontId="70" fillId="22" borderId="92" xfId="0" applyFont="1" applyFill="1" applyBorder="1" applyAlignment="1" applyProtection="1">
      <alignment horizontal="center" vertical="center"/>
      <protection hidden="1"/>
    </xf>
    <xf numFmtId="0" fontId="52" fillId="24" borderId="94" xfId="0" applyFont="1" applyFill="1" applyBorder="1" applyAlignment="1" applyProtection="1">
      <alignment horizontal="center" vertical="center"/>
      <protection hidden="1"/>
    </xf>
    <xf numFmtId="0" fontId="52" fillId="24" borderId="89" xfId="0" applyFont="1" applyFill="1" applyBorder="1" applyAlignment="1" applyProtection="1">
      <alignment horizontal="center" vertical="center"/>
      <protection hidden="1"/>
    </xf>
    <xf numFmtId="0" fontId="52" fillId="24" borderId="95" xfId="0" applyFont="1" applyFill="1" applyBorder="1" applyAlignment="1" applyProtection="1">
      <alignment horizontal="center" vertical="center"/>
      <protection hidden="1"/>
    </xf>
    <xf numFmtId="165" fontId="52" fillId="13" borderId="93" xfId="0" applyNumberFormat="1" applyFont="1" applyFill="1" applyBorder="1" applyAlignment="1" applyProtection="1">
      <alignment horizontal="center" vertical="center" shrinkToFit="1"/>
      <protection hidden="1"/>
    </xf>
    <xf numFmtId="165" fontId="78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66" fillId="13" borderId="93" xfId="0" applyFont="1" applyFill="1" applyBorder="1" applyAlignment="1" applyProtection="1">
      <alignment horizontal="right" vertical="center"/>
      <protection locked="0" hidden="1"/>
    </xf>
    <xf numFmtId="0" fontId="75" fillId="22" borderId="93" xfId="0" applyFont="1" applyFill="1" applyBorder="1" applyAlignment="1" applyProtection="1">
      <alignment horizontal="center"/>
      <protection hidden="1"/>
    </xf>
    <xf numFmtId="0" fontId="84" fillId="0" borderId="9" xfId="0" applyFont="1" applyBorder="1" applyAlignment="1" applyProtection="1">
      <alignment horizontal="center" vertical="center" shrinkToFit="1" readingOrder="2"/>
      <protection hidden="1"/>
    </xf>
    <xf numFmtId="0" fontId="84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84" fillId="0" borderId="14" xfId="0" applyFont="1" applyBorder="1" applyAlignment="1" applyProtection="1">
      <alignment horizontal="left" vertical="center" shrinkToFit="1"/>
      <protection hidden="1"/>
    </xf>
    <xf numFmtId="0" fontId="84" fillId="0" borderId="99" xfId="0" applyFont="1" applyBorder="1" applyAlignment="1" applyProtection="1">
      <alignment horizontal="left" vertical="center" shrinkToFit="1"/>
      <protection hidden="1"/>
    </xf>
    <xf numFmtId="0" fontId="0" fillId="25" borderId="107" xfId="0" applyFill="1" applyBorder="1" applyAlignment="1" applyProtection="1">
      <alignment horizontal="right" vertical="center" wrapText="1"/>
      <protection hidden="1"/>
    </xf>
    <xf numFmtId="0" fontId="0" fillId="25" borderId="108" xfId="0" applyFill="1" applyBorder="1" applyAlignment="1" applyProtection="1">
      <alignment horizontal="right" vertical="center" wrapText="1"/>
      <protection hidden="1"/>
    </xf>
    <xf numFmtId="0" fontId="0" fillId="25" borderId="109" xfId="0" applyFill="1" applyBorder="1" applyAlignment="1" applyProtection="1">
      <alignment horizontal="right" vertical="center" wrapText="1"/>
      <protection hidden="1"/>
    </xf>
    <xf numFmtId="0" fontId="0" fillId="25" borderId="110" xfId="0" applyFill="1" applyBorder="1" applyAlignment="1" applyProtection="1">
      <alignment horizontal="right" vertical="center" wrapText="1"/>
      <protection hidden="1"/>
    </xf>
    <xf numFmtId="0" fontId="0" fillId="25" borderId="111" xfId="0" applyFill="1" applyBorder="1" applyAlignment="1" applyProtection="1">
      <alignment horizontal="right" vertical="center" wrapText="1"/>
      <protection hidden="1"/>
    </xf>
    <xf numFmtId="0" fontId="0" fillId="25" borderId="112" xfId="0" applyFill="1" applyBorder="1" applyAlignment="1" applyProtection="1">
      <alignment horizontal="right" vertical="center" wrapText="1"/>
      <protection hidden="1"/>
    </xf>
    <xf numFmtId="0" fontId="0" fillId="25" borderId="108" xfId="0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6" fillId="3" borderId="14" xfId="0" applyFont="1" applyFill="1" applyBorder="1" applyAlignment="1" applyProtection="1">
      <alignment horizontal="center" vertical="center" shrinkToFit="1"/>
      <protection hidden="1"/>
    </xf>
    <xf numFmtId="0" fontId="86" fillId="3" borderId="99" xfId="0" applyFont="1" applyFill="1" applyBorder="1" applyAlignment="1" applyProtection="1">
      <alignment horizontal="center" vertical="center" shrinkToFit="1"/>
      <protection hidden="1"/>
    </xf>
    <xf numFmtId="0" fontId="84" fillId="0" borderId="14" xfId="0" applyFont="1" applyBorder="1" applyAlignment="1" applyProtection="1">
      <alignment horizontal="right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97" xfId="0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6" fillId="0" borderId="34" xfId="0" applyFont="1" applyBorder="1" applyAlignment="1" applyProtection="1">
      <alignment horizontal="right" vertical="center" shrinkToFit="1"/>
      <protection hidden="1"/>
    </xf>
    <xf numFmtId="0" fontId="86" fillId="0" borderId="14" xfId="0" applyFont="1" applyBorder="1" applyAlignment="1" applyProtection="1">
      <alignment horizontal="right" vertical="center" shrinkToFit="1"/>
      <protection hidden="1"/>
    </xf>
    <xf numFmtId="165" fontId="86" fillId="3" borderId="14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63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14" xfId="0" applyNumberFormat="1" applyFont="1" applyFill="1" applyBorder="1" applyAlignment="1" applyProtection="1">
      <alignment horizontal="right" shrinkToFit="1"/>
      <protection hidden="1"/>
    </xf>
    <xf numFmtId="165" fontId="86" fillId="3" borderId="63" xfId="0" applyNumberFormat="1" applyFont="1" applyFill="1" applyBorder="1" applyAlignment="1" applyProtection="1">
      <alignment horizontal="right" shrinkToFit="1"/>
      <protection hidden="1"/>
    </xf>
    <xf numFmtId="0" fontId="84" fillId="23" borderId="31" xfId="0" applyFont="1" applyFill="1" applyBorder="1" applyAlignment="1" applyProtection="1">
      <alignment horizontal="center" vertical="center" shrinkToFit="1"/>
      <protection hidden="1"/>
    </xf>
    <xf numFmtId="0" fontId="84" fillId="23" borderId="15" xfId="0" applyFont="1" applyFill="1" applyBorder="1" applyAlignment="1" applyProtection="1">
      <alignment horizontal="center" vertical="center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87" fillId="6" borderId="13" xfId="0" applyFont="1" applyFill="1" applyBorder="1" applyAlignment="1" applyProtection="1">
      <alignment horizontal="center" vertical="center" shrinkToFit="1"/>
      <protection hidden="1"/>
    </xf>
    <xf numFmtId="165" fontId="84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Border="1" applyAlignment="1" applyProtection="1">
      <alignment horizontal="center" vertical="center" shrinkToFit="1"/>
      <protection hidden="1"/>
    </xf>
    <xf numFmtId="0" fontId="87" fillId="6" borderId="90" xfId="0" applyFont="1" applyFill="1" applyBorder="1" applyAlignment="1" applyProtection="1">
      <alignment horizontal="center" vertical="center" shrinkToFit="1"/>
      <protection hidden="1"/>
    </xf>
    <xf numFmtId="0" fontId="87" fillId="6" borderId="91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right" vertical="top"/>
      <protection hidden="1"/>
    </xf>
    <xf numFmtId="0" fontId="86" fillId="0" borderId="15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49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10" fillId="3" borderId="63" xfId="0" applyFont="1" applyFill="1" applyBorder="1" applyAlignment="1" applyProtection="1">
      <alignment horizontal="center" vertical="center" shrinkToFit="1"/>
      <protection hidden="1"/>
    </xf>
    <xf numFmtId="0" fontId="84" fillId="0" borderId="15" xfId="0" applyFont="1" applyBorder="1" applyAlignment="1" applyProtection="1">
      <alignment horizontal="right" vertical="center" shrinkToFit="1"/>
      <protection hidden="1"/>
    </xf>
    <xf numFmtId="0" fontId="33" fillId="0" borderId="32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99" xfId="0" applyFont="1" applyBorder="1" applyAlignment="1" applyProtection="1">
      <alignment horizontal="left" vertical="center" shrinkToFit="1"/>
      <protection hidden="1"/>
    </xf>
    <xf numFmtId="164" fontId="8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4" fillId="0" borderId="98" xfId="0" applyFont="1" applyBorder="1" applyAlignment="1" applyProtection="1">
      <alignment horizontal="right" vertical="center" shrinkToFit="1"/>
      <protection hidden="1"/>
    </xf>
    <xf numFmtId="0" fontId="10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84" fillId="0" borderId="0" xfId="0" applyNumberFormat="1" applyFont="1" applyAlignment="1" applyProtection="1">
      <alignment horizontal="center" vertical="center" shrinkToFit="1" readingOrder="2"/>
      <protection hidden="1"/>
    </xf>
    <xf numFmtId="0" fontId="1" fillId="0" borderId="96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85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84" fillId="3" borderId="16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right" vertical="center" shrinkToFit="1"/>
      <protection hidden="1"/>
    </xf>
    <xf numFmtId="0" fontId="10" fillId="0" borderId="14" xfId="0" applyFont="1" applyBorder="1" applyAlignment="1" applyProtection="1">
      <alignment horizontal="right" vertical="center" shrinkToFit="1"/>
      <protection hidden="1"/>
    </xf>
    <xf numFmtId="0" fontId="84" fillId="0" borderId="113" xfId="0" applyFont="1" applyBorder="1" applyAlignment="1" applyProtection="1">
      <alignment horizontal="right" vertical="center" shrinkToFit="1"/>
      <protection hidden="1"/>
    </xf>
    <xf numFmtId="0" fontId="29" fillId="15" borderId="5" xfId="0" applyFont="1" applyFill="1" applyBorder="1" applyAlignment="1" applyProtection="1">
      <alignment horizontal="right" vertical="top" wrapText="1"/>
      <protection hidden="1"/>
    </xf>
    <xf numFmtId="0" fontId="29" fillId="15" borderId="5" xfId="0" applyFont="1" applyFill="1" applyBorder="1" applyAlignment="1" applyProtection="1">
      <alignment horizontal="right" vertical="top"/>
      <protection hidden="1"/>
    </xf>
    <xf numFmtId="0" fontId="29" fillId="15" borderId="0" xfId="0" applyFont="1" applyFill="1" applyAlignment="1" applyProtection="1">
      <alignment horizontal="right" vertical="top"/>
      <protection hidden="1"/>
    </xf>
    <xf numFmtId="0" fontId="33" fillId="2" borderId="37" xfId="0" applyFont="1" applyFill="1" applyBorder="1" applyAlignment="1" applyProtection="1">
      <alignment horizontal="center" vertical="center"/>
      <protection hidden="1"/>
    </xf>
    <xf numFmtId="0" fontId="33" fillId="2" borderId="16" xfId="0" applyFont="1" applyFill="1" applyBorder="1" applyAlignment="1" applyProtection="1">
      <alignment horizontal="center" vertical="center"/>
      <protection hidden="1"/>
    </xf>
    <xf numFmtId="0" fontId="33" fillId="2" borderId="38" xfId="0" applyFont="1" applyFill="1" applyBorder="1" applyAlignment="1" applyProtection="1">
      <alignment horizontal="center" vertical="center"/>
      <protection hidden="1"/>
    </xf>
    <xf numFmtId="0" fontId="84" fillId="3" borderId="14" xfId="0" applyFont="1" applyFill="1" applyBorder="1" applyAlignment="1" applyProtection="1">
      <alignment horizontal="right" vertical="center" shrinkToFit="1"/>
      <protection hidden="1"/>
    </xf>
    <xf numFmtId="0" fontId="84" fillId="3" borderId="63" xfId="0" applyFont="1" applyFill="1" applyBorder="1" applyAlignment="1" applyProtection="1">
      <alignment horizontal="right" vertical="center" shrinkToFit="1"/>
      <protection hidden="1"/>
    </xf>
    <xf numFmtId="49" fontId="8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14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31" xfId="0" applyFont="1" applyBorder="1" applyAlignment="1" applyProtection="1">
      <alignment horizontal="center" vertical="center" shrinkToFit="1"/>
      <protection hidden="1"/>
    </xf>
    <xf numFmtId="165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165" fontId="10" fillId="3" borderId="42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66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Border="1" applyAlignment="1" applyProtection="1">
      <alignment horizontal="center" vertical="center" shrinkToFit="1"/>
      <protection hidden="1"/>
    </xf>
    <xf numFmtId="0" fontId="87" fillId="6" borderId="31" xfId="0" applyFont="1" applyFill="1" applyBorder="1" applyAlignment="1" applyProtection="1">
      <alignment horizontal="center" shrinkToFit="1"/>
      <protection hidden="1"/>
    </xf>
    <xf numFmtId="0" fontId="87" fillId="6" borderId="15" xfId="0" applyFont="1" applyFill="1" applyBorder="1" applyAlignment="1" applyProtection="1">
      <alignment horizontal="center" shrinkToFit="1"/>
      <protection hidden="1"/>
    </xf>
    <xf numFmtId="0" fontId="87" fillId="6" borderId="42" xfId="0" applyFont="1" applyFill="1" applyBorder="1" applyAlignment="1" applyProtection="1">
      <alignment horizontal="center" shrinkToFit="1"/>
      <protection hidden="1"/>
    </xf>
    <xf numFmtId="0" fontId="87" fillId="6" borderId="6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91" xfId="0" applyFont="1" applyBorder="1" applyAlignment="1" applyProtection="1">
      <alignment horizontal="right" vertical="center" shrinkToFit="1"/>
      <protection hidden="1"/>
    </xf>
    <xf numFmtId="0" fontId="6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3" fillId="0" borderId="13" xfId="0" applyFont="1" applyBorder="1" applyAlignment="1" applyProtection="1">
      <alignment horizontal="center"/>
      <protection hidden="1"/>
    </xf>
    <xf numFmtId="0" fontId="33" fillId="0" borderId="62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6" fillId="0" borderId="42" xfId="0" applyFont="1" applyBorder="1" applyAlignment="1" applyProtection="1">
      <alignment horizontal="center" vertical="center" shrinkToFit="1"/>
      <protection hidden="1"/>
    </xf>
    <xf numFmtId="0" fontId="86" fillId="0" borderId="90" xfId="0" applyFont="1" applyBorder="1" applyAlignment="1" applyProtection="1">
      <alignment horizontal="center" vertical="center" shrinkToFit="1"/>
      <protection hidden="1"/>
    </xf>
    <xf numFmtId="0" fontId="86" fillId="0" borderId="34" xfId="0" applyFont="1" applyBorder="1" applyAlignment="1" applyProtection="1">
      <alignment horizontal="center" vertical="center" shrinkToFit="1"/>
      <protection hidden="1"/>
    </xf>
    <xf numFmtId="0" fontId="86" fillId="0" borderId="14" xfId="0" applyFont="1" applyBorder="1" applyAlignment="1" applyProtection="1">
      <alignment horizontal="center" vertical="center" shrinkToFit="1"/>
      <protection hidden="1"/>
    </xf>
    <xf numFmtId="0" fontId="69" fillId="21" borderId="28" xfId="0" applyFont="1" applyFill="1" applyBorder="1" applyAlignment="1">
      <alignment horizontal="center" vertical="center"/>
    </xf>
    <xf numFmtId="0" fontId="73" fillId="21" borderId="26" xfId="0" applyFont="1" applyFill="1" applyBorder="1" applyAlignment="1">
      <alignment horizontal="center" vertical="center"/>
    </xf>
    <xf numFmtId="0" fontId="73" fillId="21" borderId="123" xfId="0" applyFont="1" applyFill="1" applyBorder="1" applyAlignment="1">
      <alignment horizontal="center" vertical="center"/>
    </xf>
    <xf numFmtId="0" fontId="73" fillId="21" borderId="137" xfId="0" applyFont="1" applyFill="1" applyBorder="1" applyAlignment="1">
      <alignment horizontal="center" vertical="center"/>
    </xf>
    <xf numFmtId="0" fontId="73" fillId="21" borderId="124" xfId="0" applyFont="1" applyFill="1" applyBorder="1" applyAlignment="1">
      <alignment horizontal="center" vertical="center"/>
    </xf>
    <xf numFmtId="0" fontId="69" fillId="21" borderId="136" xfId="0" applyFont="1" applyFill="1" applyBorder="1" applyAlignment="1">
      <alignment horizontal="center" vertical="center" textRotation="90"/>
    </xf>
    <xf numFmtId="0" fontId="69" fillId="21" borderId="122" xfId="0" applyFont="1" applyFill="1" applyBorder="1" applyAlignment="1">
      <alignment horizontal="center" vertical="center" textRotation="90"/>
    </xf>
    <xf numFmtId="0" fontId="69" fillId="21" borderId="26" xfId="0" applyFont="1" applyFill="1" applyBorder="1" applyAlignment="1">
      <alignment horizontal="center" vertical="center" textRotation="90" wrapText="1"/>
    </xf>
    <xf numFmtId="0" fontId="69" fillId="21" borderId="123" xfId="0" applyFont="1" applyFill="1" applyBorder="1" applyAlignment="1">
      <alignment horizontal="center" vertical="center" textRotation="90" wrapText="1"/>
    </xf>
    <xf numFmtId="0" fontId="69" fillId="21" borderId="137" xfId="0" applyFont="1" applyFill="1" applyBorder="1" applyAlignment="1">
      <alignment horizontal="center" vertical="center" textRotation="90" wrapText="1"/>
    </xf>
    <xf numFmtId="0" fontId="69" fillId="21" borderId="124" xfId="0" applyFont="1" applyFill="1" applyBorder="1" applyAlignment="1">
      <alignment horizontal="center" vertical="center" textRotation="90" wrapText="1"/>
    </xf>
    <xf numFmtId="0" fontId="73" fillId="21" borderId="136" xfId="0" applyFont="1" applyFill="1" applyBorder="1" applyAlignment="1">
      <alignment horizontal="center" vertical="center"/>
    </xf>
    <xf numFmtId="0" fontId="73" fillId="21" borderId="122" xfId="0" applyFont="1" applyFill="1" applyBorder="1" applyAlignment="1">
      <alignment horizontal="center" vertical="center"/>
    </xf>
    <xf numFmtId="0" fontId="45" fillId="21" borderId="28" xfId="0" applyFont="1" applyFill="1" applyBorder="1" applyAlignment="1">
      <alignment horizontal="center" vertical="center"/>
    </xf>
    <xf numFmtId="0" fontId="45" fillId="21" borderId="137" xfId="0" applyFont="1" applyFill="1" applyBorder="1" applyAlignment="1" applyProtection="1">
      <alignment horizontal="center" vertical="center" wrapText="1"/>
      <protection hidden="1"/>
    </xf>
    <xf numFmtId="0" fontId="45" fillId="21" borderId="124" xfId="0" applyFont="1" applyFill="1" applyBorder="1" applyAlignment="1" applyProtection="1">
      <alignment horizontal="center" vertical="center" wrapText="1"/>
      <protection hidden="1"/>
    </xf>
    <xf numFmtId="0" fontId="45" fillId="21" borderId="129" xfId="0" applyFont="1" applyFill="1" applyBorder="1" applyAlignment="1" applyProtection="1">
      <alignment horizontal="center" vertical="center" wrapText="1"/>
      <protection hidden="1"/>
    </xf>
    <xf numFmtId="0" fontId="69" fillId="21" borderId="28" xfId="0" applyFont="1" applyFill="1" applyBorder="1" applyAlignment="1">
      <alignment horizontal="center" vertical="center" wrapText="1"/>
    </xf>
    <xf numFmtId="0" fontId="3" fillId="6" borderId="139" xfId="0" applyFont="1" applyFill="1" applyBorder="1" applyAlignment="1" applyProtection="1">
      <alignment horizontal="center" vertical="center"/>
      <protection hidden="1"/>
    </xf>
    <xf numFmtId="0" fontId="3" fillId="6" borderId="140" xfId="0" applyFont="1" applyFill="1" applyBorder="1" applyAlignment="1" applyProtection="1">
      <alignment horizontal="center" vertical="center"/>
      <protection hidden="1"/>
    </xf>
    <xf numFmtId="0" fontId="4" fillId="3" borderId="123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35" xfId="0" applyFont="1" applyFill="1" applyBorder="1" applyAlignment="1">
      <alignment horizontal="center" vertical="center" textRotation="90" wrapText="1"/>
    </xf>
    <xf numFmtId="0" fontId="45" fillId="21" borderId="136" xfId="0" applyFont="1" applyFill="1" applyBorder="1" applyAlignment="1">
      <alignment horizontal="center" vertical="center" wrapText="1"/>
    </xf>
    <xf numFmtId="0" fontId="45" fillId="21" borderId="122" xfId="0" applyFont="1" applyFill="1" applyBorder="1" applyAlignment="1">
      <alignment horizontal="center" vertical="center" wrapText="1"/>
    </xf>
    <xf numFmtId="0" fontId="45" fillId="21" borderId="26" xfId="0" applyFont="1" applyFill="1" applyBorder="1" applyAlignment="1">
      <alignment horizontal="center" vertical="center" wrapText="1"/>
    </xf>
    <xf numFmtId="0" fontId="45" fillId="21" borderId="123" xfId="0" applyFont="1" applyFill="1" applyBorder="1" applyAlignment="1">
      <alignment horizontal="center" vertical="center" wrapText="1"/>
    </xf>
    <xf numFmtId="0" fontId="45" fillId="21" borderId="137" xfId="0" applyFont="1" applyFill="1" applyBorder="1" applyAlignment="1">
      <alignment horizontal="center" vertical="center" wrapText="1"/>
    </xf>
    <xf numFmtId="0" fontId="45" fillId="21" borderId="124" xfId="0" applyFont="1" applyFill="1" applyBorder="1" applyAlignment="1">
      <alignment horizontal="center" vertical="center" wrapText="1"/>
    </xf>
    <xf numFmtId="0" fontId="44" fillId="4" borderId="54" xfId="0" applyFont="1" applyFill="1" applyBorder="1" applyAlignment="1" applyProtection="1">
      <alignment horizontal="center" vertical="center"/>
      <protection hidden="1"/>
    </xf>
    <xf numFmtId="0" fontId="44" fillId="4" borderId="57" xfId="0" applyFont="1" applyFill="1" applyBorder="1" applyAlignment="1" applyProtection="1">
      <alignment horizontal="center" vertical="center"/>
      <protection hidden="1"/>
    </xf>
    <xf numFmtId="0" fontId="44" fillId="4" borderId="101" xfId="0" applyFont="1" applyFill="1" applyBorder="1" applyAlignment="1" applyProtection="1">
      <alignment horizontal="center" vertical="center"/>
      <protection hidden="1"/>
    </xf>
    <xf numFmtId="0" fontId="41" fillId="4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/>
    <xf numFmtId="0" fontId="30" fillId="0" borderId="0" xfId="0" applyFont="1" applyFill="1" applyAlignment="1" applyProtection="1">
      <alignment horizontal="center" vertical="center"/>
      <protection hidden="1"/>
    </xf>
    <xf numFmtId="0" fontId="44" fillId="4" borderId="53" xfId="0" applyFont="1" applyFill="1" applyBorder="1" applyAlignment="1" applyProtection="1">
      <alignment horizontal="center" vertical="center"/>
      <protection hidden="1"/>
    </xf>
    <xf numFmtId="0" fontId="44" fillId="4" borderId="56" xfId="0" applyFont="1" applyFill="1" applyBorder="1" applyAlignment="1" applyProtection="1">
      <alignment horizontal="center" vertical="center"/>
      <protection hidden="1"/>
    </xf>
    <xf numFmtId="0" fontId="44" fillId="4" borderId="100" xfId="0" applyFont="1" applyFill="1" applyBorder="1" applyAlignment="1" applyProtection="1">
      <alignment horizontal="center" vertical="center"/>
      <protection hidden="1"/>
    </xf>
    <xf numFmtId="0" fontId="44" fillId="4" borderId="59" xfId="0" applyFont="1" applyFill="1" applyBorder="1" applyAlignment="1" applyProtection="1">
      <alignment horizontal="center" vertical="center"/>
      <protection hidden="1"/>
    </xf>
    <xf numFmtId="0" fontId="44" fillId="4" borderId="60" xfId="0" applyFont="1" applyFill="1" applyBorder="1" applyAlignment="1" applyProtection="1">
      <alignment horizontal="center" vertical="center"/>
      <protection hidden="1"/>
    </xf>
    <xf numFmtId="0" fontId="35" fillId="11" borderId="118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5" fillId="11" borderId="119" xfId="0" applyFont="1" applyFill="1" applyBorder="1" applyAlignment="1">
      <alignment horizontal="center" vertical="center"/>
    </xf>
    <xf numFmtId="0" fontId="44" fillId="4" borderId="55" xfId="0" applyFont="1" applyFill="1" applyBorder="1" applyAlignment="1" applyProtection="1">
      <alignment horizontal="center" vertical="center"/>
      <protection hidden="1"/>
    </xf>
    <xf numFmtId="0" fontId="44" fillId="4" borderId="58" xfId="0" applyFont="1" applyFill="1" applyBorder="1" applyAlignment="1" applyProtection="1">
      <alignment horizontal="center" vertical="center"/>
      <protection hidden="1"/>
    </xf>
    <xf numFmtId="0" fontId="44" fillId="4" borderId="102" xfId="0" applyFont="1" applyFill="1" applyBorder="1" applyAlignment="1" applyProtection="1">
      <alignment horizontal="center" vertical="center"/>
      <protection hidden="1"/>
    </xf>
    <xf numFmtId="0" fontId="35" fillId="16" borderId="0" xfId="0" applyFont="1" applyFill="1" applyBorder="1" applyAlignment="1" applyProtection="1">
      <alignment horizontal="center" vertical="center"/>
      <protection hidden="1"/>
    </xf>
    <xf numFmtId="0" fontId="30" fillId="17" borderId="49" xfId="0" applyFont="1" applyFill="1" applyBorder="1" applyAlignment="1" applyProtection="1">
      <alignment horizontal="center" vertical="center"/>
      <protection hidden="1"/>
    </xf>
    <xf numFmtId="0" fontId="30" fillId="17" borderId="50" xfId="0" applyFont="1" applyFill="1" applyBorder="1" applyAlignment="1" applyProtection="1">
      <alignment horizontal="center" vertical="center"/>
      <protection hidden="1"/>
    </xf>
    <xf numFmtId="0" fontId="30" fillId="26" borderId="125" xfId="0" applyFont="1" applyFill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0" fontId="30" fillId="26" borderId="126" xfId="0" applyFont="1" applyFill="1" applyBorder="1" applyAlignment="1">
      <alignment horizontal="center" vertical="center"/>
    </xf>
    <xf numFmtId="0" fontId="30" fillId="26" borderId="127" xfId="0" applyFont="1" applyFill="1" applyBorder="1" applyAlignment="1">
      <alignment horizontal="center" vertical="center"/>
    </xf>
    <xf numFmtId="0" fontId="30" fillId="26" borderId="128" xfId="0" applyFont="1" applyFill="1" applyBorder="1" applyAlignment="1">
      <alignment horizontal="center" vertical="center"/>
    </xf>
    <xf numFmtId="0" fontId="4" fillId="3" borderId="131" xfId="0" applyFont="1" applyFill="1" applyBorder="1" applyAlignment="1">
      <alignment horizontal="center" vertical="center" textRotation="90" wrapText="1"/>
    </xf>
    <xf numFmtId="0" fontId="4" fillId="3" borderId="132" xfId="0" applyFont="1" applyFill="1" applyBorder="1" applyAlignment="1">
      <alignment horizontal="center" vertical="center" textRotation="90" wrapText="1"/>
    </xf>
    <xf numFmtId="0" fontId="4" fillId="3" borderId="133" xfId="0" applyFont="1" applyFill="1" applyBorder="1" applyAlignment="1">
      <alignment horizontal="center" vertical="center" textRotation="90" wrapText="1"/>
    </xf>
    <xf numFmtId="0" fontId="4" fillId="3" borderId="122" xfId="0" applyFont="1" applyFill="1" applyBorder="1" applyAlignment="1">
      <alignment horizontal="center" vertical="center" textRotation="90" wrapText="1"/>
    </xf>
    <xf numFmtId="0" fontId="4" fillId="3" borderId="134" xfId="0" applyFont="1" applyFill="1" applyBorder="1" applyAlignment="1">
      <alignment horizontal="center" vertical="center" textRotation="90" wrapText="1"/>
    </xf>
    <xf numFmtId="0" fontId="30" fillId="0" borderId="12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21" xfId="0" applyFont="1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30" xfId="0" applyFont="1" applyBorder="1" applyAlignment="1">
      <alignment horizontal="center" vertical="center"/>
    </xf>
    <xf numFmtId="0" fontId="30" fillId="0" borderId="121" xfId="0" applyFont="1" applyBorder="1" applyAlignment="1" applyProtection="1">
      <alignment horizontal="center" vertical="center"/>
      <protection hidden="1"/>
    </xf>
    <xf numFmtId="0" fontId="30" fillId="0" borderId="130" xfId="0" applyFont="1" applyBorder="1" applyAlignment="1" applyProtection="1">
      <alignment horizontal="center" vertical="center"/>
      <protection hidden="1"/>
    </xf>
    <xf numFmtId="0" fontId="30" fillId="0" borderId="122" xfId="0" applyFont="1" applyBorder="1" applyAlignment="1" applyProtection="1">
      <alignment horizontal="center" vertical="center"/>
      <protection hidden="1"/>
    </xf>
    <xf numFmtId="0" fontId="30" fillId="0" borderId="123" xfId="0" applyFont="1" applyBorder="1" applyAlignment="1" applyProtection="1">
      <alignment horizontal="center" vertical="center"/>
      <protection hidden="1"/>
    </xf>
    <xf numFmtId="0" fontId="30" fillId="0" borderId="129" xfId="0" applyFont="1" applyBorder="1" applyAlignment="1" applyProtection="1">
      <alignment horizontal="center" vertical="center"/>
      <protection hidden="1"/>
    </xf>
    <xf numFmtId="0" fontId="30" fillId="0" borderId="28" xfId="0" applyFont="1" applyBorder="1" applyAlignment="1" applyProtection="1">
      <alignment horizontal="center" vertical="center"/>
      <protection hidden="1"/>
    </xf>
    <xf numFmtId="0" fontId="30" fillId="0" borderId="122" xfId="0" applyFont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3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5">
    <cellStyle name="Normal 2" xfId="2" xr:uid="{00000000-0005-0000-0000-000002000000}"/>
    <cellStyle name="Normal 2 2" xfId="3" xr:uid="{00000000-0005-0000-0000-000003000000}"/>
    <cellStyle name="ارتباط تشعبي" xfId="1" builtinId="8"/>
    <cellStyle name="ارتباط تشعبي 2" xfId="4" xr:uid="{00000000-0005-0000-0000-000004000000}"/>
    <cellStyle name="عادي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245F6F0-17BC-4E5E-8BBF-8604760D5CE4}"/>
            </a:ext>
          </a:extLst>
        </xdr:cNvPr>
        <xdr:cNvSpPr/>
      </xdr:nvSpPr>
      <xdr:spPr>
        <a:xfrm>
          <a:off x="101160148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0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99060</xdr:rowOff>
    </xdr:from>
    <xdr:to>
      <xdr:col>16</xdr:col>
      <xdr:colOff>75247</xdr:colOff>
      <xdr:row>43</xdr:row>
      <xdr:rowOff>114350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D83B8354-8714-4361-B7DB-66A6D216A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2972893" y="93649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&#1571;&#1587;&#1578;&#1582;&#1604;&#1575;&#1589;%20&#1575;&#1604;&#1602;&#1608;&#1575;&#1574;&#1605;/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3"/>
  <sheetViews>
    <sheetView showGridLines="0" rightToLeft="1" tabSelected="1" workbookViewId="0">
      <selection activeCell="K15" sqref="K15:U17"/>
    </sheetView>
  </sheetViews>
  <sheetFormatPr defaultColWidth="9" defaultRowHeight="16.8" x14ac:dyDescent="0.5"/>
  <cols>
    <col min="1" max="1" width="2.21875" style="109" customWidth="1"/>
    <col min="2" max="2" width="4.44140625" style="109" customWidth="1"/>
    <col min="3" max="6" width="9" style="109"/>
    <col min="7" max="7" width="1.44140625" style="109" customWidth="1"/>
    <col min="8" max="8" width="12.6640625" style="109" customWidth="1"/>
    <col min="9" max="9" width="16.88671875" style="109" customWidth="1"/>
    <col min="10" max="10" width="5" style="109" customWidth="1"/>
    <col min="11" max="11" width="9" style="109" customWidth="1"/>
    <col min="12" max="12" width="2.6640625" style="109" customWidth="1"/>
    <col min="13" max="13" width="9" style="109"/>
    <col min="14" max="14" width="9" style="109" customWidth="1"/>
    <col min="15" max="15" width="3.44140625" style="109" customWidth="1"/>
    <col min="16" max="17" width="9" style="109"/>
    <col min="18" max="18" width="4.6640625" style="109" customWidth="1"/>
    <col min="19" max="19" width="2" style="109" customWidth="1"/>
    <col min="20" max="20" width="8.88671875" style="109" customWidth="1"/>
    <col min="21" max="21" width="15.44140625" style="109" customWidth="1"/>
    <col min="22" max="16384" width="9" style="109"/>
  </cols>
  <sheetData>
    <row r="1" spans="1:22" ht="27" thickBot="1" x14ac:dyDescent="0.75">
      <c r="B1" s="298" t="s">
        <v>267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22" ht="19.5" customHeight="1" thickBot="1" x14ac:dyDescent="0.7">
      <c r="B2" s="299" t="s">
        <v>194</v>
      </c>
      <c r="C2" s="299"/>
      <c r="D2" s="299"/>
      <c r="E2" s="299"/>
      <c r="F2" s="299"/>
      <c r="G2" s="299"/>
      <c r="H2" s="299"/>
      <c r="I2" s="299"/>
      <c r="J2" s="110"/>
      <c r="K2" s="300" t="s">
        <v>268</v>
      </c>
      <c r="L2" s="301"/>
      <c r="M2" s="301"/>
      <c r="N2" s="301"/>
      <c r="O2" s="301"/>
      <c r="P2" s="301"/>
      <c r="Q2" s="301"/>
      <c r="R2" s="301"/>
      <c r="S2" s="301"/>
      <c r="T2" s="304" t="s">
        <v>269</v>
      </c>
      <c r="U2" s="305"/>
    </row>
    <row r="3" spans="1:22" ht="22.5" customHeight="1" thickBot="1" x14ac:dyDescent="0.7">
      <c r="A3" s="111">
        <v>1</v>
      </c>
      <c r="B3" s="308" t="s">
        <v>270</v>
      </c>
      <c r="C3" s="309"/>
      <c r="D3" s="309"/>
      <c r="E3" s="309"/>
      <c r="F3" s="309"/>
      <c r="G3" s="309"/>
      <c r="H3" s="309"/>
      <c r="I3" s="310"/>
      <c r="K3" s="302"/>
      <c r="L3" s="303"/>
      <c r="M3" s="303"/>
      <c r="N3" s="303"/>
      <c r="O3" s="303"/>
      <c r="P3" s="303"/>
      <c r="Q3" s="303"/>
      <c r="R3" s="303"/>
      <c r="S3" s="303"/>
      <c r="T3" s="306"/>
      <c r="U3" s="307"/>
    </row>
    <row r="4" spans="1:22" ht="22.5" customHeight="1" thickBot="1" x14ac:dyDescent="0.7">
      <c r="A4" s="111">
        <v>2</v>
      </c>
      <c r="B4" s="295" t="s">
        <v>271</v>
      </c>
      <c r="C4" s="296"/>
      <c r="D4" s="296"/>
      <c r="E4" s="296"/>
      <c r="F4" s="296"/>
      <c r="G4" s="296"/>
      <c r="H4" s="296"/>
      <c r="I4" s="297"/>
      <c r="K4" s="281" t="s">
        <v>15</v>
      </c>
      <c r="L4" s="282"/>
      <c r="M4" s="282"/>
      <c r="N4" s="282"/>
      <c r="O4" s="282"/>
      <c r="P4" s="282"/>
      <c r="Q4" s="282"/>
      <c r="R4" s="282"/>
      <c r="S4" s="283"/>
      <c r="T4" s="288">
        <v>1</v>
      </c>
      <c r="U4" s="289"/>
    </row>
    <row r="5" spans="1:22" ht="22.5" customHeight="1" thickBot="1" x14ac:dyDescent="0.7">
      <c r="A5" s="111"/>
      <c r="B5" s="264" t="s">
        <v>272</v>
      </c>
      <c r="C5" s="265"/>
      <c r="D5" s="265"/>
      <c r="E5" s="265"/>
      <c r="F5" s="265"/>
      <c r="G5" s="265"/>
      <c r="H5" s="265"/>
      <c r="I5" s="112"/>
      <c r="K5" s="286" t="s">
        <v>273</v>
      </c>
      <c r="L5" s="287"/>
      <c r="M5" s="287"/>
      <c r="N5" s="287"/>
      <c r="O5" s="287"/>
      <c r="P5" s="287"/>
      <c r="Q5" s="287"/>
      <c r="R5" s="287"/>
      <c r="S5" s="287"/>
      <c r="T5" s="288">
        <v>1</v>
      </c>
      <c r="U5" s="289"/>
    </row>
    <row r="6" spans="1:22" ht="22.5" customHeight="1" thickBot="1" x14ac:dyDescent="0.7">
      <c r="A6" s="111"/>
      <c r="B6" s="290" t="s">
        <v>498</v>
      </c>
      <c r="C6" s="291"/>
      <c r="D6" s="291"/>
      <c r="E6" s="291"/>
      <c r="F6" s="291"/>
      <c r="G6" s="291"/>
      <c r="H6" s="291"/>
      <c r="I6" s="292"/>
      <c r="K6" s="286" t="s">
        <v>274</v>
      </c>
      <c r="L6" s="287"/>
      <c r="M6" s="287"/>
      <c r="N6" s="287"/>
      <c r="O6" s="287"/>
      <c r="P6" s="287"/>
      <c r="Q6" s="287"/>
      <c r="R6" s="287"/>
      <c r="S6" s="287"/>
      <c r="T6" s="293" t="s">
        <v>275</v>
      </c>
      <c r="U6" s="294"/>
    </row>
    <row r="7" spans="1:22" ht="22.5" customHeight="1" thickBot="1" x14ac:dyDescent="0.75">
      <c r="A7" s="111">
        <v>3</v>
      </c>
      <c r="B7" s="264" t="s">
        <v>196</v>
      </c>
      <c r="C7" s="265"/>
      <c r="D7" s="265"/>
      <c r="E7" s="265"/>
      <c r="F7" s="265"/>
      <c r="G7" s="265"/>
      <c r="H7" s="266" t="s">
        <v>195</v>
      </c>
      <c r="I7" s="267"/>
      <c r="K7" s="268" t="s">
        <v>276</v>
      </c>
      <c r="L7" s="269"/>
      <c r="M7" s="269"/>
      <c r="N7" s="269"/>
      <c r="O7" s="269"/>
      <c r="P7" s="269"/>
      <c r="Q7" s="269"/>
      <c r="R7" s="269"/>
      <c r="S7" s="270"/>
      <c r="T7" s="271">
        <v>0.5</v>
      </c>
      <c r="U7" s="272"/>
      <c r="V7" s="113"/>
    </row>
    <row r="8" spans="1:22" ht="22.5" customHeight="1" x14ac:dyDescent="0.65">
      <c r="A8" s="111">
        <v>4</v>
      </c>
      <c r="B8" s="273" t="s">
        <v>3577</v>
      </c>
      <c r="C8" s="273"/>
      <c r="D8" s="273"/>
      <c r="E8" s="273"/>
      <c r="F8" s="273"/>
      <c r="G8" s="273"/>
      <c r="H8" s="273"/>
      <c r="I8" s="273"/>
      <c r="J8" s="113"/>
      <c r="K8" s="276" t="s">
        <v>277</v>
      </c>
      <c r="L8" s="277"/>
      <c r="M8" s="277"/>
      <c r="N8" s="277"/>
      <c r="O8" s="277"/>
      <c r="P8" s="277"/>
      <c r="Q8" s="277"/>
      <c r="R8" s="277"/>
      <c r="S8" s="277"/>
      <c r="T8" s="278">
        <v>0.2</v>
      </c>
      <c r="U8" s="279"/>
    </row>
    <row r="9" spans="1:22" ht="22.5" customHeight="1" x14ac:dyDescent="0.65">
      <c r="A9" s="111"/>
      <c r="B9" s="274"/>
      <c r="C9" s="274"/>
      <c r="D9" s="274"/>
      <c r="E9" s="274"/>
      <c r="F9" s="274"/>
      <c r="G9" s="274"/>
      <c r="H9" s="274"/>
      <c r="I9" s="274"/>
      <c r="J9" s="114"/>
      <c r="K9" s="276"/>
      <c r="L9" s="277"/>
      <c r="M9" s="277"/>
      <c r="N9" s="277"/>
      <c r="O9" s="277"/>
      <c r="P9" s="277"/>
      <c r="Q9" s="277"/>
      <c r="R9" s="277"/>
      <c r="S9" s="277"/>
      <c r="T9" s="280"/>
      <c r="U9" s="279"/>
    </row>
    <row r="10" spans="1:22" ht="22.5" customHeight="1" x14ac:dyDescent="0.65">
      <c r="A10" s="111"/>
      <c r="B10" s="274"/>
      <c r="C10" s="274"/>
      <c r="D10" s="274"/>
      <c r="E10" s="274"/>
      <c r="F10" s="274"/>
      <c r="G10" s="274"/>
      <c r="H10" s="274"/>
      <c r="I10" s="274"/>
      <c r="K10" s="281" t="s">
        <v>278</v>
      </c>
      <c r="L10" s="282"/>
      <c r="M10" s="282"/>
      <c r="N10" s="282"/>
      <c r="O10" s="282"/>
      <c r="P10" s="282"/>
      <c r="Q10" s="282"/>
      <c r="R10" s="282"/>
      <c r="S10" s="283"/>
      <c r="T10" s="284">
        <v>0.2</v>
      </c>
      <c r="U10" s="285"/>
    </row>
    <row r="11" spans="1:22" ht="22.5" customHeight="1" x14ac:dyDescent="0.65">
      <c r="A11" s="111"/>
      <c r="B11" s="274"/>
      <c r="C11" s="274"/>
      <c r="D11" s="274"/>
      <c r="E11" s="274"/>
      <c r="F11" s="274"/>
      <c r="G11" s="274"/>
      <c r="H11" s="274"/>
      <c r="I11" s="274"/>
      <c r="K11" s="268" t="s">
        <v>279</v>
      </c>
      <c r="L11" s="269"/>
      <c r="M11" s="269"/>
      <c r="N11" s="269"/>
      <c r="O11" s="269"/>
      <c r="P11" s="269"/>
      <c r="Q11" s="269"/>
      <c r="R11" s="269"/>
      <c r="S11" s="270"/>
      <c r="T11" s="246">
        <v>0.2</v>
      </c>
      <c r="U11" s="247"/>
    </row>
    <row r="12" spans="1:22" ht="22.5" customHeight="1" thickBot="1" x14ac:dyDescent="0.7">
      <c r="A12" s="111"/>
      <c r="B12" s="275"/>
      <c r="C12" s="275"/>
      <c r="D12" s="275"/>
      <c r="E12" s="275"/>
      <c r="F12" s="275"/>
      <c r="G12" s="275"/>
      <c r="H12" s="275"/>
      <c r="I12" s="275"/>
      <c r="K12" s="248" t="s">
        <v>280</v>
      </c>
      <c r="L12" s="249"/>
      <c r="M12" s="249"/>
      <c r="N12" s="249"/>
      <c r="O12" s="249"/>
      <c r="P12" s="249"/>
      <c r="Q12" s="249"/>
      <c r="R12" s="249"/>
      <c r="S12" s="250"/>
      <c r="T12" s="251">
        <v>0.5</v>
      </c>
      <c r="U12" s="252"/>
    </row>
    <row r="13" spans="1:22" ht="22.5" customHeight="1" thickBot="1" x14ac:dyDescent="0.7">
      <c r="A13" s="111">
        <v>5</v>
      </c>
      <c r="B13" s="253" t="s">
        <v>281</v>
      </c>
      <c r="C13" s="254"/>
      <c r="D13" s="254"/>
      <c r="E13" s="254"/>
      <c r="F13" s="254"/>
      <c r="G13" s="254"/>
      <c r="H13" s="254"/>
      <c r="I13" s="255"/>
      <c r="K13" s="256" t="s">
        <v>282</v>
      </c>
      <c r="L13" s="257"/>
      <c r="M13" s="257"/>
      <c r="N13" s="257"/>
      <c r="O13" s="257"/>
      <c r="P13" s="257"/>
      <c r="Q13" s="257"/>
      <c r="R13" s="257"/>
      <c r="S13" s="257"/>
      <c r="T13" s="257"/>
      <c r="U13" s="257"/>
    </row>
    <row r="14" spans="1:22" ht="22.5" customHeight="1" x14ac:dyDescent="0.65">
      <c r="A14" s="111"/>
      <c r="B14" s="258" t="s">
        <v>3578</v>
      </c>
      <c r="C14" s="258"/>
      <c r="D14" s="258"/>
      <c r="E14" s="258"/>
      <c r="F14" s="258"/>
      <c r="G14" s="258"/>
      <c r="H14" s="258"/>
      <c r="I14" s="258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</row>
    <row r="15" spans="1:22" ht="3.75" customHeight="1" x14ac:dyDescent="0.65">
      <c r="A15" s="111"/>
      <c r="B15" s="259"/>
      <c r="C15" s="259"/>
      <c r="D15" s="259"/>
      <c r="E15" s="259"/>
      <c r="F15" s="259"/>
      <c r="G15" s="259"/>
      <c r="H15" s="259"/>
      <c r="I15" s="259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</row>
    <row r="16" spans="1:22" ht="26.25" customHeight="1" x14ac:dyDescent="0.65">
      <c r="A16" s="111">
        <v>6</v>
      </c>
      <c r="B16" s="259"/>
      <c r="C16" s="259"/>
      <c r="D16" s="259"/>
      <c r="E16" s="259"/>
      <c r="F16" s="259"/>
      <c r="G16" s="259"/>
      <c r="H16" s="259"/>
      <c r="I16" s="259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</row>
    <row r="17" spans="2:22" ht="19.5" customHeight="1" x14ac:dyDescent="0.5">
      <c r="B17" s="259"/>
      <c r="C17" s="259"/>
      <c r="D17" s="259"/>
      <c r="E17" s="259"/>
      <c r="F17" s="259"/>
      <c r="G17" s="259"/>
      <c r="H17" s="259"/>
      <c r="I17" s="259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</row>
    <row r="18" spans="2:22" ht="19.5" customHeight="1" x14ac:dyDescent="0.65">
      <c r="B18" s="259"/>
      <c r="C18" s="259"/>
      <c r="D18" s="259"/>
      <c r="E18" s="259"/>
      <c r="F18" s="259"/>
      <c r="G18" s="259"/>
      <c r="H18" s="259"/>
      <c r="I18" s="259"/>
      <c r="K18" s="115"/>
      <c r="L18" s="116"/>
      <c r="M18" s="262"/>
      <c r="N18" s="262"/>
      <c r="O18" s="262"/>
      <c r="P18" s="117"/>
      <c r="Q18" s="263"/>
      <c r="R18" s="263"/>
      <c r="S18" s="115"/>
      <c r="T18" s="115"/>
      <c r="U18" s="115"/>
      <c r="V18" s="116"/>
    </row>
    <row r="19" spans="2:22" ht="21.75" customHeight="1" thickBot="1" x14ac:dyDescent="0.55000000000000004">
      <c r="B19" s="260"/>
      <c r="C19" s="260"/>
      <c r="D19" s="260"/>
      <c r="E19" s="260"/>
      <c r="F19" s="260"/>
      <c r="G19" s="260"/>
      <c r="H19" s="260"/>
      <c r="I19" s="260"/>
      <c r="Q19" s="118"/>
      <c r="R19" s="118"/>
      <c r="S19" s="118"/>
      <c r="T19" s="118"/>
      <c r="U19" s="118"/>
    </row>
    <row r="20" spans="2:22" ht="3.75" customHeight="1" thickBot="1" x14ac:dyDescent="0.55000000000000004"/>
    <row r="21" spans="2:22" ht="35.25" customHeight="1" x14ac:dyDescent="0.5"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</row>
    <row r="22" spans="2:22" ht="14.25" customHeight="1" x14ac:dyDescent="0.5"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2"/>
    </row>
    <row r="23" spans="2:22" ht="15" customHeight="1" thickBot="1" x14ac:dyDescent="0.55000000000000004">
      <c r="B23" s="243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5"/>
    </row>
  </sheetData>
  <mergeCells count="34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3F0B-C8A6-49C6-86AE-C72F18BDC5EC}">
  <dimension ref="A1:AB74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44140625" bestFit="1" customWidth="1"/>
    <col min="8" max="8" width="18.88671875" hidden="1" customWidth="1"/>
    <col min="9" max="9" width="3" hidden="1" customWidth="1"/>
    <col min="10" max="10" width="13.6640625" hidden="1" customWidth="1"/>
    <col min="11" max="11" width="11" hidden="1" customWidth="1"/>
    <col min="12" max="12" width="3.21875" hidden="1" customWidth="1"/>
    <col min="13" max="13" width="8.33203125" hidden="1" customWidth="1"/>
    <col min="14" max="14" width="20" style="169" hidden="1" customWidth="1"/>
    <col min="15" max="15" width="3" style="169" hidden="1" customWidth="1"/>
    <col min="16" max="16" width="13.6640625" hidden="1" customWidth="1"/>
    <col min="17" max="18" width="9" hidden="1" customWidth="1"/>
    <col min="19" max="19" width="3" hidden="1" customWidth="1"/>
    <col min="20" max="20" width="8.5546875" hidden="1" customWidth="1"/>
    <col min="21" max="21" width="2" hidden="1" customWidth="1"/>
    <col min="22" max="22" width="3.44140625" hidden="1" customWidth="1"/>
    <col min="23" max="23" width="2" hidden="1" customWidth="1"/>
    <col min="24" max="24" width="9.6640625" hidden="1" customWidth="1"/>
    <col min="25" max="26" width="9" hidden="1" customWidth="1"/>
    <col min="27" max="27" width="3" hidden="1" customWidth="1"/>
    <col min="28" max="28" width="5" hidden="1" customWidth="1"/>
    <col min="29" max="32" width="0" hidden="1" customWidth="1"/>
  </cols>
  <sheetData>
    <row r="1" spans="1:28" ht="25.8" customHeight="1" x14ac:dyDescent="0.3">
      <c r="A1" s="312" t="s">
        <v>895</v>
      </c>
      <c r="B1" s="312"/>
      <c r="C1" s="226"/>
      <c r="D1" s="168" t="e">
        <f>VLOOKUP(C1,ورقة2!A2:B8000,2,0)</f>
        <v>#N/A</v>
      </c>
    </row>
    <row r="2" spans="1:28" ht="23.4" customHeight="1" x14ac:dyDescent="0.3">
      <c r="A2" s="313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313"/>
      <c r="C2" s="313"/>
      <c r="D2" s="313"/>
      <c r="E2" s="313"/>
      <c r="F2" s="313"/>
    </row>
    <row r="3" spans="1:28" x14ac:dyDescent="0.3">
      <c r="J3" t="s">
        <v>10</v>
      </c>
      <c r="L3" s="311" t="s">
        <v>258</v>
      </c>
      <c r="M3" s="311"/>
      <c r="N3"/>
      <c r="O3" s="311" t="s">
        <v>10</v>
      </c>
      <c r="P3" s="311"/>
      <c r="S3" s="311" t="s">
        <v>913</v>
      </c>
      <c r="T3" s="311"/>
      <c r="U3" s="311" t="s">
        <v>11</v>
      </c>
      <c r="V3" s="311"/>
      <c r="X3" t="s">
        <v>9</v>
      </c>
      <c r="AA3">
        <v>1</v>
      </c>
      <c r="AB3">
        <v>1950</v>
      </c>
    </row>
    <row r="4" spans="1:28" ht="23.25" customHeight="1" x14ac:dyDescent="0.3">
      <c r="A4" s="170" t="s">
        <v>239</v>
      </c>
      <c r="B4" s="171" t="s">
        <v>240</v>
      </c>
      <c r="C4" s="171" t="s">
        <v>241</v>
      </c>
      <c r="D4" s="171" t="s">
        <v>242</v>
      </c>
      <c r="E4" s="171" t="s">
        <v>243</v>
      </c>
      <c r="F4" s="171" t="s">
        <v>244</v>
      </c>
      <c r="I4">
        <v>1</v>
      </c>
      <c r="J4" t="s">
        <v>501</v>
      </c>
      <c r="L4" s="174" t="s">
        <v>897</v>
      </c>
      <c r="M4" t="s">
        <v>235</v>
      </c>
      <c r="N4"/>
      <c r="O4" s="169" t="s">
        <v>897</v>
      </c>
      <c r="P4" t="s">
        <v>501</v>
      </c>
      <c r="S4">
        <v>1</v>
      </c>
      <c r="T4" t="s">
        <v>236</v>
      </c>
      <c r="U4" s="191">
        <v>1</v>
      </c>
      <c r="V4" t="s">
        <v>200</v>
      </c>
      <c r="W4">
        <v>1</v>
      </c>
      <c r="X4" t="s">
        <v>288</v>
      </c>
      <c r="AA4">
        <v>2</v>
      </c>
      <c r="AB4">
        <v>1951</v>
      </c>
    </row>
    <row r="5" spans="1:28" s="173" customFormat="1" ht="33.75" customHeight="1" x14ac:dyDescent="0.3">
      <c r="A5" s="62"/>
      <c r="B5" s="62"/>
      <c r="C5" s="172" t="str">
        <f>A5&amp;" "&amp;B5</f>
        <v xml:space="preserve"> </v>
      </c>
      <c r="D5" s="62"/>
      <c r="E5" s="62"/>
      <c r="F5" s="62"/>
      <c r="I5">
        <v>2</v>
      </c>
      <c r="J5" t="s">
        <v>527</v>
      </c>
      <c r="L5" s="174" t="s">
        <v>900</v>
      </c>
      <c r="M5" t="s">
        <v>245</v>
      </c>
      <c r="N5"/>
      <c r="O5" s="169" t="s">
        <v>900</v>
      </c>
      <c r="P5" t="s">
        <v>527</v>
      </c>
      <c r="Q5"/>
      <c r="R5"/>
      <c r="S5">
        <v>2</v>
      </c>
      <c r="T5" t="s">
        <v>238</v>
      </c>
      <c r="U5" s="191">
        <v>2</v>
      </c>
      <c r="V5" t="s">
        <v>201</v>
      </c>
      <c r="W5">
        <v>2</v>
      </c>
      <c r="X5" t="s">
        <v>914</v>
      </c>
      <c r="Y5"/>
      <c r="AA5">
        <v>3</v>
      </c>
      <c r="AB5">
        <v>1952</v>
      </c>
    </row>
    <row r="6" spans="1:28" ht="23.25" customHeight="1" x14ac:dyDescent="0.3">
      <c r="A6" s="171" t="s">
        <v>53</v>
      </c>
      <c r="B6" s="170" t="s">
        <v>898</v>
      </c>
      <c r="C6" s="171" t="s">
        <v>232</v>
      </c>
      <c r="D6" s="175" t="s">
        <v>899</v>
      </c>
      <c r="E6" s="175" t="s">
        <v>58</v>
      </c>
      <c r="F6" s="170" t="s">
        <v>57</v>
      </c>
      <c r="I6">
        <v>3</v>
      </c>
      <c r="J6" t="s">
        <v>1789</v>
      </c>
      <c r="L6" s="174" t="s">
        <v>901</v>
      </c>
      <c r="M6" t="s">
        <v>237</v>
      </c>
      <c r="N6"/>
      <c r="O6" s="169" t="s">
        <v>901</v>
      </c>
      <c r="P6" t="s">
        <v>799</v>
      </c>
      <c r="S6">
        <v>3</v>
      </c>
      <c r="T6" t="s">
        <v>3568</v>
      </c>
      <c r="W6">
        <v>3</v>
      </c>
      <c r="X6" t="s">
        <v>290</v>
      </c>
      <c r="AA6">
        <v>4</v>
      </c>
      <c r="AB6">
        <v>1953</v>
      </c>
    </row>
    <row r="7" spans="1:28" ht="33.75" customHeight="1" x14ac:dyDescent="0.3">
      <c r="A7" s="68"/>
      <c r="B7" s="62"/>
      <c r="C7" s="62"/>
      <c r="D7" s="68"/>
      <c r="E7" s="68"/>
      <c r="F7" s="62"/>
      <c r="I7">
        <v>4</v>
      </c>
      <c r="J7" t="s">
        <v>750</v>
      </c>
      <c r="L7" s="174" t="s">
        <v>902</v>
      </c>
      <c r="M7" t="s">
        <v>246</v>
      </c>
      <c r="N7"/>
      <c r="O7" s="169" t="s">
        <v>902</v>
      </c>
      <c r="P7" t="s">
        <v>750</v>
      </c>
      <c r="S7">
        <v>4</v>
      </c>
      <c r="T7" t="s">
        <v>3569</v>
      </c>
      <c r="W7">
        <v>4</v>
      </c>
      <c r="X7" t="s">
        <v>493</v>
      </c>
      <c r="AA7">
        <v>5</v>
      </c>
      <c r="AB7">
        <v>1954</v>
      </c>
    </row>
    <row r="8" spans="1:28" ht="23.25" customHeight="1" x14ac:dyDescent="0.3">
      <c r="A8" s="171" t="s">
        <v>54</v>
      </c>
      <c r="B8" s="171" t="s">
        <v>55</v>
      </c>
      <c r="C8" s="171" t="s">
        <v>941</v>
      </c>
      <c r="D8" s="171" t="s">
        <v>199</v>
      </c>
      <c r="I8">
        <v>5</v>
      </c>
      <c r="J8" t="s">
        <v>707</v>
      </c>
      <c r="L8" s="174" t="s">
        <v>903</v>
      </c>
      <c r="M8" t="s">
        <v>247</v>
      </c>
      <c r="N8"/>
      <c r="O8" s="169" t="s">
        <v>903</v>
      </c>
      <c r="P8" t="s">
        <v>707</v>
      </c>
      <c r="S8">
        <v>5</v>
      </c>
      <c r="T8" t="s">
        <v>3570</v>
      </c>
      <c r="W8">
        <v>5</v>
      </c>
      <c r="X8" t="s">
        <v>289</v>
      </c>
      <c r="AA8">
        <v>6</v>
      </c>
      <c r="AB8">
        <v>1955</v>
      </c>
    </row>
    <row r="9" spans="1:28" ht="33.75" customHeight="1" x14ac:dyDescent="0.3">
      <c r="A9" s="62"/>
      <c r="B9" s="62"/>
      <c r="C9" s="62"/>
      <c r="D9" s="62"/>
      <c r="I9">
        <v>6</v>
      </c>
      <c r="J9" t="s">
        <v>636</v>
      </c>
      <c r="L9" s="174" t="s">
        <v>904</v>
      </c>
      <c r="M9" t="s">
        <v>248</v>
      </c>
      <c r="N9"/>
      <c r="O9" s="169" t="s">
        <v>904</v>
      </c>
      <c r="P9" t="s">
        <v>636</v>
      </c>
      <c r="S9">
        <v>6</v>
      </c>
      <c r="T9" t="s">
        <v>779</v>
      </c>
      <c r="W9">
        <v>6</v>
      </c>
      <c r="X9" t="s">
        <v>492</v>
      </c>
      <c r="AA9">
        <v>7</v>
      </c>
      <c r="AB9">
        <v>1956</v>
      </c>
    </row>
    <row r="10" spans="1:28" ht="23.25" customHeight="1" x14ac:dyDescent="0.3">
      <c r="A10" s="171" t="s">
        <v>52</v>
      </c>
      <c r="B10" s="171" t="s">
        <v>6</v>
      </c>
      <c r="C10" s="171" t="s">
        <v>10</v>
      </c>
      <c r="D10" s="171" t="s">
        <v>11</v>
      </c>
      <c r="I10">
        <v>7</v>
      </c>
      <c r="J10" t="s">
        <v>874</v>
      </c>
      <c r="L10" s="174" t="s">
        <v>905</v>
      </c>
      <c r="M10" t="s">
        <v>250</v>
      </c>
      <c r="N10"/>
      <c r="O10" s="169" t="s">
        <v>905</v>
      </c>
      <c r="P10" t="s">
        <v>874</v>
      </c>
      <c r="S10">
        <v>7</v>
      </c>
      <c r="T10" t="s">
        <v>3571</v>
      </c>
      <c r="W10">
        <v>7</v>
      </c>
      <c r="X10" t="s">
        <v>491</v>
      </c>
      <c r="AA10">
        <v>8</v>
      </c>
      <c r="AB10">
        <v>1957</v>
      </c>
    </row>
    <row r="11" spans="1:28" ht="33.75" customHeight="1" x14ac:dyDescent="0.3">
      <c r="A11" s="62"/>
      <c r="B11" s="62"/>
      <c r="C11" s="62"/>
      <c r="D11" s="62"/>
      <c r="I11">
        <v>8</v>
      </c>
      <c r="J11" t="s">
        <v>811</v>
      </c>
      <c r="L11" s="174" t="s">
        <v>906</v>
      </c>
      <c r="M11" t="s">
        <v>254</v>
      </c>
      <c r="N11"/>
      <c r="O11" s="169" t="s">
        <v>906</v>
      </c>
      <c r="P11" t="s">
        <v>811</v>
      </c>
      <c r="S11">
        <v>8</v>
      </c>
      <c r="T11" t="s">
        <v>3572</v>
      </c>
      <c r="W11">
        <v>8</v>
      </c>
      <c r="X11" t="s">
        <v>265</v>
      </c>
      <c r="AA11">
        <v>9</v>
      </c>
      <c r="AB11">
        <v>1958</v>
      </c>
    </row>
    <row r="12" spans="1:28" ht="23.25" customHeight="1" x14ac:dyDescent="0.3">
      <c r="A12" s="171" t="s">
        <v>50</v>
      </c>
      <c r="B12" s="171" t="s">
        <v>51</v>
      </c>
      <c r="I12">
        <v>9</v>
      </c>
      <c r="J12" t="s">
        <v>2277</v>
      </c>
      <c r="L12" s="174" t="s">
        <v>907</v>
      </c>
      <c r="M12" t="s">
        <v>255</v>
      </c>
      <c r="N12"/>
      <c r="O12"/>
      <c r="S12">
        <v>9</v>
      </c>
      <c r="T12" t="s">
        <v>3573</v>
      </c>
      <c r="W12">
        <v>9</v>
      </c>
      <c r="X12" t="s">
        <v>3565</v>
      </c>
      <c r="AA12">
        <v>10</v>
      </c>
      <c r="AB12">
        <v>1959</v>
      </c>
    </row>
    <row r="13" spans="1:28" ht="33.75" customHeight="1" x14ac:dyDescent="0.3">
      <c r="A13" s="62"/>
      <c r="B13" s="62"/>
      <c r="I13">
        <v>10</v>
      </c>
      <c r="J13" t="s">
        <v>1894</v>
      </c>
      <c r="L13" s="174" t="s">
        <v>908</v>
      </c>
      <c r="M13" t="s">
        <v>249</v>
      </c>
      <c r="N13"/>
      <c r="O13"/>
      <c r="S13">
        <v>10</v>
      </c>
      <c r="T13" t="s">
        <v>3574</v>
      </c>
      <c r="AA13">
        <v>11</v>
      </c>
      <c r="AB13">
        <v>1960</v>
      </c>
    </row>
    <row r="14" spans="1:28" x14ac:dyDescent="0.3">
      <c r="I14">
        <v>11</v>
      </c>
      <c r="J14" t="s">
        <v>1366</v>
      </c>
      <c r="L14" s="174" t="s">
        <v>909</v>
      </c>
      <c r="M14" t="s">
        <v>256</v>
      </c>
      <c r="N14"/>
      <c r="O14"/>
      <c r="S14">
        <v>11</v>
      </c>
      <c r="T14" t="s">
        <v>3575</v>
      </c>
      <c r="AA14">
        <v>12</v>
      </c>
      <c r="AB14">
        <v>1961</v>
      </c>
    </row>
    <row r="15" spans="1:28" x14ac:dyDescent="0.3">
      <c r="I15">
        <v>12</v>
      </c>
      <c r="J15" t="s">
        <v>2167</v>
      </c>
      <c r="L15" s="174" t="s">
        <v>910</v>
      </c>
      <c r="M15" t="s">
        <v>253</v>
      </c>
      <c r="N15"/>
      <c r="O15"/>
      <c r="S15">
        <v>12</v>
      </c>
      <c r="T15" t="s">
        <v>3576</v>
      </c>
      <c r="AA15">
        <v>13</v>
      </c>
      <c r="AB15">
        <v>1962</v>
      </c>
    </row>
    <row r="16" spans="1:28" x14ac:dyDescent="0.3">
      <c r="I16">
        <v>13</v>
      </c>
      <c r="J16" t="s">
        <v>3566</v>
      </c>
      <c r="L16" s="174" t="s">
        <v>911</v>
      </c>
      <c r="M16" t="s">
        <v>251</v>
      </c>
      <c r="N16"/>
      <c r="O16"/>
      <c r="AA16">
        <v>14</v>
      </c>
      <c r="AB16">
        <v>1963</v>
      </c>
    </row>
    <row r="17" spans="7:28" x14ac:dyDescent="0.3">
      <c r="I17">
        <v>14</v>
      </c>
      <c r="J17" t="s">
        <v>3567</v>
      </c>
      <c r="L17" s="174" t="s">
        <v>912</v>
      </c>
      <c r="M17" t="s">
        <v>252</v>
      </c>
      <c r="N17"/>
      <c r="O17"/>
      <c r="AA17">
        <v>15</v>
      </c>
      <c r="AB17">
        <v>1964</v>
      </c>
    </row>
    <row r="18" spans="7:28" x14ac:dyDescent="0.3">
      <c r="I18">
        <v>15</v>
      </c>
      <c r="J18" t="s">
        <v>2051</v>
      </c>
      <c r="L18" s="174" t="s">
        <v>915</v>
      </c>
      <c r="M18" t="s">
        <v>809</v>
      </c>
      <c r="AA18">
        <v>16</v>
      </c>
      <c r="AB18">
        <v>1965</v>
      </c>
    </row>
    <row r="19" spans="7:28" x14ac:dyDescent="0.3">
      <c r="I19">
        <v>16</v>
      </c>
      <c r="J19" t="s">
        <v>1949</v>
      </c>
      <c r="L19" s="174" t="s">
        <v>916</v>
      </c>
      <c r="M19" t="s">
        <v>896</v>
      </c>
      <c r="AA19">
        <v>17</v>
      </c>
      <c r="AB19">
        <v>1966</v>
      </c>
    </row>
    <row r="20" spans="7:28" x14ac:dyDescent="0.3">
      <c r="I20">
        <v>17</v>
      </c>
      <c r="J20" t="s">
        <v>1377</v>
      </c>
      <c r="AA20">
        <v>18</v>
      </c>
      <c r="AB20">
        <v>1967</v>
      </c>
    </row>
    <row r="21" spans="7:28" x14ac:dyDescent="0.3">
      <c r="G21" s="176" t="s">
        <v>200</v>
      </c>
      <c r="AA21">
        <v>19</v>
      </c>
      <c r="AB21">
        <v>1968</v>
      </c>
    </row>
    <row r="22" spans="7:28" x14ac:dyDescent="0.3">
      <c r="G22" s="176" t="s">
        <v>201</v>
      </c>
      <c r="AA22">
        <v>20</v>
      </c>
      <c r="AB22">
        <v>1969</v>
      </c>
    </row>
    <row r="23" spans="7:28" x14ac:dyDescent="0.3">
      <c r="AA23">
        <v>21</v>
      </c>
      <c r="AB23">
        <v>1970</v>
      </c>
    </row>
    <row r="24" spans="7:28" x14ac:dyDescent="0.3">
      <c r="AA24">
        <v>22</v>
      </c>
      <c r="AB24">
        <v>1971</v>
      </c>
    </row>
    <row r="25" spans="7:28" x14ac:dyDescent="0.3">
      <c r="AA25">
        <v>23</v>
      </c>
      <c r="AB25">
        <v>1972</v>
      </c>
    </row>
    <row r="26" spans="7:28" x14ac:dyDescent="0.3">
      <c r="AA26">
        <v>24</v>
      </c>
      <c r="AB26">
        <v>1973</v>
      </c>
    </row>
    <row r="27" spans="7:28" x14ac:dyDescent="0.3">
      <c r="AA27">
        <v>25</v>
      </c>
      <c r="AB27">
        <v>1974</v>
      </c>
    </row>
    <row r="28" spans="7:28" x14ac:dyDescent="0.3">
      <c r="AA28">
        <v>26</v>
      </c>
      <c r="AB28">
        <v>1975</v>
      </c>
    </row>
    <row r="29" spans="7:28" x14ac:dyDescent="0.3">
      <c r="AA29">
        <v>27</v>
      </c>
      <c r="AB29">
        <v>1976</v>
      </c>
    </row>
    <row r="30" spans="7:28" x14ac:dyDescent="0.3">
      <c r="AA30">
        <v>28</v>
      </c>
      <c r="AB30">
        <v>1977</v>
      </c>
    </row>
    <row r="31" spans="7:28" x14ac:dyDescent="0.3">
      <c r="AA31">
        <v>29</v>
      </c>
      <c r="AB31">
        <v>1978</v>
      </c>
    </row>
    <row r="32" spans="7:28" x14ac:dyDescent="0.3">
      <c r="AA32">
        <v>30</v>
      </c>
      <c r="AB32">
        <v>1979</v>
      </c>
    </row>
    <row r="33" spans="27:28" x14ac:dyDescent="0.3">
      <c r="AA33">
        <v>31</v>
      </c>
      <c r="AB33">
        <v>1980</v>
      </c>
    </row>
    <row r="34" spans="27:28" x14ac:dyDescent="0.3">
      <c r="AA34">
        <v>32</v>
      </c>
      <c r="AB34">
        <v>1981</v>
      </c>
    </row>
    <row r="35" spans="27:28" x14ac:dyDescent="0.3">
      <c r="AA35">
        <v>33</v>
      </c>
      <c r="AB35">
        <v>1982</v>
      </c>
    </row>
    <row r="36" spans="27:28" x14ac:dyDescent="0.3">
      <c r="AA36">
        <v>34</v>
      </c>
      <c r="AB36">
        <v>1983</v>
      </c>
    </row>
    <row r="37" spans="27:28" x14ac:dyDescent="0.3">
      <c r="AA37">
        <v>35</v>
      </c>
      <c r="AB37">
        <v>1984</v>
      </c>
    </row>
    <row r="38" spans="27:28" x14ac:dyDescent="0.3">
      <c r="AA38">
        <v>36</v>
      </c>
      <c r="AB38">
        <v>1985</v>
      </c>
    </row>
    <row r="39" spans="27:28" x14ac:dyDescent="0.3">
      <c r="AA39">
        <v>37</v>
      </c>
      <c r="AB39">
        <v>1986</v>
      </c>
    </row>
    <row r="40" spans="27:28" x14ac:dyDescent="0.3">
      <c r="AA40">
        <v>38</v>
      </c>
      <c r="AB40">
        <v>1987</v>
      </c>
    </row>
    <row r="41" spans="27:28" x14ac:dyDescent="0.3">
      <c r="AA41">
        <v>39</v>
      </c>
      <c r="AB41">
        <v>1988</v>
      </c>
    </row>
    <row r="42" spans="27:28" x14ac:dyDescent="0.3">
      <c r="AA42">
        <v>40</v>
      </c>
      <c r="AB42">
        <v>1989</v>
      </c>
    </row>
    <row r="43" spans="27:28" x14ac:dyDescent="0.3">
      <c r="AA43">
        <v>41</v>
      </c>
      <c r="AB43">
        <v>1990</v>
      </c>
    </row>
    <row r="44" spans="27:28" x14ac:dyDescent="0.3">
      <c r="AA44">
        <v>42</v>
      </c>
      <c r="AB44">
        <v>1991</v>
      </c>
    </row>
    <row r="45" spans="27:28" x14ac:dyDescent="0.3">
      <c r="AA45">
        <v>43</v>
      </c>
      <c r="AB45">
        <v>1992</v>
      </c>
    </row>
    <row r="46" spans="27:28" x14ac:dyDescent="0.3">
      <c r="AA46">
        <v>44</v>
      </c>
      <c r="AB46">
        <v>1993</v>
      </c>
    </row>
    <row r="47" spans="27:28" x14ac:dyDescent="0.3">
      <c r="AA47">
        <v>45</v>
      </c>
      <c r="AB47">
        <v>1994</v>
      </c>
    </row>
    <row r="48" spans="27:28" x14ac:dyDescent="0.3">
      <c r="AA48">
        <v>46</v>
      </c>
      <c r="AB48">
        <v>1995</v>
      </c>
    </row>
    <row r="49" spans="27:28" x14ac:dyDescent="0.3">
      <c r="AA49">
        <v>47</v>
      </c>
      <c r="AB49">
        <v>1996</v>
      </c>
    </row>
    <row r="50" spans="27:28" x14ac:dyDescent="0.3">
      <c r="AA50">
        <v>48</v>
      </c>
      <c r="AB50">
        <v>1997</v>
      </c>
    </row>
    <row r="51" spans="27:28" x14ac:dyDescent="0.3">
      <c r="AA51">
        <v>49</v>
      </c>
      <c r="AB51">
        <v>1998</v>
      </c>
    </row>
    <row r="52" spans="27:28" x14ac:dyDescent="0.3">
      <c r="AA52">
        <v>50</v>
      </c>
      <c r="AB52">
        <v>1999</v>
      </c>
    </row>
    <row r="53" spans="27:28" x14ac:dyDescent="0.3">
      <c r="AA53">
        <v>51</v>
      </c>
      <c r="AB53">
        <v>2000</v>
      </c>
    </row>
    <row r="54" spans="27:28" x14ac:dyDescent="0.3">
      <c r="AA54">
        <v>52</v>
      </c>
      <c r="AB54">
        <v>2001</v>
      </c>
    </row>
    <row r="55" spans="27:28" x14ac:dyDescent="0.3">
      <c r="AA55">
        <v>53</v>
      </c>
      <c r="AB55">
        <v>2002</v>
      </c>
    </row>
    <row r="56" spans="27:28" x14ac:dyDescent="0.3">
      <c r="AA56">
        <v>54</v>
      </c>
      <c r="AB56">
        <v>2003</v>
      </c>
    </row>
    <row r="57" spans="27:28" x14ac:dyDescent="0.3">
      <c r="AA57">
        <v>55</v>
      </c>
      <c r="AB57">
        <v>2004</v>
      </c>
    </row>
    <row r="58" spans="27:28" x14ac:dyDescent="0.3">
      <c r="AA58">
        <v>56</v>
      </c>
      <c r="AB58">
        <v>2005</v>
      </c>
    </row>
    <row r="59" spans="27:28" x14ac:dyDescent="0.3">
      <c r="AA59">
        <v>57</v>
      </c>
      <c r="AB59">
        <v>2006</v>
      </c>
    </row>
    <row r="60" spans="27:28" x14ac:dyDescent="0.3">
      <c r="AA60">
        <v>58</v>
      </c>
      <c r="AB60">
        <v>2007</v>
      </c>
    </row>
    <row r="61" spans="27:28" x14ac:dyDescent="0.3">
      <c r="AA61">
        <v>59</v>
      </c>
      <c r="AB61">
        <v>2008</v>
      </c>
    </row>
    <row r="62" spans="27:28" x14ac:dyDescent="0.3">
      <c r="AA62">
        <v>60</v>
      </c>
      <c r="AB62">
        <v>2009</v>
      </c>
    </row>
    <row r="63" spans="27:28" x14ac:dyDescent="0.3">
      <c r="AA63">
        <v>61</v>
      </c>
      <c r="AB63">
        <v>2010</v>
      </c>
    </row>
    <row r="64" spans="27:28" x14ac:dyDescent="0.3">
      <c r="AA64">
        <v>62</v>
      </c>
      <c r="AB64">
        <v>2011</v>
      </c>
    </row>
    <row r="65" spans="27:28" x14ac:dyDescent="0.3">
      <c r="AA65">
        <v>63</v>
      </c>
      <c r="AB65">
        <v>2012</v>
      </c>
    </row>
    <row r="66" spans="27:28" x14ac:dyDescent="0.3">
      <c r="AA66">
        <v>64</v>
      </c>
      <c r="AB66">
        <v>2013</v>
      </c>
    </row>
    <row r="67" spans="27:28" x14ac:dyDescent="0.3">
      <c r="AA67">
        <v>65</v>
      </c>
      <c r="AB67">
        <v>2014</v>
      </c>
    </row>
    <row r="68" spans="27:28" x14ac:dyDescent="0.3">
      <c r="AA68">
        <v>66</v>
      </c>
      <c r="AB68">
        <v>2015</v>
      </c>
    </row>
    <row r="69" spans="27:28" x14ac:dyDescent="0.3">
      <c r="AA69">
        <v>67</v>
      </c>
      <c r="AB69">
        <v>2016</v>
      </c>
    </row>
    <row r="70" spans="27:28" x14ac:dyDescent="0.3">
      <c r="AA70">
        <v>68</v>
      </c>
      <c r="AB70">
        <v>2017</v>
      </c>
    </row>
    <row r="71" spans="27:28" x14ac:dyDescent="0.3">
      <c r="AA71">
        <v>69</v>
      </c>
      <c r="AB71">
        <v>2018</v>
      </c>
    </row>
    <row r="72" spans="27:28" x14ac:dyDescent="0.3">
      <c r="AA72">
        <v>70</v>
      </c>
      <c r="AB72">
        <v>2019</v>
      </c>
    </row>
    <row r="73" spans="27:28" x14ac:dyDescent="0.3">
      <c r="AA73">
        <v>71</v>
      </c>
      <c r="AB73">
        <v>2020</v>
      </c>
    </row>
    <row r="74" spans="27:28" x14ac:dyDescent="0.3">
      <c r="AA74">
        <v>72</v>
      </c>
      <c r="AB74">
        <v>2021</v>
      </c>
    </row>
  </sheetData>
  <sheetProtection algorithmName="SHA-512" hashValue="WXP5NgG3WqKAP6XA+wugdM2h4hxHpkUUMRvvyhZSz1aSwFprG9r7BLcXefEeXk64a4f+sEnIci+L/fPNqqcU3Q==" saltValue="OaOXEt5RHyayatx9l0GYHg==" spinCount="100000" sheet="1" objects="1" scenarios="1"/>
  <mergeCells count="6">
    <mergeCell ref="U3:V3"/>
    <mergeCell ref="A1:B1"/>
    <mergeCell ref="A2:F2"/>
    <mergeCell ref="L3:M3"/>
    <mergeCell ref="O3:P3"/>
    <mergeCell ref="S3:T3"/>
  </mergeCells>
  <phoneticPr fontId="50" type="noConversion"/>
  <conditionalFormatting sqref="J4:J20">
    <cfRule type="duplicateValues" dxfId="30" priority="2"/>
  </conditionalFormatting>
  <dataValidations xWindow="270" yWindow="608" count="14">
    <dataValidation type="whole" allowBlank="1" showInputMessage="1" showErrorMessage="1" sqref="B9" xr:uid="{7E341B06-C752-4CDD-AFEE-44DFD34E95E9}">
      <formula1>1950</formula1>
      <formula2>2021</formula2>
    </dataValidation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BA263330-D79B-45CE-966E-62EB896DA434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5A2299C3-7ED6-4342-A6CA-CA6A0C5DC85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28158F36-32C6-4482-A81D-ED043A4832A2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2922F0C-45C1-423E-ACB6-E83D07ABE4F3}"/>
    <dataValidation allowBlank="1" showInputMessage="1" showErrorMessage="1" promptTitle="الاسم باللغة الإنكليزية" prompt="يجب أن يكون صحيح لأن سيتم إعتماده في جميع الوثائق الجامعية" sqref="A5" xr:uid="{95B35952-5653-40EF-8FD3-D24D81927E41}"/>
    <dataValidation type="date" allowBlank="1" showInputMessage="1" showErrorMessage="1" promptTitle="يجب أن يكون التاريخ " prompt="يوم / شهر / سنة" sqref="A11" xr:uid="{D1966F5C-C26D-457A-93E6-94DCB9510F62}">
      <formula1>18264</formula1>
      <formula2>37986</formula2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D235F17-5CE4-4B74-8107-7E6D78AEF679}">
      <formula1>AND(LEFT(D7,1)="0",AND(LEN(D7)&gt;8,LEN(D7)&lt;12))</formula1>
    </dataValidation>
    <dataValidation type="custom" allowBlank="1" showInputMessage="1" showErrorMessage="1" errorTitle="خطأ" error="رقم الموبايل غير صحيح" sqref="E7" xr:uid="{43D72734-ED0E-400C-92FB-CC416B0663D9}">
      <formula1>AND(LEFT(E7,2)="09",LEN(E7)=10)</formula1>
    </dataValidation>
    <dataValidation type="list" allowBlank="1" showInputMessage="1" showErrorMessage="1" sqref="D11" xr:uid="{D8B45183-C03E-4CF8-AFC7-FAE3D9C1D730}">
      <formula1>$V$4:$V$5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39A6E8FC-AAFC-4807-A0FF-53E69B82CCC0}">
      <formula1>AND(OR(LEFT(A7,1)="0",LEFT(A7,1)="1",LEFT(A7,1)="9"),LEFT(A7,2)&lt;&gt;"00",LEN(A7)=11)</formula1>
    </dataValidation>
    <dataValidation type="list" allowBlank="1" showInputMessage="1" showErrorMessage="1" sqref="C11" xr:uid="{CF8E1CFD-3D78-4878-8FE3-3887E65F0A28}">
      <formula1>$J$4:$J$20</formula1>
    </dataValidation>
    <dataValidation type="list" allowBlank="1" showInputMessage="1" showErrorMessage="1" sqref="C9" xr:uid="{14D0E04F-D394-4847-9A79-5598E64FB9DD}">
      <formula1>$M$4:$M$18</formula1>
    </dataValidation>
    <dataValidation type="list" allowBlank="1" showInputMessage="1" showErrorMessage="1" sqref="A9" xr:uid="{7D990019-DD56-43CA-B627-C031CE9D08CF}">
      <formula1>$T$4:$T$15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7C7C328-D1A2-4E72-BFB3-3263708DC2A9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M56"/>
  <sheetViews>
    <sheetView showGridLines="0" rightToLeft="1" topLeftCell="C1" zoomScaleNormal="100" workbookViewId="0">
      <selection activeCell="H19" sqref="H19"/>
    </sheetView>
  </sheetViews>
  <sheetFormatPr defaultColWidth="9" defaultRowHeight="14.4" x14ac:dyDescent="0.3"/>
  <cols>
    <col min="1" max="1" width="2" style="33" hidden="1" customWidth="1"/>
    <col min="2" max="2" width="18.44140625" style="33" hidden="1" customWidth="1"/>
    <col min="3" max="3" width="6.77734375" style="33" customWidth="1"/>
    <col min="4" max="4" width="9.44140625" style="33" customWidth="1"/>
    <col min="5" max="5" width="5" style="33" customWidth="1"/>
    <col min="6" max="6" width="3.44140625" style="33" customWidth="1"/>
    <col min="7" max="7" width="4.44140625" style="33" customWidth="1"/>
    <col min="8" max="8" width="4.88671875" style="33" customWidth="1"/>
    <col min="9" max="9" width="3.109375" style="33" bestFit="1" customWidth="1"/>
    <col min="10" max="10" width="0.6640625" style="33" customWidth="1"/>
    <col min="11" max="11" width="6.5546875" style="33" hidden="1" customWidth="1"/>
    <col min="12" max="12" width="4.33203125" style="33" bestFit="1" customWidth="1"/>
    <col min="13" max="13" width="9.44140625" style="33" customWidth="1"/>
    <col min="14" max="14" width="6.44140625" style="33" customWidth="1"/>
    <col min="15" max="15" width="7.44140625" style="33" customWidth="1"/>
    <col min="16" max="16" width="4.88671875" style="33" customWidth="1"/>
    <col min="17" max="17" width="4.33203125" style="33" customWidth="1"/>
    <col min="18" max="18" width="1" style="33" customWidth="1"/>
    <col min="19" max="19" width="6.5546875" style="33" hidden="1" customWidth="1"/>
    <col min="20" max="20" width="6.77734375" style="33" customWidth="1"/>
    <col min="21" max="21" width="5.44140625" style="33" customWidth="1"/>
    <col min="22" max="22" width="5.44140625" style="33" bestFit="1" customWidth="1"/>
    <col min="23" max="23" width="17.44140625" style="33" customWidth="1"/>
    <col min="24" max="25" width="4.88671875" style="33" customWidth="1"/>
    <col min="26" max="26" width="0.44140625" style="33" customWidth="1"/>
    <col min="27" max="27" width="6.5546875" style="33" hidden="1" customWidth="1"/>
    <col min="28" max="28" width="6.77734375" style="33" customWidth="1"/>
    <col min="29" max="29" width="10" style="33" customWidth="1"/>
    <col min="30" max="30" width="10.109375" style="33" customWidth="1"/>
    <col min="31" max="31" width="2.44140625" style="33" bestFit="1" customWidth="1"/>
    <col min="32" max="32" width="4.88671875" style="33" customWidth="1"/>
    <col min="33" max="33" width="5.77734375" style="33" bestFit="1" customWidth="1"/>
    <col min="34" max="34" width="9" style="33" hidden="1" customWidth="1"/>
    <col min="35" max="35" width="3.88671875" style="33" hidden="1" customWidth="1"/>
    <col min="36" max="36" width="10.21875" style="33" hidden="1" customWidth="1"/>
    <col min="37" max="37" width="6.6640625" style="33" hidden="1" customWidth="1"/>
    <col min="38" max="38" width="5.44140625" style="33" hidden="1" customWidth="1"/>
    <col min="39" max="40" width="3.33203125" style="33" hidden="1" customWidth="1"/>
    <col min="41" max="41" width="51.44140625" style="33" hidden="1" customWidth="1"/>
    <col min="42" max="46" width="9" style="33" hidden="1" customWidth="1"/>
    <col min="47" max="47" width="3.33203125" style="33" hidden="1" customWidth="1"/>
    <col min="48" max="48" width="4.33203125" style="33" hidden="1" customWidth="1"/>
    <col min="49" max="49" width="27.6640625" style="33" hidden="1" customWidth="1"/>
    <col min="50" max="50" width="2.21875" style="33" hidden="1" customWidth="1"/>
    <col min="51" max="51" width="5.44140625" style="33" hidden="1" customWidth="1"/>
    <col min="52" max="54" width="9" style="33" hidden="1" customWidth="1"/>
    <col min="55" max="55" width="3.6640625" style="33" hidden="1" customWidth="1"/>
    <col min="56" max="62" width="9" style="33" hidden="1" customWidth="1"/>
    <col min="63" max="66" width="0" style="33" hidden="1" customWidth="1"/>
    <col min="67" max="16384" width="9" style="33"/>
  </cols>
  <sheetData>
    <row r="1" spans="1:65" s="108" customFormat="1" ht="21" customHeight="1" thickBot="1" x14ac:dyDescent="0.35">
      <c r="B1" s="232"/>
      <c r="C1" s="358" t="s">
        <v>2</v>
      </c>
      <c r="D1" s="358"/>
      <c r="E1" s="359">
        <f>'إدخال البيانات'!C1</f>
        <v>0</v>
      </c>
      <c r="F1" s="360"/>
      <c r="G1" s="360"/>
      <c r="H1" s="358" t="s">
        <v>3</v>
      </c>
      <c r="I1" s="358"/>
      <c r="J1" s="358"/>
      <c r="K1" s="178"/>
      <c r="L1" s="361" t="str">
        <f>IFERROR(VLOOKUP($E$1,ورقة2!$A$2:$U$8695,2,0),"")</f>
        <v/>
      </c>
      <c r="M1" s="361"/>
      <c r="N1" s="361"/>
      <c r="O1" s="323" t="s">
        <v>4</v>
      </c>
      <c r="P1" s="323"/>
      <c r="Q1" s="324" t="str">
        <f>IFERROR(IF(VLOOKUP($E$1,ورقة2!$A$2:$U$8695,3,0)=0,'إدخال البيانات'!B13,VLOOKUP($E$1,ورقة2!$A$2:$U$8695,3,0)),"")</f>
        <v/>
      </c>
      <c r="R1" s="324"/>
      <c r="S1" s="324"/>
      <c r="T1" s="324"/>
      <c r="U1" s="323" t="s">
        <v>5</v>
      </c>
      <c r="V1" s="323"/>
      <c r="W1" s="167" t="str">
        <f>IFERROR(IF(VLOOKUP($E$1,ورقة2!A2:V8695,4,0)=0,'إدخال البيانات'!B13,VLOOKUP($E$1,ورقة2!A2:V8695,4,0)),"")</f>
        <v/>
      </c>
      <c r="X1" s="323" t="s">
        <v>52</v>
      </c>
      <c r="Y1" s="323"/>
      <c r="Z1" s="323"/>
      <c r="AA1" s="179"/>
      <c r="AB1" s="317" t="str">
        <f>IFERROR(IF('إدخال البيانات'!A11&lt;&gt;"",'إدخال البيانات'!A11,VLOOKUP($E$1,ورقة2!A2:U8695,6,0)),"")</f>
        <v/>
      </c>
      <c r="AC1" s="317"/>
      <c r="AD1" s="180" t="s">
        <v>6</v>
      </c>
      <c r="AE1" s="324" t="str">
        <f>IFERROR(IF('إدخال البيانات'!B11&lt;&gt;"",'إدخال البيانات'!B11,VLOOKUP($E$1,ورقة2!A2:V8695,7,0)),"")</f>
        <v/>
      </c>
      <c r="AF1" s="324"/>
      <c r="AG1" s="324"/>
      <c r="AH1" s="331"/>
      <c r="AI1" s="331"/>
      <c r="AL1" s="33"/>
      <c r="AM1" s="33"/>
      <c r="AN1" s="33">
        <f>الإستمارة!AJ1</f>
        <v>17</v>
      </c>
      <c r="AO1" s="33" t="s">
        <v>207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105" customFormat="1" ht="21" customHeight="1" thickTop="1" x14ac:dyDescent="0.3">
      <c r="A2" s="135"/>
      <c r="B2" s="232"/>
      <c r="C2" s="358" t="s">
        <v>9</v>
      </c>
      <c r="D2" s="358"/>
      <c r="E2" s="362" t="e">
        <f>VLOOKUP(VLOOKUP($E$1,ورقة2!A2:V8695,9,0),'إدخال البيانات'!W4:X11,2,0)</f>
        <v>#N/A</v>
      </c>
      <c r="F2" s="362"/>
      <c r="G2" s="362"/>
      <c r="H2" s="324">
        <f>'إدخال البيانات'!F5</f>
        <v>0</v>
      </c>
      <c r="I2" s="324"/>
      <c r="J2" s="324"/>
      <c r="K2" s="324"/>
      <c r="L2" s="324"/>
      <c r="M2" s="324"/>
      <c r="N2" s="324"/>
      <c r="O2" s="323" t="s">
        <v>228</v>
      </c>
      <c r="P2" s="323"/>
      <c r="Q2" s="324">
        <f>'إدخال البيانات'!E5</f>
        <v>0</v>
      </c>
      <c r="R2" s="324"/>
      <c r="S2" s="324"/>
      <c r="T2" s="324"/>
      <c r="U2" s="323" t="s">
        <v>229</v>
      </c>
      <c r="V2" s="323"/>
      <c r="W2" s="167">
        <f>'إدخال البيانات'!D5</f>
        <v>0</v>
      </c>
      <c r="X2" s="323" t="s">
        <v>230</v>
      </c>
      <c r="Y2" s="323"/>
      <c r="Z2" s="323"/>
      <c r="AA2" s="181"/>
      <c r="AB2" s="317" t="str">
        <f>'إدخال البيانات'!C5</f>
        <v xml:space="preserve"> </v>
      </c>
      <c r="AC2" s="317"/>
      <c r="AD2" s="180" t="s">
        <v>231</v>
      </c>
      <c r="AE2" s="325"/>
      <c r="AF2" s="325"/>
      <c r="AG2" s="325"/>
      <c r="AH2" s="331"/>
      <c r="AI2" s="331"/>
      <c r="AL2" s="33"/>
      <c r="AM2" s="33"/>
      <c r="AN2" s="33"/>
      <c r="AO2" s="33" t="s">
        <v>208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s="105" customFormat="1" ht="21" customHeight="1" x14ac:dyDescent="0.3">
      <c r="A3" s="135"/>
      <c r="B3" s="358" t="s">
        <v>11</v>
      </c>
      <c r="C3" s="358"/>
      <c r="D3" s="358"/>
      <c r="E3" s="333" t="str">
        <f>IFERROR(IF('إدخال البيانات'!D11&lt;&gt;"",'إدخال البيانات'!D11,VLOOKUP(VLOOKUP($E$1,ورقة2!A2:V8695,5,0),'إدخال البيانات'!U4:V5,2,0)),"")</f>
        <v/>
      </c>
      <c r="F3" s="333"/>
      <c r="G3" s="333"/>
      <c r="H3" s="358" t="s">
        <v>10</v>
      </c>
      <c r="I3" s="358"/>
      <c r="J3" s="358"/>
      <c r="K3" s="182"/>
      <c r="L3" s="324" t="str">
        <f>IFERROR(IF('إدخال البيانات'!C11&lt;&gt;"",'إدخال البيانات'!C11,VLOOKUP(VLOOKUP($E$1,ورقة2!A2:V8695,8,0),'إدخال البيانات'!I4:J11,2,0)),"")</f>
        <v/>
      </c>
      <c r="M3" s="324"/>
      <c r="N3" s="324"/>
      <c r="O3" s="323" t="s">
        <v>53</v>
      </c>
      <c r="P3" s="323"/>
      <c r="Q3" s="324">
        <f>IF(OR(L3='إدخال البيانات'!J4,'اختيار المقررات'!L3='إدخال البيانات'!J5),'إدخال البيانات'!A7,'إدخال البيانات'!B7)</f>
        <v>0</v>
      </c>
      <c r="R3" s="324"/>
      <c r="S3" s="324"/>
      <c r="T3" s="324"/>
      <c r="U3" s="323" t="s">
        <v>16</v>
      </c>
      <c r="V3" s="323"/>
      <c r="W3" s="183" t="str">
        <f>IFERROR(IF(L3&lt;&gt;'إدخال البيانات'!J4,'إدخال البيانات'!M19,VLOOKUP(LEFT('إدخال البيانات'!A7,2),'إدخال البيانات'!L4:M19,2,0)),"")</f>
        <v>غير سوري</v>
      </c>
      <c r="X3" s="323" t="s">
        <v>232</v>
      </c>
      <c r="Y3" s="323"/>
      <c r="Z3" s="323"/>
      <c r="AA3" s="184"/>
      <c r="AB3" s="318" t="str">
        <f>IF(L3&lt;&gt;'إدخال البيانات'!J4,"غير سوري",'إدخال البيانات'!C7)</f>
        <v>غير سوري</v>
      </c>
      <c r="AC3" s="318"/>
      <c r="AD3" s="180" t="s">
        <v>199</v>
      </c>
      <c r="AE3" s="333" t="str">
        <f>IF(AND(OR(L3="العربية السورية",L3="الفلسطينية السورية"),E3="ذكر"),'إدخال البيانات'!D9,"لايوجد")</f>
        <v>لايوجد</v>
      </c>
      <c r="AF3" s="333"/>
      <c r="AG3" s="333"/>
      <c r="AH3" s="332"/>
      <c r="AI3" s="332"/>
      <c r="AL3" s="33"/>
      <c r="AM3" s="33"/>
      <c r="AN3" s="33"/>
      <c r="AO3" s="33" t="s">
        <v>45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105" customFormat="1" ht="21" customHeight="1" x14ac:dyDescent="0.3">
      <c r="A4" s="135"/>
      <c r="B4" s="232"/>
      <c r="C4" s="358" t="s">
        <v>12</v>
      </c>
      <c r="D4" s="358"/>
      <c r="E4" s="333">
        <f>'إدخال البيانات'!A9</f>
        <v>0</v>
      </c>
      <c r="F4" s="333"/>
      <c r="G4" s="333"/>
      <c r="H4" s="358" t="s">
        <v>13</v>
      </c>
      <c r="I4" s="358"/>
      <c r="J4" s="358"/>
      <c r="K4" s="185"/>
      <c r="L4" s="318">
        <f>'إدخال البيانات'!B9</f>
        <v>0</v>
      </c>
      <c r="M4" s="318"/>
      <c r="N4" s="318"/>
      <c r="O4" s="323" t="s">
        <v>14</v>
      </c>
      <c r="P4" s="323"/>
      <c r="Q4" s="324">
        <f>'إدخال البيانات'!C9</f>
        <v>0</v>
      </c>
      <c r="R4" s="324"/>
      <c r="S4" s="324"/>
      <c r="T4" s="324"/>
      <c r="U4" s="323" t="s">
        <v>197</v>
      </c>
      <c r="V4" s="323"/>
      <c r="W4" s="186">
        <f>'إدخال البيانات'!E7</f>
        <v>0</v>
      </c>
      <c r="X4" s="323" t="s">
        <v>198</v>
      </c>
      <c r="Y4" s="323"/>
      <c r="Z4" s="323"/>
      <c r="AA4" s="184"/>
      <c r="AB4" s="363">
        <f>'إدخال البيانات'!D7</f>
        <v>0</v>
      </c>
      <c r="AC4" s="363"/>
      <c r="AD4" s="180" t="s">
        <v>57</v>
      </c>
      <c r="AE4" s="333">
        <f>'إدخال البيانات'!F7</f>
        <v>0</v>
      </c>
      <c r="AF4" s="333"/>
      <c r="AG4" s="333"/>
      <c r="AH4" s="333"/>
      <c r="AI4" s="333"/>
      <c r="AJ4" s="177"/>
      <c r="AL4" s="33"/>
      <c r="AM4" s="33"/>
      <c r="AN4" s="33"/>
      <c r="AO4" s="33" t="s">
        <v>59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 t="s">
        <v>233</v>
      </c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105" customFormat="1" ht="21" customHeight="1" x14ac:dyDescent="0.3">
      <c r="A5" s="135"/>
      <c r="B5" s="187"/>
      <c r="C5" s="365" t="s">
        <v>206</v>
      </c>
      <c r="D5" s="365"/>
      <c r="E5" s="365"/>
      <c r="F5" s="366"/>
      <c r="G5" s="366"/>
      <c r="H5" s="366"/>
      <c r="I5" s="366"/>
      <c r="J5" s="366"/>
      <c r="K5" s="366"/>
      <c r="L5" s="366"/>
      <c r="M5" s="366"/>
      <c r="N5" s="366"/>
      <c r="O5" s="323" t="s">
        <v>893</v>
      </c>
      <c r="P5" s="323"/>
      <c r="Q5" s="324" t="e">
        <f>VLOOKUP($E$1,ورقة2!$A$2:$U$8695,19,0)</f>
        <v>#N/A</v>
      </c>
      <c r="R5" s="324"/>
      <c r="S5" s="324"/>
      <c r="T5" s="324"/>
      <c r="U5" s="323" t="s">
        <v>0</v>
      </c>
      <c r="V5" s="323"/>
      <c r="W5" s="188" t="e">
        <f>VLOOKUP($E$1,ورقة2!$A$2:$U$8695,20,0)</f>
        <v>#N/A</v>
      </c>
      <c r="X5" s="323" t="s">
        <v>894</v>
      </c>
      <c r="Y5" s="323"/>
      <c r="Z5" s="323"/>
      <c r="AA5" s="184"/>
      <c r="AB5" s="364" t="e">
        <f>VLOOKUP($E$1,ورقة2!$A$2:$U$8695,21,0)</f>
        <v>#N/A</v>
      </c>
      <c r="AC5" s="364"/>
      <c r="AD5" s="234"/>
      <c r="AE5" s="235"/>
      <c r="AF5" s="235"/>
      <c r="AG5" s="235"/>
      <c r="AH5" s="236"/>
      <c r="AI5" s="236"/>
      <c r="AJ5" s="189"/>
      <c r="AL5" s="33"/>
      <c r="AM5" s="33"/>
      <c r="AN5" s="33"/>
      <c r="AO5" s="33" t="s">
        <v>470</v>
      </c>
      <c r="AP5" s="33"/>
      <c r="AQ5" s="33"/>
      <c r="AR5" s="33"/>
      <c r="AS5" s="33"/>
      <c r="AT5" s="33"/>
      <c r="AU5" s="33">
        <v>1</v>
      </c>
      <c r="AV5" s="33">
        <v>610</v>
      </c>
      <c r="AW5" s="33" t="s">
        <v>3563</v>
      </c>
      <c r="AX5" s="33">
        <f>H8</f>
        <v>0</v>
      </c>
      <c r="AY5" s="33" t="e">
        <f>I8</f>
        <v>#N/A</v>
      </c>
      <c r="AZ5" s="33"/>
      <c r="BA5" s="33"/>
      <c r="BB5" s="33"/>
      <c r="BC5" s="33" t="s">
        <v>234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ht="28.5" customHeight="1" thickBot="1" x14ac:dyDescent="0.35">
      <c r="B6" s="356" t="e">
        <f>IF(E2="مستنفذ","استنفذت فرص التسجيل في برنامج إدارة المشروعات المتوسطة والصغيرة بسبب رسوبك لمدة ثلاث سنوات متتالية","مقررات السنة الأولى")</f>
        <v>#N/A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7"/>
      <c r="R6" s="190"/>
      <c r="S6" s="225"/>
      <c r="T6" s="334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126"/>
      <c r="AI6" s="126"/>
      <c r="AJ6" s="126"/>
      <c r="AK6" s="127"/>
      <c r="AO6" s="33" t="s">
        <v>483</v>
      </c>
      <c r="AU6" s="33">
        <v>2</v>
      </c>
      <c r="AV6" s="33">
        <v>611</v>
      </c>
      <c r="AW6" s="33" t="s">
        <v>3517</v>
      </c>
      <c r="AX6" s="33">
        <f t="shared" ref="AX6:AY10" si="0">H9</f>
        <v>0</v>
      </c>
      <c r="AY6" s="33" t="e">
        <f t="shared" si="0"/>
        <v>#N/A</v>
      </c>
    </row>
    <row r="7" spans="1:65" ht="23.25" customHeight="1" thickBot="1" x14ac:dyDescent="0.35">
      <c r="B7" s="367" t="s">
        <v>17</v>
      </c>
      <c r="C7" s="367"/>
      <c r="D7" s="367"/>
      <c r="E7" s="367"/>
      <c r="F7" s="367"/>
      <c r="G7" s="367"/>
      <c r="H7" s="367"/>
      <c r="I7" s="368"/>
      <c r="J7" s="53"/>
      <c r="K7" s="224"/>
      <c r="L7" s="369" t="s">
        <v>18</v>
      </c>
      <c r="M7" s="367"/>
      <c r="N7" s="367"/>
      <c r="O7" s="367"/>
      <c r="P7" s="367"/>
      <c r="Q7" s="368"/>
      <c r="R7" s="56"/>
      <c r="S7" s="34"/>
      <c r="T7" s="370" t="s">
        <v>19</v>
      </c>
      <c r="U7" s="371"/>
      <c r="V7" s="371"/>
      <c r="W7" s="371"/>
      <c r="X7" s="371"/>
      <c r="Y7" s="372"/>
      <c r="Z7" s="72"/>
      <c r="AA7" s="35"/>
      <c r="AB7" s="370" t="s">
        <v>18</v>
      </c>
      <c r="AC7" s="371"/>
      <c r="AD7" s="371"/>
      <c r="AE7" s="371"/>
      <c r="AF7" s="371"/>
      <c r="AG7" s="372"/>
      <c r="AH7" s="126"/>
      <c r="AI7" s="126"/>
      <c r="AJ7" s="126"/>
      <c r="AK7" s="127"/>
      <c r="AO7" s="33" t="s">
        <v>209</v>
      </c>
      <c r="AU7" s="33">
        <v>3</v>
      </c>
      <c r="AV7" s="33">
        <v>612</v>
      </c>
      <c r="AW7" s="33" t="s">
        <v>3518</v>
      </c>
      <c r="AX7" s="33">
        <f t="shared" si="0"/>
        <v>0</v>
      </c>
      <c r="AY7" s="33" t="e">
        <f t="shared" si="0"/>
        <v>#N/A</v>
      </c>
    </row>
    <row r="8" spans="1:65" ht="26.25" customHeight="1" x14ac:dyDescent="0.3">
      <c r="A8" s="33" t="e">
        <f>IF(AND(I8&lt;&gt;"",H8=1),1,"")</f>
        <v>#N/A</v>
      </c>
      <c r="B8" s="36" t="e">
        <f t="shared" ref="B8:B13" si="1"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54">
        <v>610</v>
      </c>
      <c r="D8" s="344" t="s">
        <v>3516</v>
      </c>
      <c r="E8" s="344"/>
      <c r="F8" s="344"/>
      <c r="G8" s="345"/>
      <c r="H8" s="121"/>
      <c r="I8" s="122" t="e">
        <f>IF(VLOOKUP($E$1,ورقة4!$A$2:$AZ$14580,3,0)=0,"",(VLOOKUP($E$1,ورقة4!$A$2:$AZ$14580,3,0)))</f>
        <v>#N/A</v>
      </c>
      <c r="J8" s="94" t="e">
        <f>IF(AND(Q8&lt;&gt;"",P8=1),7,"")</f>
        <v>#N/A</v>
      </c>
      <c r="K8" s="36" t="e">
        <f t="shared" ref="K8:K13" si="2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54">
        <v>616</v>
      </c>
      <c r="M8" s="336" t="s">
        <v>3522</v>
      </c>
      <c r="N8" s="337"/>
      <c r="O8" s="338"/>
      <c r="P8" s="121"/>
      <c r="Q8" s="122" t="e">
        <f>IF(VLOOKUP($E$1,ورقة4!$A$2:$AZ$14580,9,0)=0,"",(VLOOKUP($E$1,ورقة4!$A$2:$AZ$14580,9,0)))</f>
        <v>#N/A</v>
      </c>
      <c r="R8" s="95" t="e">
        <f>IF(AND(Y8&lt;&gt;"",X8=1),25,"")</f>
        <v>#N/A</v>
      </c>
      <c r="S8" s="36" t="e">
        <f t="shared" ref="S8:S13" si="3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19">
        <v>640</v>
      </c>
      <c r="U8" s="374" t="s">
        <v>3528</v>
      </c>
      <c r="V8" s="375"/>
      <c r="W8" s="376"/>
      <c r="X8" s="121"/>
      <c r="Y8" s="123" t="e">
        <f>IF(VLOOKUP($E$1,ورقة4!$A$2:$AZ$14580,27,0)=0,"",(VLOOKUP($E$1,ورقة4!$A$2:$AZ$14580,27,0)))</f>
        <v>#N/A</v>
      </c>
      <c r="Z8" s="94" t="e">
        <f>IF(AND(AG8&lt;&gt;"",AF8=1),31,"")</f>
        <v>#N/A</v>
      </c>
      <c r="AA8" s="36" t="e">
        <f t="shared" ref="AA8:AA13" si="4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19">
        <v>646</v>
      </c>
      <c r="AC8" s="374" t="s">
        <v>3534</v>
      </c>
      <c r="AD8" s="375"/>
      <c r="AE8" s="376"/>
      <c r="AF8" s="121"/>
      <c r="AG8" s="123" t="e">
        <f>IF(VLOOKUP($E$1,ورقة4!$A$2:$AZ$14580,33,0)=0,"",(VLOOKUP($E$1,ورقة4!$A$2:$AZ$14580,33,0)))</f>
        <v>#N/A</v>
      </c>
      <c r="AH8" s="128"/>
      <c r="AI8" s="128"/>
      <c r="AJ8" s="128"/>
      <c r="AK8" s="127"/>
      <c r="AL8" s="33" t="e">
        <f t="shared" ref="AL8:AL13" si="5">IF(A8&lt;&gt;"",A8,"")</f>
        <v>#N/A</v>
      </c>
      <c r="AM8" s="33">
        <v>1</v>
      </c>
      <c r="AO8" s="33" t="s">
        <v>8</v>
      </c>
      <c r="AU8" s="33">
        <v>4</v>
      </c>
      <c r="AV8" s="33">
        <v>613</v>
      </c>
      <c r="AW8" s="33" t="s">
        <v>3519</v>
      </c>
      <c r="AX8" s="33">
        <f t="shared" si="0"/>
        <v>0</v>
      </c>
      <c r="AY8" s="33" t="e">
        <f t="shared" si="0"/>
        <v>#N/A</v>
      </c>
    </row>
    <row r="9" spans="1:65" ht="26.25" customHeight="1" x14ac:dyDescent="0.3">
      <c r="A9" s="33" t="e">
        <f>IF(AND(I9&lt;&gt;"",H9=1),2,"")</f>
        <v>#N/A</v>
      </c>
      <c r="B9" s="36" t="e">
        <f t="shared" si="1"/>
        <v>#N/A</v>
      </c>
      <c r="C9" s="55">
        <v>611</v>
      </c>
      <c r="D9" s="346" t="s">
        <v>3517</v>
      </c>
      <c r="E9" s="346"/>
      <c r="F9" s="346"/>
      <c r="G9" s="347"/>
      <c r="H9" s="121"/>
      <c r="I9" s="123" t="e">
        <f>IF(VLOOKUP($E$1,ورقة4!$A$2:$AZ$14580,4,0)=0,"",(VLOOKUP($E$1,ورقة4!$A$2:$AZ$14580,4,0)))</f>
        <v>#N/A</v>
      </c>
      <c r="J9" s="94" t="e">
        <f>IF(AND(Q9&lt;&gt;"",P9=1),8,"")</f>
        <v>#N/A</v>
      </c>
      <c r="K9" s="36" t="e">
        <f t="shared" si="2"/>
        <v>#N/A</v>
      </c>
      <c r="L9" s="55">
        <v>617</v>
      </c>
      <c r="M9" s="339" t="s">
        <v>3523</v>
      </c>
      <c r="N9" s="339"/>
      <c r="O9" s="340"/>
      <c r="P9" s="121"/>
      <c r="Q9" s="123" t="e">
        <f>IF(VLOOKUP($E$1,ورقة4!$A$2:$AZ$14580,10,0)=0,"",(VLOOKUP($E$1,ورقة4!$A$2:$AZ$14580,10,0)))</f>
        <v>#N/A</v>
      </c>
      <c r="R9" s="95" t="e">
        <f>IF(AND(Y9&lt;&gt;"",X9=1),26,"")</f>
        <v>#N/A</v>
      </c>
      <c r="S9" s="36" t="e">
        <f t="shared" si="3"/>
        <v>#N/A</v>
      </c>
      <c r="T9" s="120">
        <v>641</v>
      </c>
      <c r="U9" s="328" t="s">
        <v>3529</v>
      </c>
      <c r="V9" s="329"/>
      <c r="W9" s="330"/>
      <c r="X9" s="121"/>
      <c r="Y9" s="123" t="e">
        <f>IF(VLOOKUP($E$1,ورقة4!$A$2:$AZ$14580,28,0)=0,"",(VLOOKUP($E$1,ورقة4!$A$2:$AZ$14580,28,0)))</f>
        <v>#N/A</v>
      </c>
      <c r="Z9" s="94" t="e">
        <f>IF(AND(AG9&lt;&gt;"",AF9=1),32,"")</f>
        <v>#N/A</v>
      </c>
      <c r="AA9" s="36" t="e">
        <f t="shared" si="4"/>
        <v>#N/A</v>
      </c>
      <c r="AB9" s="120">
        <v>647</v>
      </c>
      <c r="AC9" s="328" t="s">
        <v>3535</v>
      </c>
      <c r="AD9" s="329"/>
      <c r="AE9" s="330"/>
      <c r="AF9" s="121"/>
      <c r="AG9" s="123" t="e">
        <f>IF(VLOOKUP($E$1,ورقة4!$A$2:$AZ$14580,34,0)=0,"",(VLOOKUP($E$1,ورقة4!$A$2:$AZ$14580,34,0)))</f>
        <v>#N/A</v>
      </c>
      <c r="AH9" s="319"/>
      <c r="AI9" s="320"/>
      <c r="AJ9" s="320"/>
      <c r="AK9" s="127"/>
      <c r="AL9" s="33" t="e">
        <f t="shared" si="5"/>
        <v>#N/A</v>
      </c>
      <c r="AM9" s="33">
        <v>2</v>
      </c>
      <c r="AO9" s="33" t="s">
        <v>15</v>
      </c>
      <c r="AU9" s="33">
        <v>5</v>
      </c>
      <c r="AV9" s="33">
        <v>614</v>
      </c>
      <c r="AW9" s="33" t="s">
        <v>3520</v>
      </c>
      <c r="AX9" s="33">
        <f t="shared" si="0"/>
        <v>0</v>
      </c>
      <c r="AY9" s="33" t="e">
        <f t="shared" si="0"/>
        <v>#N/A</v>
      </c>
    </row>
    <row r="10" spans="1:65" ht="26.25" customHeight="1" x14ac:dyDescent="0.3">
      <c r="A10" s="33" t="e">
        <f>IF(AND(I10&lt;&gt;"",H10=1),3,"")</f>
        <v>#N/A</v>
      </c>
      <c r="B10" s="36" t="e">
        <f t="shared" si="1"/>
        <v>#N/A</v>
      </c>
      <c r="C10" s="55">
        <v>612</v>
      </c>
      <c r="D10" s="348" t="s">
        <v>3518</v>
      </c>
      <c r="E10" s="348"/>
      <c r="F10" s="348"/>
      <c r="G10" s="349"/>
      <c r="H10" s="121"/>
      <c r="I10" s="123" t="e">
        <f>IF(VLOOKUP($E$1,ورقة4!$A$2:$AZ$14580,5,0)=0,"",(VLOOKUP($E$1,ورقة4!$A$2:$AZ$14580,5,0)))</f>
        <v>#N/A</v>
      </c>
      <c r="J10" s="94" t="e">
        <f>IF(AND(Q10&lt;&gt;"",P10=1),9,"")</f>
        <v>#N/A</v>
      </c>
      <c r="K10" s="36" t="e">
        <f t="shared" si="2"/>
        <v>#N/A</v>
      </c>
      <c r="L10" s="55">
        <v>618</v>
      </c>
      <c r="M10" s="339" t="s">
        <v>3524</v>
      </c>
      <c r="N10" s="339"/>
      <c r="O10" s="340"/>
      <c r="P10" s="121"/>
      <c r="Q10" s="123" t="e">
        <f>IF(VLOOKUP($E$1,ورقة4!$A$2:$AZ$14580,11,0)=0,"",(VLOOKUP($E$1,ورقة4!$A$2:$AZ$14580,11,0)))</f>
        <v>#N/A</v>
      </c>
      <c r="R10" s="95" t="e">
        <f>IF(AND(Y10&lt;&gt;"",X10=1),27,"")</f>
        <v>#N/A</v>
      </c>
      <c r="S10" s="36" t="e">
        <f t="shared" si="3"/>
        <v>#N/A</v>
      </c>
      <c r="T10" s="120">
        <v>642</v>
      </c>
      <c r="U10" s="350" t="s">
        <v>3530</v>
      </c>
      <c r="V10" s="351"/>
      <c r="W10" s="352"/>
      <c r="X10" s="121"/>
      <c r="Y10" s="123" t="e">
        <f>IF(VLOOKUP($E$1,ورقة4!$A$2:$AZ$14580,29,0)=0,"",(VLOOKUP($E$1,ورقة4!$A$2:$AZ$14580,29,0)))</f>
        <v>#N/A</v>
      </c>
      <c r="Z10" s="94" t="e">
        <f>IF(AND(AG10&lt;&gt;"",AF10=1),33,"")</f>
        <v>#N/A</v>
      </c>
      <c r="AA10" s="36" t="e">
        <f t="shared" si="4"/>
        <v>#N/A</v>
      </c>
      <c r="AB10" s="120">
        <v>648</v>
      </c>
      <c r="AC10" s="350" t="s">
        <v>3536</v>
      </c>
      <c r="AD10" s="351"/>
      <c r="AE10" s="352"/>
      <c r="AF10" s="121"/>
      <c r="AG10" s="123" t="e">
        <f>IF(VLOOKUP($E$1,ورقة4!$A$2:$AZ$14580,35,0)=0,"",(VLOOKUP($E$1,ورقة4!$A$2:$AZ$14580,35,0)))</f>
        <v>#N/A</v>
      </c>
      <c r="AH10" s="321"/>
      <c r="AI10" s="322"/>
      <c r="AJ10" s="322"/>
      <c r="AK10" s="127"/>
      <c r="AL10" s="33" t="e">
        <f t="shared" si="5"/>
        <v>#N/A</v>
      </c>
      <c r="AM10" s="33">
        <v>3</v>
      </c>
      <c r="AU10" s="33">
        <v>6</v>
      </c>
      <c r="AV10" s="33">
        <v>615</v>
      </c>
      <c r="AW10" s="33" t="s">
        <v>3521</v>
      </c>
      <c r="AX10" s="33">
        <f t="shared" si="0"/>
        <v>0</v>
      </c>
      <c r="AY10" s="33" t="e">
        <f t="shared" si="0"/>
        <v>#N/A</v>
      </c>
    </row>
    <row r="11" spans="1:65" ht="26.25" customHeight="1" x14ac:dyDescent="0.3">
      <c r="A11" s="33" t="e">
        <f>IF(AND(I11&lt;&gt;"",H11=1),4,"")</f>
        <v>#N/A</v>
      </c>
      <c r="B11" s="36" t="e">
        <f t="shared" si="1"/>
        <v>#N/A</v>
      </c>
      <c r="C11" s="55">
        <v>613</v>
      </c>
      <c r="D11" s="348" t="s">
        <v>3519</v>
      </c>
      <c r="E11" s="348"/>
      <c r="F11" s="348"/>
      <c r="G11" s="349"/>
      <c r="H11" s="121"/>
      <c r="I11" s="123" t="e">
        <f>IF(VLOOKUP($E$1,ورقة4!$A$2:$AZ$14580,6,0)=0,"",(VLOOKUP($E$1,ورقة4!$A$2:$AZ$14580,6,0)))</f>
        <v>#N/A</v>
      </c>
      <c r="J11" s="94" t="e">
        <f>IF(AND(Q11&lt;&gt;"",P11=1),10,"")</f>
        <v>#N/A</v>
      </c>
      <c r="K11" s="36" t="e">
        <f t="shared" si="2"/>
        <v>#N/A</v>
      </c>
      <c r="L11" s="55">
        <v>619</v>
      </c>
      <c r="M11" s="339" t="s">
        <v>3525</v>
      </c>
      <c r="N11" s="339"/>
      <c r="O11" s="340"/>
      <c r="P11" s="121"/>
      <c r="Q11" s="123" t="e">
        <f>IF(VLOOKUP($E$1,ورقة4!$A$2:$AZ$14580,12,0)=0,"",(VLOOKUP($E$1,ورقة4!$A$2:$AZ$14580,12,0)))</f>
        <v>#N/A</v>
      </c>
      <c r="R11" s="95" t="e">
        <f>IF(AND(Y11&lt;&gt;"",X11=1),28,"")</f>
        <v>#N/A</v>
      </c>
      <c r="S11" s="36" t="e">
        <f t="shared" si="3"/>
        <v>#N/A</v>
      </c>
      <c r="T11" s="120">
        <v>643</v>
      </c>
      <c r="U11" s="328" t="s">
        <v>3531</v>
      </c>
      <c r="V11" s="329"/>
      <c r="W11" s="330"/>
      <c r="X11" s="121"/>
      <c r="Y11" s="123" t="e">
        <f>IF(VLOOKUP($E$1,ورقة4!$A$2:$AZ$14580,30,0)=0,"",(VLOOKUP($E$1,ورقة4!$A$2:$AZ$14580,30,0)))</f>
        <v>#N/A</v>
      </c>
      <c r="Z11" s="94" t="e">
        <f>IF(AND(AG11&lt;&gt;"",AF11=1),34,"")</f>
        <v>#N/A</v>
      </c>
      <c r="AA11" s="36" t="e">
        <f t="shared" si="4"/>
        <v>#N/A</v>
      </c>
      <c r="AB11" s="120">
        <v>649</v>
      </c>
      <c r="AC11" s="328" t="s">
        <v>3537</v>
      </c>
      <c r="AD11" s="329"/>
      <c r="AE11" s="330"/>
      <c r="AF11" s="121"/>
      <c r="AG11" s="123" t="e">
        <f>IF(VLOOKUP($E$1,ورقة4!$A$2:$AZ$14580,36,0)=0,"",(VLOOKUP($E$1,ورقة4!$A$2:$AZ$14580,36,0)))</f>
        <v>#N/A</v>
      </c>
      <c r="AH11" s="321"/>
      <c r="AI11" s="322"/>
      <c r="AJ11" s="322"/>
      <c r="AK11" s="127"/>
      <c r="AL11" s="33" t="e">
        <f t="shared" si="5"/>
        <v>#N/A</v>
      </c>
      <c r="AM11" s="33">
        <v>4</v>
      </c>
      <c r="AU11" s="33">
        <v>7</v>
      </c>
      <c r="AV11" s="33">
        <v>616</v>
      </c>
      <c r="AW11" s="33" t="s">
        <v>3522</v>
      </c>
      <c r="AX11" s="33">
        <f t="shared" ref="AX11:AY16" si="6">P8</f>
        <v>0</v>
      </c>
      <c r="AY11" s="33" t="e">
        <f t="shared" si="6"/>
        <v>#N/A</v>
      </c>
    </row>
    <row r="12" spans="1:65" ht="26.25" customHeight="1" x14ac:dyDescent="0.3">
      <c r="A12" s="33" t="e">
        <f>IF(AND(I12&lt;&gt;"",H12=1),5,"")</f>
        <v>#N/A</v>
      </c>
      <c r="B12" s="36" t="e">
        <f t="shared" si="1"/>
        <v>#N/A</v>
      </c>
      <c r="C12" s="55">
        <v>614</v>
      </c>
      <c r="D12" s="346" t="s">
        <v>3520</v>
      </c>
      <c r="E12" s="346"/>
      <c r="F12" s="346"/>
      <c r="G12" s="347"/>
      <c r="H12" s="121"/>
      <c r="I12" s="123" t="e">
        <f>IF(VLOOKUP($E$1,ورقة4!$A$2:$AZ$14580,7,0)=0,"",(VLOOKUP($E$1,ورقة4!$A$2:$AZ$14580,7,0)))</f>
        <v>#N/A</v>
      </c>
      <c r="J12" s="94" t="e">
        <f>IF(AND(Q12&lt;&gt;"",P12=1),11,"")</f>
        <v>#N/A</v>
      </c>
      <c r="K12" s="36" t="e">
        <f t="shared" si="2"/>
        <v>#N/A</v>
      </c>
      <c r="L12" s="55">
        <v>620</v>
      </c>
      <c r="M12" s="339" t="s">
        <v>3526</v>
      </c>
      <c r="N12" s="339"/>
      <c r="O12" s="340"/>
      <c r="P12" s="121"/>
      <c r="Q12" s="123" t="e">
        <f>IF(VLOOKUP($E$1,ورقة4!$A$2:$AZ$14580,13,0)=0,"",(VLOOKUP($E$1,ورقة4!$A$2:$AZ$14580,13,0)))</f>
        <v>#N/A</v>
      </c>
      <c r="R12" s="95" t="e">
        <f>IF(AND(Y12&lt;&gt;"",X12=1),29,"")</f>
        <v>#N/A</v>
      </c>
      <c r="S12" s="36" t="e">
        <f t="shared" si="3"/>
        <v>#N/A</v>
      </c>
      <c r="T12" s="120">
        <v>644</v>
      </c>
      <c r="U12" s="328" t="s">
        <v>3532</v>
      </c>
      <c r="V12" s="329"/>
      <c r="W12" s="330"/>
      <c r="X12" s="121"/>
      <c r="Y12" s="123" t="e">
        <f>IF(VLOOKUP($E$1,ورقة4!$A$2:$AZ$14580,31,0)=0,"",(VLOOKUP($E$1,ورقة4!$A$2:$AZ$14580,31,0)))</f>
        <v>#N/A</v>
      </c>
      <c r="Z12" s="94" t="e">
        <f>IF(AND(AG12&lt;&gt;"",AF12=1),35,"")</f>
        <v>#N/A</v>
      </c>
      <c r="AA12" s="36" t="e">
        <f t="shared" si="4"/>
        <v>#N/A</v>
      </c>
      <c r="AB12" s="120">
        <v>650</v>
      </c>
      <c r="AC12" s="328" t="s">
        <v>3538</v>
      </c>
      <c r="AD12" s="329"/>
      <c r="AE12" s="330"/>
      <c r="AF12" s="121"/>
      <c r="AG12" s="123" t="e">
        <f>IF(VLOOKUP($E$1,ورقة4!$A$2:$AZ$14580,37,0)=0,"",(VLOOKUP($E$1,ورقة4!$A$2:$AZ$14580,37,0)))</f>
        <v>#N/A</v>
      </c>
      <c r="AH12" s="383"/>
      <c r="AI12" s="383"/>
      <c r="AJ12" s="383"/>
      <c r="AK12" s="127"/>
      <c r="AL12" s="33" t="e">
        <f t="shared" si="5"/>
        <v>#N/A</v>
      </c>
      <c r="AM12" s="33">
        <v>5</v>
      </c>
      <c r="AU12" s="33">
        <v>8</v>
      </c>
      <c r="AV12" s="33">
        <v>617</v>
      </c>
      <c r="AW12" s="33" t="s">
        <v>3523</v>
      </c>
      <c r="AX12" s="33">
        <f t="shared" si="6"/>
        <v>0</v>
      </c>
      <c r="AY12" s="33" t="e">
        <f t="shared" si="6"/>
        <v>#N/A</v>
      </c>
    </row>
    <row r="13" spans="1:65" ht="26.25" customHeight="1" thickBot="1" x14ac:dyDescent="0.35">
      <c r="A13" s="33" t="e">
        <f>IF(AND(I13&lt;&gt;"",H13=1),6,"")</f>
        <v>#N/A</v>
      </c>
      <c r="B13" s="36" t="e">
        <f t="shared" si="1"/>
        <v>#N/A</v>
      </c>
      <c r="C13" s="58">
        <v>615</v>
      </c>
      <c r="D13" s="341" t="s">
        <v>3521</v>
      </c>
      <c r="E13" s="342"/>
      <c r="F13" s="342"/>
      <c r="G13" s="343"/>
      <c r="H13" s="121"/>
      <c r="I13" s="123" t="e">
        <f>IF(VLOOKUP($E$1,ورقة4!$A$2:$AZ$14580,8,0)=0,"",(VLOOKUP($E$1,ورقة4!$A$2:$AZ$14580,8,0)))</f>
        <v>#N/A</v>
      </c>
      <c r="J13" s="94" t="e">
        <f>IF(AND(Q13&lt;&gt;"",P13=1),12,"")</f>
        <v>#N/A</v>
      </c>
      <c r="K13" s="36" t="e">
        <f t="shared" si="2"/>
        <v>#N/A</v>
      </c>
      <c r="L13" s="55">
        <v>621</v>
      </c>
      <c r="M13" s="348" t="s">
        <v>3527</v>
      </c>
      <c r="N13" s="348"/>
      <c r="O13" s="378"/>
      <c r="P13" s="121"/>
      <c r="Q13" s="123" t="e">
        <f>IF(VLOOKUP($E$1,ورقة4!$A$2:$AZ$14580,14,0)=0,"",(VLOOKUP($E$1,ورقة4!$A$2:$AZ$14580,14,0)))</f>
        <v>#N/A</v>
      </c>
      <c r="R13" s="95" t="e">
        <f>IF(AND(Y13&lt;&gt;"",X13=1),30,"")</f>
        <v>#N/A</v>
      </c>
      <c r="S13" s="36" t="e">
        <f t="shared" si="3"/>
        <v>#N/A</v>
      </c>
      <c r="T13" s="120">
        <v>645</v>
      </c>
      <c r="U13" s="328" t="s">
        <v>3533</v>
      </c>
      <c r="V13" s="329"/>
      <c r="W13" s="330"/>
      <c r="X13" s="121"/>
      <c r="Y13" s="123" t="e">
        <f>IF(VLOOKUP($E$1,ورقة4!$A$2:$AZ$14580,32,0)=0,"",(VLOOKUP($E$1,ورقة4!$A$2:$AZ$14580,32,0)))</f>
        <v>#N/A</v>
      </c>
      <c r="Z13" s="94" t="e">
        <f>IF(AND(AG13&lt;&gt;"",AF13=1),36,"")</f>
        <v>#N/A</v>
      </c>
      <c r="AA13" s="36" t="e">
        <f t="shared" si="4"/>
        <v>#N/A</v>
      </c>
      <c r="AB13" s="120">
        <v>651</v>
      </c>
      <c r="AC13" s="353" t="s">
        <v>3539</v>
      </c>
      <c r="AD13" s="354"/>
      <c r="AE13" s="355"/>
      <c r="AF13" s="121"/>
      <c r="AG13" s="123" t="e">
        <f>IF(VLOOKUP($E$1,ورقة4!$A$2:$AZ$14580,38,0)=0,"",(VLOOKUP($E$1,ورقة4!$A$2:$AZ$14580,38,0)))</f>
        <v>#N/A</v>
      </c>
      <c r="AH13" s="383"/>
      <c r="AI13" s="383"/>
      <c r="AJ13" s="383"/>
      <c r="AK13" s="127"/>
      <c r="AL13" s="33" t="e">
        <f t="shared" si="5"/>
        <v>#N/A</v>
      </c>
      <c r="AM13" s="33">
        <v>6</v>
      </c>
      <c r="AU13" s="33">
        <v>9</v>
      </c>
      <c r="AV13" s="33">
        <v>618</v>
      </c>
      <c r="AW13" s="33" t="s">
        <v>3524</v>
      </c>
      <c r="AX13" s="33">
        <f t="shared" si="6"/>
        <v>0</v>
      </c>
      <c r="AY13" s="33" t="e">
        <f t="shared" si="6"/>
        <v>#N/A</v>
      </c>
    </row>
    <row r="14" spans="1:65" ht="16.2" hidden="1" thickBot="1" x14ac:dyDescent="0.35">
      <c r="A14" s="33" t="str">
        <f>IF(AND(I14&lt;&gt;"",H14=1),7,"")</f>
        <v/>
      </c>
      <c r="B14" s="36" t="e">
        <f>SUM(B8:B13)</f>
        <v>#N/A</v>
      </c>
      <c r="C14" s="37"/>
      <c r="D14" s="48"/>
      <c r="E14" s="48"/>
      <c r="F14" s="48"/>
      <c r="G14" s="48">
        <f>COUNTIFS(I8:I13,$R$30,H8:H13,1)</f>
        <v>0</v>
      </c>
      <c r="H14" s="63">
        <f>COUNTIFS(I8:I13,$X$30,H8:H13,1)</f>
        <v>0</v>
      </c>
      <c r="I14" s="64">
        <f>COUNTIFS(I8:I13,$AF$30,H8:H13,1)</f>
        <v>0</v>
      </c>
      <c r="J14" s="94"/>
      <c r="K14" s="36" t="e">
        <f>SUM(K8:K13)</f>
        <v>#N/A</v>
      </c>
      <c r="L14" s="32"/>
      <c r="M14" s="51"/>
      <c r="N14" s="51"/>
      <c r="O14" s="48">
        <f>COUNTIFS(Q8:Q13,$R$30,P8:P13,1)</f>
        <v>0</v>
      </c>
      <c r="P14" s="63">
        <f>COUNTIFS(Q8:Q13,$X$30,P8:P13,1)</f>
        <v>0</v>
      </c>
      <c r="Q14" s="64">
        <f>COUNTIFS(Q8:Q13,$AF$30,P8:P13,1)</f>
        <v>0</v>
      </c>
      <c r="R14" s="56"/>
      <c r="S14" s="36" t="e">
        <f>SUM(S8:S13)</f>
        <v>#N/A</v>
      </c>
      <c r="T14" s="40"/>
      <c r="U14" s="41"/>
      <c r="V14" s="41"/>
      <c r="W14" s="48">
        <f>COUNTIFS(Y8:Y13,$R$30,X8:X13,1)</f>
        <v>0</v>
      </c>
      <c r="X14" s="63">
        <f>COUNTIFS(Y8:Y13,$X$30,X8:X13,1)</f>
        <v>0</v>
      </c>
      <c r="Y14" s="64">
        <f>COUNTIFS(Y8:Y13,$AF$30,X8:X13,1)</f>
        <v>0</v>
      </c>
      <c r="Z14" s="42"/>
      <c r="AA14" s="43" t="e">
        <f>SUM(AA8:AA13)</f>
        <v>#N/A</v>
      </c>
      <c r="AB14" s="41"/>
      <c r="AC14" s="41"/>
      <c r="AD14" s="41"/>
      <c r="AE14" s="48">
        <f>COUNTIFS(AG8:AG13,$R$30,AF8:AF13,1)</f>
        <v>0</v>
      </c>
      <c r="AF14" s="63">
        <f>COUNTIFS(AG8:AG13,$X$30,AF8:AF13,1)</f>
        <v>0</v>
      </c>
      <c r="AG14" s="64">
        <f>COUNTIFS(AG8:AG13,$AF$30,AF8:AF13,1)</f>
        <v>0</v>
      </c>
      <c r="AH14" s="383"/>
      <c r="AI14" s="383"/>
      <c r="AJ14" s="383"/>
      <c r="AK14" s="127"/>
      <c r="AL14" s="33" t="e">
        <f t="shared" ref="AL14:AL19" si="7">IF(J8&lt;&gt;"",J8,"")</f>
        <v>#N/A</v>
      </c>
      <c r="AM14" s="33">
        <v>7</v>
      </c>
      <c r="AU14" s="33">
        <v>10</v>
      </c>
      <c r="AV14" s="33">
        <v>619</v>
      </c>
      <c r="AW14" s="33" t="s">
        <v>3525</v>
      </c>
      <c r="AX14" s="33">
        <f t="shared" si="6"/>
        <v>0</v>
      </c>
      <c r="AY14" s="33" t="e">
        <f t="shared" si="6"/>
        <v>#N/A</v>
      </c>
    </row>
    <row r="15" spans="1:65" ht="26.25" customHeight="1" thickBot="1" x14ac:dyDescent="0.35">
      <c r="B15" s="327" t="s">
        <v>21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73"/>
      <c r="R15" s="56"/>
      <c r="S15" s="164"/>
      <c r="T15" s="326" t="s">
        <v>22</v>
      </c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83"/>
      <c r="AI15" s="383"/>
      <c r="AJ15" s="383"/>
      <c r="AK15" s="127"/>
      <c r="AL15" s="33" t="e">
        <f t="shared" si="7"/>
        <v>#N/A</v>
      </c>
      <c r="AM15" s="33">
        <v>8</v>
      </c>
      <c r="AU15" s="33">
        <v>11</v>
      </c>
      <c r="AV15" s="33">
        <v>620</v>
      </c>
      <c r="AW15" s="33" t="s">
        <v>3526</v>
      </c>
      <c r="AX15" s="33">
        <f t="shared" si="6"/>
        <v>0</v>
      </c>
      <c r="AY15" s="33" t="e">
        <f t="shared" si="6"/>
        <v>#N/A</v>
      </c>
    </row>
    <row r="16" spans="1:65" ht="26.25" customHeight="1" x14ac:dyDescent="0.3">
      <c r="A16" s="33" t="e">
        <f>IF(AND(I16&lt;&gt;"",H16=1),13,"")</f>
        <v>#N/A</v>
      </c>
      <c r="B16" s="36" t="e">
        <f t="shared" ref="B16:B21" si="8"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54">
        <v>622</v>
      </c>
      <c r="D16" s="344" t="s">
        <v>3540</v>
      </c>
      <c r="E16" s="344"/>
      <c r="F16" s="344"/>
      <c r="G16" s="345"/>
      <c r="H16" s="121"/>
      <c r="I16" s="124" t="e">
        <f>IF(VLOOKUP($E$1,ورقة4!$A$2:$AZ$14580,15,0)=0,"",(VLOOKUP($E$1,ورقة4!$A$2:$AZ$14580,15,0)))</f>
        <v>#N/A</v>
      </c>
      <c r="J16" s="94" t="e">
        <f>IF(AND(Q16&lt;&gt;"",P16=1),19,"")</f>
        <v>#N/A</v>
      </c>
      <c r="K16" s="36" t="e">
        <f t="shared" ref="K16:K21" si="9"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54">
        <v>628</v>
      </c>
      <c r="M16" s="344" t="s">
        <v>3546</v>
      </c>
      <c r="N16" s="344"/>
      <c r="O16" s="377"/>
      <c r="P16" s="121"/>
      <c r="Q16" s="124" t="e">
        <f>IF(VLOOKUP($E$1,ورقة4!$A$2:$AZ$14580,21,0)=0,"",(VLOOKUP($E$1,ورقة4!$A$2:$AZ$14580,21,0)))</f>
        <v>#N/A</v>
      </c>
      <c r="R16" s="95" t="e">
        <f>IF(AND(Y16&lt;&gt;"",X16=1),37,"")</f>
        <v>#N/A</v>
      </c>
      <c r="S16" s="36" t="e">
        <f t="shared" ref="S16:S21" si="10"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119">
        <v>660</v>
      </c>
      <c r="U16" s="374" t="s">
        <v>3552</v>
      </c>
      <c r="V16" s="375"/>
      <c r="W16" s="376"/>
      <c r="X16" s="121"/>
      <c r="Y16" s="124" t="e">
        <f>IF(VLOOKUP($E$1,ورقة4!$A$2:$AZ$14580,39,0)=0,"",(VLOOKUP($E$1,ورقة4!$A$2:$AZ$14580,39,0)))</f>
        <v>#N/A</v>
      </c>
      <c r="Z16" s="94" t="e">
        <f>IF(AND(AG16&lt;&gt;"",AF16=1),43,"")</f>
        <v>#N/A</v>
      </c>
      <c r="AA16" s="36" t="e">
        <f t="shared" ref="AA16:AA21" si="11"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119">
        <v>666</v>
      </c>
      <c r="AC16" s="386" t="s">
        <v>3558</v>
      </c>
      <c r="AD16" s="387"/>
      <c r="AE16" s="388"/>
      <c r="AF16" s="121"/>
      <c r="AG16" s="122" t="e">
        <f>IF(VLOOKUP($E$1,ورقة4!$A$2:$AZ$14580,45,0)=0,"",(VLOOKUP($E$1,ورقة4!$A$2:$AZ$14580,45,0)))</f>
        <v>#N/A</v>
      </c>
      <c r="AH16" s="383"/>
      <c r="AI16" s="383"/>
      <c r="AJ16" s="383"/>
      <c r="AK16" s="127"/>
      <c r="AL16" s="33" t="e">
        <f t="shared" si="7"/>
        <v>#N/A</v>
      </c>
      <c r="AM16" s="33">
        <v>9</v>
      </c>
      <c r="AU16" s="33">
        <v>12</v>
      </c>
      <c r="AV16" s="33">
        <v>621</v>
      </c>
      <c r="AW16" s="33" t="s">
        <v>3527</v>
      </c>
      <c r="AX16" s="33">
        <f t="shared" si="6"/>
        <v>0</v>
      </c>
      <c r="AY16" s="33" t="e">
        <f t="shared" si="6"/>
        <v>#N/A</v>
      </c>
    </row>
    <row r="17" spans="1:65" ht="26.25" customHeight="1" x14ac:dyDescent="0.3">
      <c r="A17" s="33" t="e">
        <f>IF(AND(I17&lt;&gt;"",H17=1),14,"")</f>
        <v>#N/A</v>
      </c>
      <c r="B17" s="36" t="e">
        <f t="shared" si="8"/>
        <v>#N/A</v>
      </c>
      <c r="C17" s="55">
        <v>623</v>
      </c>
      <c r="D17" s="346" t="s">
        <v>3541</v>
      </c>
      <c r="E17" s="346"/>
      <c r="F17" s="346"/>
      <c r="G17" s="347"/>
      <c r="H17" s="121"/>
      <c r="I17" s="125" t="e">
        <f>IF(VLOOKUP($E$1,ورقة4!$A$2:$AZ$14580,16,0)=0,"",(VLOOKUP($E$1,ورقة4!$A$2:$AZ$14580,16,0)))</f>
        <v>#N/A</v>
      </c>
      <c r="J17" s="94" t="e">
        <f>IF(AND(Q17&lt;&gt;"",P17=1),20,"")</f>
        <v>#N/A</v>
      </c>
      <c r="K17" s="36" t="e">
        <f t="shared" si="9"/>
        <v>#N/A</v>
      </c>
      <c r="L17" s="55">
        <v>629</v>
      </c>
      <c r="M17" s="346" t="s">
        <v>3547</v>
      </c>
      <c r="N17" s="346"/>
      <c r="O17" s="379"/>
      <c r="P17" s="121"/>
      <c r="Q17" s="125" t="e">
        <f>IF(VLOOKUP($E$1,ورقة4!$A$2:$AZ$14580,22,0)=0,"",(VLOOKUP($E$1,ورقة4!$A$2:$AZ$14580,22,0)))</f>
        <v>#N/A</v>
      </c>
      <c r="R17" s="95" t="e">
        <f>IF(AND(Y17&lt;&gt;"",X17=1),38,"")</f>
        <v>#N/A</v>
      </c>
      <c r="S17" s="36" t="e">
        <f t="shared" si="10"/>
        <v>#N/A</v>
      </c>
      <c r="T17" s="120">
        <v>661</v>
      </c>
      <c r="U17" s="328" t="s">
        <v>3553</v>
      </c>
      <c r="V17" s="329"/>
      <c r="W17" s="330"/>
      <c r="X17" s="121"/>
      <c r="Y17" s="125" t="e">
        <f>IF(VLOOKUP($E$1,ورقة4!$A$2:$AZ$14580,40,0)=0,"",(VLOOKUP($E$1,ورقة4!$A$2:$AZ$14580,40,0)))</f>
        <v>#N/A</v>
      </c>
      <c r="Z17" s="94" t="e">
        <f>IF(AND(AG17&lt;&gt;"",AF17=1),44,"")</f>
        <v>#N/A</v>
      </c>
      <c r="AA17" s="36" t="e">
        <f t="shared" si="11"/>
        <v>#N/A</v>
      </c>
      <c r="AB17" s="120">
        <v>667</v>
      </c>
      <c r="AC17" s="328" t="s">
        <v>3559</v>
      </c>
      <c r="AD17" s="329"/>
      <c r="AE17" s="330"/>
      <c r="AF17" s="121"/>
      <c r="AG17" s="123" t="e">
        <f>IF(VLOOKUP($E$1,ورقة4!$A$2:$AZ$14580,46,0)=0,"",(VLOOKUP($E$1,ورقة4!$A$2:$AZ$14580,46,0)))</f>
        <v>#N/A</v>
      </c>
      <c r="AH17" s="383"/>
      <c r="AI17" s="383"/>
      <c r="AJ17" s="383"/>
      <c r="AK17" s="127"/>
      <c r="AL17" s="33" t="e">
        <f t="shared" si="7"/>
        <v>#N/A</v>
      </c>
      <c r="AM17" s="33">
        <v>10</v>
      </c>
      <c r="AU17" s="33">
        <v>13</v>
      </c>
      <c r="AV17" s="33">
        <v>622</v>
      </c>
      <c r="AW17" s="33" t="s">
        <v>3540</v>
      </c>
      <c r="AX17" s="33">
        <f t="shared" ref="AX17:AY22" si="12">H16</f>
        <v>0</v>
      </c>
      <c r="AY17" s="33" t="e">
        <f t="shared" si="12"/>
        <v>#N/A</v>
      </c>
    </row>
    <row r="18" spans="1:65" ht="26.25" customHeight="1" x14ac:dyDescent="0.3">
      <c r="A18" s="33" t="e">
        <f>IF(AND(I18&lt;&gt;"",H18=1),15,"")</f>
        <v>#N/A</v>
      </c>
      <c r="B18" s="36" t="e">
        <f t="shared" si="8"/>
        <v>#N/A</v>
      </c>
      <c r="C18" s="55">
        <v>624</v>
      </c>
      <c r="D18" s="348" t="s">
        <v>3542</v>
      </c>
      <c r="E18" s="348"/>
      <c r="F18" s="348"/>
      <c r="G18" s="349"/>
      <c r="H18" s="121"/>
      <c r="I18" s="125" t="e">
        <f>IF(VLOOKUP($E$1,ورقة4!$A$2:$AZ$14580,17,0)=0,"",(VLOOKUP($E$1,ورقة4!$A$2:$AZ$14580,17,0)))</f>
        <v>#N/A</v>
      </c>
      <c r="J18" s="94" t="e">
        <f>IF(AND(Q18&lt;&gt;"",P18=1),21,"")</f>
        <v>#N/A</v>
      </c>
      <c r="K18" s="36" t="e">
        <f t="shared" si="9"/>
        <v>#N/A</v>
      </c>
      <c r="L18" s="55">
        <v>630</v>
      </c>
      <c r="M18" s="348" t="s">
        <v>3548</v>
      </c>
      <c r="N18" s="348"/>
      <c r="O18" s="378"/>
      <c r="P18" s="121"/>
      <c r="Q18" s="125" t="e">
        <f>IF(VLOOKUP($E$1,ورقة4!$A$2:$AZ$14580,23,0)=0,"",(VLOOKUP($E$1,ورقة4!$A$2:$AZ$14580,23,0)))</f>
        <v>#N/A</v>
      </c>
      <c r="R18" s="95" t="e">
        <f>IF(AND(Y18&lt;&gt;"",X18=1),39,"")</f>
        <v>#N/A</v>
      </c>
      <c r="S18" s="36" t="e">
        <f t="shared" si="10"/>
        <v>#N/A</v>
      </c>
      <c r="T18" s="120">
        <v>662</v>
      </c>
      <c r="U18" s="350" t="s">
        <v>3554</v>
      </c>
      <c r="V18" s="351"/>
      <c r="W18" s="352"/>
      <c r="X18" s="121"/>
      <c r="Y18" s="125" t="e">
        <f>IF(VLOOKUP($E$1,ورقة4!$A$2:$AZ$14580,41,0)=0,"",(VLOOKUP($E$1,ورقة4!$A$2:$AZ$14580,41,0)))</f>
        <v>#N/A</v>
      </c>
      <c r="Z18" s="94" t="e">
        <f>IF(AND(AG18&lt;&gt;"",AF18=1),45,"")</f>
        <v>#N/A</v>
      </c>
      <c r="AA18" s="36" t="e">
        <f t="shared" si="11"/>
        <v>#N/A</v>
      </c>
      <c r="AB18" s="120">
        <v>668</v>
      </c>
      <c r="AC18" s="350" t="s">
        <v>3560</v>
      </c>
      <c r="AD18" s="351"/>
      <c r="AE18" s="352"/>
      <c r="AF18" s="121"/>
      <c r="AG18" s="123" t="e">
        <f>IF(VLOOKUP($E$1,ورقة4!$A$2:$AZ$14580,47,0)=0,"",(VLOOKUP($E$1,ورقة4!$A$2:$AZ$14580,47,0)))</f>
        <v>#N/A</v>
      </c>
      <c r="AH18" s="383"/>
      <c r="AI18" s="383"/>
      <c r="AJ18" s="383"/>
      <c r="AK18" s="127"/>
      <c r="AL18" s="33" t="e">
        <f t="shared" si="7"/>
        <v>#N/A</v>
      </c>
      <c r="AM18" s="33">
        <v>11</v>
      </c>
      <c r="AU18" s="33">
        <v>14</v>
      </c>
      <c r="AV18" s="33">
        <v>623</v>
      </c>
      <c r="AW18" s="33" t="s">
        <v>3541</v>
      </c>
      <c r="AX18" s="33">
        <f t="shared" si="12"/>
        <v>0</v>
      </c>
      <c r="AY18" s="33" t="e">
        <f t="shared" si="12"/>
        <v>#N/A</v>
      </c>
    </row>
    <row r="19" spans="1:65" ht="26.25" customHeight="1" x14ac:dyDescent="0.3">
      <c r="A19" s="33" t="e">
        <f>IF(AND(I19&lt;&gt;"",H19=1),16,"")</f>
        <v>#N/A</v>
      </c>
      <c r="B19" s="36" t="e">
        <f t="shared" si="8"/>
        <v>#N/A</v>
      </c>
      <c r="C19" s="55">
        <v>625</v>
      </c>
      <c r="D19" s="348" t="s">
        <v>3543</v>
      </c>
      <c r="E19" s="348"/>
      <c r="F19" s="348"/>
      <c r="G19" s="349"/>
      <c r="H19" s="121"/>
      <c r="I19" s="125" t="e">
        <f>IF(VLOOKUP($E$1,ورقة4!$A$2:$AZ$14580,18,0)=0,"",(VLOOKUP($E$1,ورقة4!$A$2:$AZ$14580,18,0)))</f>
        <v>#N/A</v>
      </c>
      <c r="J19" s="94" t="e">
        <f>IF(AND(Q19&lt;&gt;"",P19=1),22,"")</f>
        <v>#N/A</v>
      </c>
      <c r="K19" s="36" t="e">
        <f t="shared" si="9"/>
        <v>#N/A</v>
      </c>
      <c r="L19" s="55">
        <v>631</v>
      </c>
      <c r="M19" s="348" t="s">
        <v>3549</v>
      </c>
      <c r="N19" s="348"/>
      <c r="O19" s="378"/>
      <c r="P19" s="121"/>
      <c r="Q19" s="125" t="e">
        <f>IF(VLOOKUP($E$1,ورقة4!$A$2:$AZ$14580,24,0)=0,"",(VLOOKUP($E$1,ورقة4!$A$2:$AZ$14580,24,0)))</f>
        <v>#N/A</v>
      </c>
      <c r="R19" s="95" t="e">
        <f>IF(AND(Y19&lt;&gt;"",X19=1),40,"")</f>
        <v>#N/A</v>
      </c>
      <c r="S19" s="36" t="e">
        <f t="shared" si="10"/>
        <v>#N/A</v>
      </c>
      <c r="T19" s="120">
        <v>663</v>
      </c>
      <c r="U19" s="328" t="s">
        <v>3555</v>
      </c>
      <c r="V19" s="329"/>
      <c r="W19" s="330"/>
      <c r="X19" s="121"/>
      <c r="Y19" s="125" t="e">
        <f>IF(VLOOKUP($E$1,ورقة4!$A$2:$AZ$14580,42,0)=0,"",(VLOOKUP($E$1,ورقة4!$A$2:$AZ$14580,42,0)))</f>
        <v>#N/A</v>
      </c>
      <c r="Z19" s="94" t="e">
        <f>IF(AND(AG19&lt;&gt;"",AF19=1),46,"")</f>
        <v>#N/A</v>
      </c>
      <c r="AA19" s="36" t="e">
        <f t="shared" si="11"/>
        <v>#N/A</v>
      </c>
      <c r="AB19" s="120">
        <v>669</v>
      </c>
      <c r="AC19" s="328" t="s">
        <v>3561</v>
      </c>
      <c r="AD19" s="329"/>
      <c r="AE19" s="330"/>
      <c r="AF19" s="121"/>
      <c r="AG19" s="123" t="e">
        <f>IF(VLOOKUP($E$1,ورقة4!$A$2:$AZ$14580,48,0)=0,"",(VLOOKUP($E$1,ورقة4!$A$2:$AZ$14580,48,0)))</f>
        <v>#N/A</v>
      </c>
      <c r="AH19" s="128"/>
      <c r="AI19" s="128"/>
      <c r="AJ19" s="128"/>
      <c r="AK19" s="127"/>
      <c r="AL19" s="33" t="e">
        <f t="shared" si="7"/>
        <v>#N/A</v>
      </c>
      <c r="AM19" s="33">
        <v>12</v>
      </c>
      <c r="AU19" s="33">
        <v>15</v>
      </c>
      <c r="AV19" s="33">
        <v>624</v>
      </c>
      <c r="AW19" s="33" t="s">
        <v>3542</v>
      </c>
      <c r="AX19" s="33">
        <f t="shared" si="12"/>
        <v>0</v>
      </c>
      <c r="AY19" s="33" t="e">
        <f t="shared" si="12"/>
        <v>#N/A</v>
      </c>
    </row>
    <row r="20" spans="1:65" ht="26.25" customHeight="1" x14ac:dyDescent="0.3">
      <c r="A20" s="33" t="e">
        <f>IF(AND(I20&lt;&gt;"",H20=1),17,"")</f>
        <v>#N/A</v>
      </c>
      <c r="B20" s="36" t="e">
        <f t="shared" si="8"/>
        <v>#N/A</v>
      </c>
      <c r="C20" s="55">
        <v>626</v>
      </c>
      <c r="D20" s="346" t="s">
        <v>3544</v>
      </c>
      <c r="E20" s="346"/>
      <c r="F20" s="346"/>
      <c r="G20" s="347"/>
      <c r="H20" s="121"/>
      <c r="I20" s="125" t="e">
        <f>IF(VLOOKUP($E$1,ورقة4!$A$2:$AZ$14580,19,0)=0,"",(VLOOKUP($E$1,ورقة4!$A$2:$AZ$14580,19,0)))</f>
        <v>#N/A</v>
      </c>
      <c r="J20" s="94" t="e">
        <f>IF(AND(Q20&lt;&gt;"",P20=1),23,"")</f>
        <v>#N/A</v>
      </c>
      <c r="K20" s="36" t="e">
        <f t="shared" si="9"/>
        <v>#N/A</v>
      </c>
      <c r="L20" s="55">
        <v>632</v>
      </c>
      <c r="M20" s="348" t="s">
        <v>3550</v>
      </c>
      <c r="N20" s="348"/>
      <c r="O20" s="378"/>
      <c r="P20" s="121"/>
      <c r="Q20" s="125" t="e">
        <f>IF(VLOOKUP($E$1,ورقة4!$A$2:$AZ$14580,25,0)=0,"",(VLOOKUP($E$1,ورقة4!$A$2:$AZ$14580,25,0)))</f>
        <v>#N/A</v>
      </c>
      <c r="R20" s="95" t="e">
        <f>IF(AND(Y20&lt;&gt;"",X20=1),41,"")</f>
        <v>#N/A</v>
      </c>
      <c r="S20" s="36" t="e">
        <f t="shared" si="10"/>
        <v>#N/A</v>
      </c>
      <c r="T20" s="120">
        <v>664</v>
      </c>
      <c r="U20" s="328" t="s">
        <v>3556</v>
      </c>
      <c r="V20" s="329"/>
      <c r="W20" s="330"/>
      <c r="X20" s="121"/>
      <c r="Y20" s="125" t="e">
        <f>IF(VLOOKUP($E$1,ورقة4!$A$2:$AZ$14580,43,0)=0,"",(VLOOKUP($E$1,ورقة4!$A$2:$AZ$14580,43,0)))</f>
        <v>#N/A</v>
      </c>
      <c r="Z20" s="94" t="e">
        <f>IF(AND(AG20&lt;&gt;"",AF20=1),47,"")</f>
        <v>#N/A</v>
      </c>
      <c r="AA20" s="36" t="e">
        <f t="shared" si="11"/>
        <v>#N/A</v>
      </c>
      <c r="AB20" s="120">
        <v>670</v>
      </c>
      <c r="AC20" s="353" t="s">
        <v>3562</v>
      </c>
      <c r="AD20" s="354"/>
      <c r="AE20" s="355"/>
      <c r="AF20" s="121"/>
      <c r="AG20" s="123" t="e">
        <f>IF(VLOOKUP($E$1,ورقة4!$A$2:$AZ$14580,49,0)=0,"",(VLOOKUP($E$1,ورقة4!$A$2:$AZ$14580,49,0)))</f>
        <v>#N/A</v>
      </c>
      <c r="AH20" s="128"/>
      <c r="AI20" s="128"/>
      <c r="AJ20" s="128"/>
      <c r="AK20" s="127"/>
      <c r="AL20" s="33" t="e">
        <f t="shared" ref="AL20:AL25" si="13">IF(A16&lt;&gt;"",A16,"")</f>
        <v>#N/A</v>
      </c>
      <c r="AM20" s="33">
        <v>13</v>
      </c>
      <c r="AU20" s="33">
        <v>16</v>
      </c>
      <c r="AV20" s="33">
        <v>625</v>
      </c>
      <c r="AW20" s="33" t="s">
        <v>3543</v>
      </c>
      <c r="AX20" s="33">
        <f t="shared" si="12"/>
        <v>0</v>
      </c>
      <c r="AY20" s="33" t="e">
        <f t="shared" si="12"/>
        <v>#N/A</v>
      </c>
    </row>
    <row r="21" spans="1:65" ht="20.25" customHeight="1" x14ac:dyDescent="0.3">
      <c r="A21" s="33" t="e">
        <f>IF(AND(I21&lt;&gt;"",H21=1),18,"")</f>
        <v>#N/A</v>
      </c>
      <c r="B21" s="36" t="e">
        <f t="shared" si="8"/>
        <v>#N/A</v>
      </c>
      <c r="C21" s="55">
        <v>627</v>
      </c>
      <c r="D21" s="347" t="s">
        <v>3545</v>
      </c>
      <c r="E21" s="384"/>
      <c r="F21" s="384"/>
      <c r="G21" s="385"/>
      <c r="H21" s="121"/>
      <c r="I21" s="125" t="e">
        <f>IF(VLOOKUP($E$1,ورقة4!$A$2:$AZ$14580,20,0)=0,"",(VLOOKUP($E$1,ورقة4!$A$2:$AZ$14580,20,0)))</f>
        <v>#N/A</v>
      </c>
      <c r="J21" s="94" t="e">
        <f>IF(AND(Q21&lt;&gt;"",P21=1),24,"")</f>
        <v>#N/A</v>
      </c>
      <c r="K21" s="36" t="e">
        <f t="shared" si="9"/>
        <v>#N/A</v>
      </c>
      <c r="L21" s="55">
        <v>633</v>
      </c>
      <c r="M21" s="348" t="s">
        <v>3551</v>
      </c>
      <c r="N21" s="348"/>
      <c r="O21" s="378"/>
      <c r="P21" s="121"/>
      <c r="Q21" s="125" t="e">
        <f>IF(VLOOKUP($E$1,ورقة4!$A$2:$AZ$14580,26,0)=0,"",(VLOOKUP($E$1,ورقة4!$A$2:$AZ$14580,26,0)))</f>
        <v>#N/A</v>
      </c>
      <c r="R21" s="95" t="e">
        <f>IF(AND(Y21&lt;&gt;"",X21=1),42,"")</f>
        <v>#N/A</v>
      </c>
      <c r="S21" s="36" t="e">
        <f t="shared" si="10"/>
        <v>#N/A</v>
      </c>
      <c r="T21" s="120">
        <v>665</v>
      </c>
      <c r="U21" s="328" t="s">
        <v>3557</v>
      </c>
      <c r="V21" s="329"/>
      <c r="W21" s="330"/>
      <c r="X21" s="121"/>
      <c r="Y21" s="125" t="e">
        <f>IF(VLOOKUP($E$1,ورقة4!$A$2:$AZ$14580,44,0)=0,"",(VLOOKUP($E$1,ورقة4!$A$2:$AZ$14580,44,0)))</f>
        <v>#N/A</v>
      </c>
      <c r="Z21" s="94" t="e">
        <f>IF(AND(AG21&lt;&gt;"",AF21=1),48,"")</f>
        <v>#N/A</v>
      </c>
      <c r="AA21" s="36" t="e">
        <f t="shared" si="11"/>
        <v>#N/A</v>
      </c>
      <c r="AB21" s="120">
        <v>671</v>
      </c>
      <c r="AC21" s="353" t="s">
        <v>216</v>
      </c>
      <c r="AD21" s="354"/>
      <c r="AE21" s="355"/>
      <c r="AF21" s="121"/>
      <c r="AG21" s="123" t="e">
        <f>IF(VLOOKUP($E$1,ورقة4!$A$2:$AZ$14580,50,0)=0,"",(VLOOKUP($E$1,ورقة4!$A$2:$AZ$14580,50,0)))</f>
        <v>#N/A</v>
      </c>
      <c r="AH21" s="128"/>
      <c r="AI21" s="128"/>
      <c r="AJ21" s="128"/>
      <c r="AK21" s="127"/>
      <c r="AL21" s="33" t="e">
        <f t="shared" si="13"/>
        <v>#N/A</v>
      </c>
      <c r="AM21" s="33">
        <v>14</v>
      </c>
      <c r="AU21" s="33">
        <v>17</v>
      </c>
      <c r="AV21" s="33">
        <v>626</v>
      </c>
      <c r="AW21" s="33" t="s">
        <v>3544</v>
      </c>
      <c r="AX21" s="33">
        <f t="shared" si="12"/>
        <v>0</v>
      </c>
      <c r="AY21" s="33" t="e">
        <f t="shared" si="12"/>
        <v>#N/A</v>
      </c>
    </row>
    <row r="22" spans="1:65" ht="16.2" hidden="1" thickBot="1" x14ac:dyDescent="0.35">
      <c r="B22" s="60" t="e">
        <f>SUM(B16:B21)</f>
        <v>#N/A</v>
      </c>
      <c r="C22" s="69"/>
      <c r="D22" s="70"/>
      <c r="E22" s="70"/>
      <c r="F22" s="70"/>
      <c r="G22" s="48">
        <f>COUNTIFS(I16:I21,$R$30,H16:H21,1)</f>
        <v>0</v>
      </c>
      <c r="H22" s="63">
        <f>COUNTIFS(I16:I21,$X$30,H16:H21,1)</f>
        <v>0</v>
      </c>
      <c r="I22" s="64">
        <f>COUNTIFS(I16:I21,$AF$30,H16:H21,1)</f>
        <v>0</v>
      </c>
      <c r="J22" s="94" t="str">
        <f>IF(AND(Q22&lt;&gt;"",P22=1),19,"")</f>
        <v/>
      </c>
      <c r="K22" s="60" t="e">
        <f>SUM(K16:K21)</f>
        <v>#N/A</v>
      </c>
      <c r="L22" s="69"/>
      <c r="M22" s="70"/>
      <c r="N22" s="70"/>
      <c r="O22" s="48">
        <f>COUNTIFS(Q16:Q21,$R$30,P16:P21,1)</f>
        <v>0</v>
      </c>
      <c r="P22" s="63">
        <f>COUNTIFS(Q16:Q21,$X$30,P16:P21,1)</f>
        <v>0</v>
      </c>
      <c r="Q22" s="64">
        <f>COUNTIFS(Q16:Q21,$AF$30,P16:P21,1)</f>
        <v>0</v>
      </c>
      <c r="R22" s="59"/>
      <c r="S22" s="60" t="e">
        <f>SUM(S16:S21)</f>
        <v>#N/A</v>
      </c>
      <c r="T22" s="57"/>
      <c r="U22" s="67"/>
      <c r="V22" s="67"/>
      <c r="W22" s="48">
        <f>COUNTIFS(Y16:Y21,$R$30,X16:X21,1)</f>
        <v>0</v>
      </c>
      <c r="X22" s="63">
        <f>COUNTIFS(Y16:Y21,$X$30,X16:X21,1)</f>
        <v>0</v>
      </c>
      <c r="Y22" s="64">
        <f>COUNTIFS(Y16:Y21,$AF$30,X16:X21,1)</f>
        <v>0</v>
      </c>
      <c r="Z22" s="61"/>
      <c r="AA22" s="60" t="e">
        <f>SUM(AA16:AA21)</f>
        <v>#N/A</v>
      </c>
      <c r="AB22" s="67"/>
      <c r="AC22" s="67"/>
      <c r="AD22" s="67"/>
      <c r="AE22" s="48">
        <f>COUNTIFS(AG16:AG21,$R$30,AF16:AF21,1)</f>
        <v>0</v>
      </c>
      <c r="AF22" s="63">
        <f>COUNTIFS(AG16:AG21,$X$30,AF16:AF21,1)</f>
        <v>0</v>
      </c>
      <c r="AG22" s="64">
        <f>COUNTIFS(AG16:AG21,$AF$30,AF16:AF21,1)</f>
        <v>0</v>
      </c>
      <c r="AH22" s="47"/>
      <c r="AI22" s="47"/>
      <c r="AJ22" s="47"/>
      <c r="AK22" s="50"/>
      <c r="AL22" s="33" t="e">
        <f t="shared" si="13"/>
        <v>#N/A</v>
      </c>
      <c r="AM22" s="33">
        <v>15</v>
      </c>
      <c r="AU22" s="33">
        <v>18</v>
      </c>
      <c r="AV22" s="33">
        <v>627</v>
      </c>
      <c r="AW22" s="33" t="s">
        <v>3545</v>
      </c>
      <c r="AX22" s="33">
        <f t="shared" si="12"/>
        <v>0</v>
      </c>
      <c r="AY22" s="33" t="e">
        <f t="shared" si="12"/>
        <v>#N/A</v>
      </c>
    </row>
    <row r="23" spans="1:65" ht="15.6" hidden="1" x14ac:dyDescent="0.3">
      <c r="B23" s="24"/>
      <c r="D23" s="52"/>
      <c r="E23" s="52"/>
      <c r="F23" s="52"/>
      <c r="G23" s="52"/>
      <c r="H23" s="24"/>
      <c r="I23" s="24"/>
      <c r="J23" s="24"/>
      <c r="K23" s="36"/>
      <c r="P23" s="63"/>
      <c r="Q23" s="64"/>
      <c r="R23" s="49"/>
      <c r="S23" s="36"/>
      <c r="T23" s="44" t="e">
        <f>B14+B22+K14+K22+S14+S22+AA14+AA22</f>
        <v>#N/A</v>
      </c>
      <c r="U23" s="45"/>
      <c r="V23" s="45"/>
      <c r="W23" s="45"/>
      <c r="X23" s="65"/>
      <c r="Y23" s="66"/>
      <c r="Z23" s="46"/>
      <c r="AA23" s="39"/>
      <c r="AB23" s="45"/>
      <c r="AC23" s="45"/>
      <c r="AD23" s="45"/>
      <c r="AE23" s="45"/>
      <c r="AF23" s="65"/>
      <c r="AG23" s="66"/>
      <c r="AH23" s="47"/>
      <c r="AI23" s="47"/>
      <c r="AJ23" s="47"/>
      <c r="AK23" s="50"/>
      <c r="AL23" s="33" t="e">
        <f t="shared" si="13"/>
        <v>#N/A</v>
      </c>
      <c r="AM23" s="33">
        <v>16</v>
      </c>
      <c r="AU23" s="33">
        <v>19</v>
      </c>
      <c r="AV23" s="33">
        <v>628</v>
      </c>
      <c r="AW23" s="33" t="s">
        <v>3546</v>
      </c>
      <c r="AX23" s="33">
        <f t="shared" ref="AX23:AY27" si="14">P16</f>
        <v>0</v>
      </c>
      <c r="AY23" s="33" t="e">
        <f t="shared" si="14"/>
        <v>#N/A</v>
      </c>
    </row>
    <row r="24" spans="1:65" s="71" customFormat="1" x14ac:dyDescent="0.3">
      <c r="S24" s="139"/>
      <c r="AL24" s="33" t="e">
        <f t="shared" si="13"/>
        <v>#N/A</v>
      </c>
      <c r="AM24" s="33">
        <v>17</v>
      </c>
      <c r="AN24" s="33"/>
      <c r="AO24" s="33"/>
      <c r="AP24" s="33"/>
      <c r="AQ24" s="33"/>
      <c r="AR24" s="33"/>
      <c r="AS24" s="33"/>
      <c r="AT24" s="33"/>
      <c r="AU24" s="33">
        <v>20</v>
      </c>
      <c r="AV24" s="33">
        <v>629</v>
      </c>
      <c r="AW24" s="33" t="s">
        <v>3547</v>
      </c>
      <c r="AX24" s="33">
        <f t="shared" si="14"/>
        <v>0</v>
      </c>
      <c r="AY24" s="33" t="e">
        <f t="shared" si="14"/>
        <v>#N/A</v>
      </c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s="140" customFormat="1" ht="19.5" customHeight="1" x14ac:dyDescent="0.5">
      <c r="B25" s="141"/>
      <c r="C25" s="380" t="str">
        <f>IF(E3="أنثى","منقطعة عن التسجيل في","منقطع عن التسجيل في")</f>
        <v>منقطع عن التسجيل في</v>
      </c>
      <c r="D25" s="380"/>
      <c r="E25" s="380"/>
      <c r="F25" s="380"/>
      <c r="G25" s="380"/>
      <c r="H25" s="380"/>
      <c r="I25" s="141"/>
      <c r="J25" s="141"/>
      <c r="L25" s="381" t="s">
        <v>210</v>
      </c>
      <c r="M25" s="381"/>
      <c r="N25" s="389">
        <f>IF(N27=0,2000,4000)</f>
        <v>2000</v>
      </c>
      <c r="O25" s="389"/>
      <c r="P25" s="389"/>
      <c r="Q25" s="389"/>
      <c r="R25" s="389"/>
      <c r="S25" s="142"/>
      <c r="T25" s="390" t="s">
        <v>495</v>
      </c>
      <c r="U25" s="391"/>
      <c r="V25" s="392"/>
      <c r="W25" s="399" t="e">
        <f>AB5</f>
        <v>#N/A</v>
      </c>
      <c r="X25" s="400"/>
      <c r="Y25" s="401"/>
      <c r="Z25" s="314" t="s">
        <v>211</v>
      </c>
      <c r="AA25" s="314"/>
      <c r="AB25" s="314"/>
      <c r="AC25" s="314"/>
      <c r="AD25" s="314"/>
      <c r="AE25" s="316">
        <f>G14+O14+W14+AE14+G22+O22+W22+AE22</f>
        <v>0</v>
      </c>
      <c r="AF25" s="316"/>
      <c r="AG25" s="316"/>
      <c r="AL25" s="33" t="e">
        <f t="shared" si="13"/>
        <v>#N/A</v>
      </c>
      <c r="AM25" s="33">
        <v>18</v>
      </c>
      <c r="AN25" s="33"/>
      <c r="AO25" s="33"/>
      <c r="AP25" s="33"/>
      <c r="AQ25" s="33"/>
      <c r="AR25" s="33"/>
      <c r="AS25" s="33"/>
      <c r="AT25" s="33"/>
      <c r="AU25" s="33">
        <v>21</v>
      </c>
      <c r="AV25" s="33">
        <v>630</v>
      </c>
      <c r="AW25" s="33" t="s">
        <v>3548</v>
      </c>
      <c r="AX25" s="33">
        <f t="shared" si="14"/>
        <v>0</v>
      </c>
      <c r="AY25" s="33" t="e">
        <f t="shared" si="14"/>
        <v>#N/A</v>
      </c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140" customFormat="1" ht="19.5" customHeight="1" x14ac:dyDescent="0.5">
      <c r="B26" s="143" t="str">
        <f>IFERROR(SMALL($B$35:$B$39,'اختيار المقررات'!AM8),"")</f>
        <v/>
      </c>
      <c r="C26" s="380" t="str">
        <f>IFERROR(VLOOKUP(B26,$A$43:$B$47,2,0),"")</f>
        <v/>
      </c>
      <c r="D26" s="380"/>
      <c r="E26" s="380"/>
      <c r="F26" s="380"/>
      <c r="G26" s="380"/>
      <c r="H26" s="380"/>
      <c r="I26" s="141"/>
      <c r="J26" s="141"/>
      <c r="K26" s="141"/>
      <c r="L26" s="381" t="s">
        <v>25</v>
      </c>
      <c r="M26" s="381"/>
      <c r="N26" s="389" t="e">
        <f>IF(E2="الرابعة حديث",7000,0)</f>
        <v>#N/A</v>
      </c>
      <c r="O26" s="389"/>
      <c r="P26" s="389"/>
      <c r="Q26" s="389"/>
      <c r="R26" s="389"/>
      <c r="S26" s="142"/>
      <c r="T26" s="393"/>
      <c r="U26" s="394"/>
      <c r="V26" s="395"/>
      <c r="W26" s="402"/>
      <c r="X26" s="403"/>
      <c r="Y26" s="404"/>
      <c r="Z26" s="315" t="s">
        <v>212</v>
      </c>
      <c r="AA26" s="315"/>
      <c r="AB26" s="315"/>
      <c r="AC26" s="315"/>
      <c r="AD26" s="315"/>
      <c r="AE26" s="316">
        <f>H14+P14+X14+AF14+H22+P22+X22+AF22</f>
        <v>0</v>
      </c>
      <c r="AF26" s="316"/>
      <c r="AG26" s="316"/>
      <c r="AL26" s="33" t="e">
        <f t="shared" ref="AL26:AL28" si="15">IF(J16&lt;&gt;"",J16,"")</f>
        <v>#N/A</v>
      </c>
      <c r="AM26" s="33">
        <v>19</v>
      </c>
      <c r="AN26" s="33"/>
      <c r="AO26" s="33"/>
      <c r="AP26" s="33"/>
      <c r="AQ26" s="33"/>
      <c r="AR26" s="33"/>
      <c r="AS26" s="33"/>
      <c r="AT26" s="33"/>
      <c r="AU26" s="33">
        <v>22</v>
      </c>
      <c r="AV26" s="33">
        <v>631</v>
      </c>
      <c r="AW26" s="33" t="s">
        <v>3549</v>
      </c>
      <c r="AX26" s="33">
        <f t="shared" si="14"/>
        <v>0</v>
      </c>
      <c r="AY26" s="33" t="e">
        <f t="shared" si="14"/>
        <v>#N/A</v>
      </c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140" customFormat="1" ht="19.5" customHeight="1" x14ac:dyDescent="0.5">
      <c r="B27" s="143" t="str">
        <f>IFERROR(SMALL($B$35:$B$39,'اختيار المقررات'!AM9),"")</f>
        <v/>
      </c>
      <c r="C27" s="380" t="str">
        <f t="shared" ref="C27:C30" si="16">IFERROR(VLOOKUP(B27,$A$43:$B$47,2,0),"")</f>
        <v/>
      </c>
      <c r="D27" s="380"/>
      <c r="E27" s="380"/>
      <c r="F27" s="380"/>
      <c r="G27" s="380"/>
      <c r="H27" s="380"/>
      <c r="I27" s="141"/>
      <c r="J27" s="141"/>
      <c r="L27" s="381" t="s">
        <v>477</v>
      </c>
      <c r="M27" s="381"/>
      <c r="N27" s="389">
        <f>IF(F5=AO4,COUNT(B26:B30)*1500,IF(OR(F5=AO1,F5=AO2,F5=AO5,F5=AO6),COUNT(B26:B30)*12000,IF(OR(F5=AO3,F5=AO7),COUNT(B26:B30)*7500,COUNT(B26:B30)*15000)))</f>
        <v>0</v>
      </c>
      <c r="O27" s="389"/>
      <c r="P27" s="389"/>
      <c r="Q27" s="389"/>
      <c r="R27" s="147"/>
      <c r="S27" s="142"/>
      <c r="T27" s="396"/>
      <c r="U27" s="397"/>
      <c r="V27" s="398"/>
      <c r="W27" s="405"/>
      <c r="X27" s="406"/>
      <c r="Y27" s="407"/>
      <c r="Z27" s="315" t="s">
        <v>213</v>
      </c>
      <c r="AA27" s="315"/>
      <c r="AB27" s="315"/>
      <c r="AC27" s="315"/>
      <c r="AD27" s="315"/>
      <c r="AE27" s="316">
        <f>I14+Q14+Y14+AG14+I22+Q22+Y22+AG22</f>
        <v>0</v>
      </c>
      <c r="AF27" s="316"/>
      <c r="AG27" s="316"/>
      <c r="AL27" s="33" t="e">
        <f t="shared" si="15"/>
        <v>#N/A</v>
      </c>
      <c r="AM27" s="33">
        <v>20</v>
      </c>
      <c r="AN27" s="33"/>
      <c r="AO27" s="33"/>
      <c r="AP27" s="33"/>
      <c r="AQ27" s="33"/>
      <c r="AR27" s="33"/>
      <c r="AS27" s="33"/>
      <c r="AT27" s="33"/>
      <c r="AU27" s="33">
        <v>23</v>
      </c>
      <c r="AV27" s="33">
        <v>632</v>
      </c>
      <c r="AW27" s="33" t="s">
        <v>3550</v>
      </c>
      <c r="AX27" s="33">
        <f t="shared" si="14"/>
        <v>0</v>
      </c>
      <c r="AY27" s="33" t="e">
        <f t="shared" si="14"/>
        <v>#N/A</v>
      </c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140" customFormat="1" ht="19.5" customHeight="1" x14ac:dyDescent="0.5">
      <c r="B28" s="143" t="str">
        <f>IFERROR(SMALL($B$35:$B$39,'اختيار المقررات'!AM10),"")</f>
        <v/>
      </c>
      <c r="C28" s="380" t="str">
        <f t="shared" si="16"/>
        <v/>
      </c>
      <c r="D28" s="380"/>
      <c r="E28" s="380"/>
      <c r="F28" s="380"/>
      <c r="G28" s="380"/>
      <c r="H28" s="380"/>
      <c r="I28" s="141"/>
      <c r="J28" s="141"/>
      <c r="K28" s="141"/>
      <c r="L28" s="417" t="s">
        <v>478</v>
      </c>
      <c r="M28" s="417"/>
      <c r="N28" s="389" t="e">
        <f>T23</f>
        <v>#N/A</v>
      </c>
      <c r="O28" s="389"/>
      <c r="P28" s="389"/>
      <c r="Q28" s="389"/>
      <c r="R28" s="389"/>
      <c r="S28" s="142"/>
      <c r="T28" s="381" t="s">
        <v>20</v>
      </c>
      <c r="U28" s="381"/>
      <c r="V28" s="381"/>
      <c r="W28" s="416" t="s">
        <v>233</v>
      </c>
      <c r="X28" s="416"/>
      <c r="Y28" s="416"/>
      <c r="Z28" s="411"/>
      <c r="AA28" s="412"/>
      <c r="AB28" s="412"/>
      <c r="AC28" s="412"/>
      <c r="AD28" s="412"/>
      <c r="AE28" s="412"/>
      <c r="AF28" s="412"/>
      <c r="AG28" s="413"/>
      <c r="AL28" s="33" t="e">
        <f t="shared" si="15"/>
        <v>#N/A</v>
      </c>
      <c r="AM28" s="33">
        <v>21</v>
      </c>
      <c r="AN28" s="33"/>
      <c r="AO28" s="33"/>
      <c r="AP28" s="33"/>
      <c r="AQ28" s="33"/>
      <c r="AR28" s="33"/>
      <c r="AS28" s="33"/>
      <c r="AT28" s="33"/>
      <c r="AU28" s="33">
        <v>24</v>
      </c>
      <c r="AV28" s="33">
        <v>633</v>
      </c>
      <c r="AW28" s="33" t="s">
        <v>3551</v>
      </c>
      <c r="AX28" s="33">
        <f t="shared" ref="AX28" si="17">P21</f>
        <v>0</v>
      </c>
      <c r="AY28" s="33" t="e">
        <f t="shared" ref="AY28" si="18">Q21</f>
        <v>#N/A</v>
      </c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140" customFormat="1" ht="19.5" customHeight="1" x14ac:dyDescent="0.5">
      <c r="B29" s="143" t="str">
        <f>IFERROR(SMALL($B$35:$B$39,'اختيار المقررات'!AM11),"")</f>
        <v/>
      </c>
      <c r="C29" s="380" t="str">
        <f t="shared" si="16"/>
        <v/>
      </c>
      <c r="D29" s="380"/>
      <c r="E29" s="380"/>
      <c r="F29" s="380"/>
      <c r="G29" s="380"/>
      <c r="H29" s="380"/>
      <c r="I29" s="141"/>
      <c r="J29" s="141"/>
      <c r="K29" s="141"/>
      <c r="L29" s="381" t="s">
        <v>23</v>
      </c>
      <c r="M29" s="381"/>
      <c r="N29" s="415" t="e">
        <f>SUM(N25:R28)-W25</f>
        <v>#N/A</v>
      </c>
      <c r="O29" s="415"/>
      <c r="P29" s="415"/>
      <c r="Q29" s="415"/>
      <c r="R29" s="147"/>
      <c r="S29" s="142"/>
      <c r="T29" s="381" t="s">
        <v>24</v>
      </c>
      <c r="U29" s="381"/>
      <c r="V29" s="381"/>
      <c r="W29" s="382" t="e">
        <f>IF(W28="نعم",(N25+N26+الإستمارة!U1+الإستمارة!U2)+((N29-(N25+N26+الإستمارة!U1+الإستمارة!U2))/2),N29)</f>
        <v>#N/A</v>
      </c>
      <c r="X29" s="382"/>
      <c r="Y29" s="382"/>
      <c r="Z29" s="381" t="s">
        <v>26</v>
      </c>
      <c r="AA29" s="381"/>
      <c r="AB29" s="381"/>
      <c r="AC29" s="381"/>
      <c r="AD29" s="414" t="e">
        <f>N29-W29</f>
        <v>#N/A</v>
      </c>
      <c r="AE29" s="414"/>
      <c r="AF29" s="414"/>
      <c r="AG29" s="414"/>
      <c r="AL29" s="33" t="e">
        <f>IF(J19&lt;&gt;"",J19,"")</f>
        <v>#N/A</v>
      </c>
      <c r="AM29" s="33">
        <v>23</v>
      </c>
      <c r="AN29" s="33"/>
      <c r="AO29" s="33"/>
      <c r="AP29" s="33"/>
      <c r="AQ29" s="33"/>
      <c r="AR29" s="33"/>
      <c r="AS29" s="33"/>
      <c r="AT29" s="33"/>
      <c r="AU29" s="33">
        <v>25</v>
      </c>
      <c r="AV29" s="33">
        <v>640</v>
      </c>
      <c r="AW29" s="33" t="s">
        <v>3528</v>
      </c>
      <c r="AX29" s="33">
        <f t="shared" ref="AX29:AY34" si="19">X8</f>
        <v>0</v>
      </c>
      <c r="AY29" s="33" t="e">
        <f t="shared" si="19"/>
        <v>#N/A</v>
      </c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144" customFormat="1" ht="24" customHeight="1" x14ac:dyDescent="0.5">
      <c r="B30" s="143" t="str">
        <f>IFERROR(SMALL($B$35:$B$39,'اختيار المقررات'!AM12),"")</f>
        <v/>
      </c>
      <c r="C30" s="380" t="str">
        <f t="shared" si="16"/>
        <v/>
      </c>
      <c r="D30" s="380"/>
      <c r="E30" s="380"/>
      <c r="F30" s="380"/>
      <c r="G30" s="380"/>
      <c r="H30" s="380"/>
      <c r="I30" s="141"/>
      <c r="J30" s="141"/>
      <c r="K30" s="145"/>
      <c r="L30" s="409" t="s">
        <v>479</v>
      </c>
      <c r="M30" s="409"/>
      <c r="N30" s="409"/>
      <c r="O30" s="409"/>
      <c r="P30" s="409"/>
      <c r="Q30" s="409"/>
      <c r="R30" s="410" t="s">
        <v>204</v>
      </c>
      <c r="S30" s="410"/>
      <c r="T30" s="410"/>
      <c r="U30" s="409" t="s">
        <v>480</v>
      </c>
      <c r="V30" s="409"/>
      <c r="W30" s="409"/>
      <c r="X30" s="409" t="s">
        <v>205</v>
      </c>
      <c r="Y30" s="409"/>
      <c r="Z30" s="409" t="s">
        <v>481</v>
      </c>
      <c r="AA30" s="409"/>
      <c r="AB30" s="409"/>
      <c r="AC30" s="409"/>
      <c r="AD30" s="409"/>
      <c r="AE30" s="409"/>
      <c r="AF30" s="146" t="s">
        <v>203</v>
      </c>
      <c r="AG30" s="146"/>
      <c r="AL30" s="33" t="e">
        <f>IF(J20&lt;&gt;"",J20,"")</f>
        <v>#N/A</v>
      </c>
      <c r="AM30" s="33">
        <v>24</v>
      </c>
      <c r="AN30" s="33"/>
      <c r="AO30" s="33"/>
      <c r="AP30" s="33"/>
      <c r="AQ30" s="33"/>
      <c r="AR30" s="33"/>
      <c r="AS30" s="33"/>
      <c r="AT30" s="33"/>
      <c r="AU30" s="33">
        <v>26</v>
      </c>
      <c r="AV30" s="33">
        <v>641</v>
      </c>
      <c r="AW30" s="33" t="s">
        <v>3529</v>
      </c>
      <c r="AX30" s="33">
        <f t="shared" si="19"/>
        <v>0</v>
      </c>
      <c r="AY30" s="33" t="e">
        <f t="shared" si="19"/>
        <v>#N/A</v>
      </c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38" customFormat="1" x14ac:dyDescent="0.3">
      <c r="B31" s="408" t="s">
        <v>482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L31" s="33" t="e">
        <f>IF(J21&lt;&gt;"",J21,"")</f>
        <v>#N/A</v>
      </c>
      <c r="AM31" s="33">
        <v>25</v>
      </c>
      <c r="AN31" s="33"/>
      <c r="AO31" s="33"/>
      <c r="AP31" s="33"/>
      <c r="AQ31" s="33"/>
      <c r="AR31" s="33"/>
      <c r="AS31" s="33"/>
      <c r="AT31" s="33"/>
      <c r="AU31" s="33">
        <v>27</v>
      </c>
      <c r="AV31" s="33">
        <v>642</v>
      </c>
      <c r="AW31" s="33" t="s">
        <v>3530</v>
      </c>
      <c r="AX31" s="33">
        <f t="shared" si="19"/>
        <v>0</v>
      </c>
      <c r="AY31" s="33" t="e">
        <f t="shared" si="19"/>
        <v>#N/A</v>
      </c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38" customFormat="1" x14ac:dyDescent="0.3"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L32" s="33" t="e">
        <f t="shared" ref="AL32:AL37" si="20">IF(R8&lt;&gt;"",R8,"")</f>
        <v>#N/A</v>
      </c>
      <c r="AM32" s="33">
        <v>26</v>
      </c>
      <c r="AN32" s="33"/>
      <c r="AO32" s="33"/>
      <c r="AP32" s="33"/>
      <c r="AQ32" s="33"/>
      <c r="AR32" s="33"/>
      <c r="AS32" s="33"/>
      <c r="AT32" s="33"/>
      <c r="AU32" s="33">
        <v>28</v>
      </c>
      <c r="AV32" s="33">
        <v>643</v>
      </c>
      <c r="AW32" s="33" t="s">
        <v>3531</v>
      </c>
      <c r="AX32" s="33">
        <f t="shared" si="19"/>
        <v>0</v>
      </c>
      <c r="AY32" s="33" t="e">
        <f t="shared" si="19"/>
        <v>#N/A</v>
      </c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s="38" customFormat="1" x14ac:dyDescent="0.3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L33" s="33" t="e">
        <f t="shared" si="20"/>
        <v>#N/A</v>
      </c>
      <c r="AM33" s="33">
        <v>27</v>
      </c>
      <c r="AN33" s="33"/>
      <c r="AO33" s="33"/>
      <c r="AP33" s="33"/>
      <c r="AQ33" s="33"/>
      <c r="AR33" s="33"/>
      <c r="AS33" s="33"/>
      <c r="AT33" s="33"/>
      <c r="AU33" s="33">
        <v>29</v>
      </c>
      <c r="AV33" s="33">
        <v>644</v>
      </c>
      <c r="AW33" s="33" t="s">
        <v>3532</v>
      </c>
      <c r="AX33" s="33">
        <f t="shared" si="19"/>
        <v>0</v>
      </c>
      <c r="AY33" s="33" t="e">
        <f t="shared" si="19"/>
        <v>#N/A</v>
      </c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s="38" customFormat="1" x14ac:dyDescent="0.3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L34" s="33" t="e">
        <f t="shared" si="20"/>
        <v>#N/A</v>
      </c>
      <c r="AM34" s="33">
        <v>28</v>
      </c>
      <c r="AN34" s="33"/>
      <c r="AO34" s="33"/>
      <c r="AP34" s="33"/>
      <c r="AQ34" s="33"/>
      <c r="AR34" s="33"/>
      <c r="AS34" s="33"/>
      <c r="AT34" s="33"/>
      <c r="AU34" s="33">
        <v>30</v>
      </c>
      <c r="AV34" s="33">
        <v>645</v>
      </c>
      <c r="AW34" s="33" t="s">
        <v>3533</v>
      </c>
      <c r="AX34" s="33">
        <f t="shared" si="19"/>
        <v>0</v>
      </c>
      <c r="AY34" s="33" t="e">
        <f t="shared" si="19"/>
        <v>#N/A</v>
      </c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s="38" customFormat="1" ht="15.6" x14ac:dyDescent="0.3">
      <c r="B35" s="130" t="e">
        <f>IF(VLOOKUP($E$1,ورقة2!$A$2:$Z$9918,22,0)="م",1,"")</f>
        <v>#N/A</v>
      </c>
      <c r="C35" s="130"/>
      <c r="D35" s="130"/>
      <c r="E35" s="130"/>
      <c r="F35" s="130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L35" s="33" t="e">
        <f t="shared" si="20"/>
        <v>#N/A</v>
      </c>
      <c r="AM35" s="33">
        <v>29</v>
      </c>
      <c r="AN35" s="33"/>
      <c r="AO35" s="33"/>
      <c r="AP35" s="33"/>
      <c r="AQ35" s="33"/>
      <c r="AR35" s="33"/>
      <c r="AS35" s="33"/>
      <c r="AT35" s="33"/>
      <c r="AU35" s="33">
        <v>31</v>
      </c>
      <c r="AV35" s="33">
        <v>646</v>
      </c>
      <c r="AW35" s="33" t="s">
        <v>3534</v>
      </c>
      <c r="AX35" s="33">
        <f t="shared" ref="AX35:AY40" si="21">AF8</f>
        <v>0</v>
      </c>
      <c r="AY35" s="33" t="e">
        <f t="shared" si="21"/>
        <v>#N/A</v>
      </c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s="38" customFormat="1" x14ac:dyDescent="0.3">
      <c r="B36" s="130" t="e">
        <f>IF(VLOOKUP($E$1,ورقة2!$A$2:$Z$9918,23,0)="م",2,"")</f>
        <v>#N/A</v>
      </c>
      <c r="C36" s="132"/>
      <c r="D36" s="133"/>
      <c r="E36" s="133"/>
      <c r="F36" s="133"/>
      <c r="G36" s="133"/>
      <c r="H36" s="130"/>
      <c r="I36" s="130"/>
      <c r="J36" s="134"/>
      <c r="K36" s="130"/>
      <c r="L36" s="132"/>
      <c r="M36" s="133"/>
      <c r="N36" s="133"/>
      <c r="O36" s="133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L36" s="33" t="e">
        <f t="shared" si="20"/>
        <v>#N/A</v>
      </c>
      <c r="AM36" s="33">
        <v>30</v>
      </c>
      <c r="AN36" s="33"/>
      <c r="AO36" s="33"/>
      <c r="AP36" s="33"/>
      <c r="AQ36" s="33"/>
      <c r="AR36" s="33"/>
      <c r="AS36" s="33"/>
      <c r="AT36" s="33"/>
      <c r="AU36" s="33">
        <v>32</v>
      </c>
      <c r="AV36" s="33">
        <v>647</v>
      </c>
      <c r="AW36" s="33" t="s">
        <v>3535</v>
      </c>
      <c r="AX36" s="33">
        <f t="shared" si="21"/>
        <v>0</v>
      </c>
      <c r="AY36" s="33" t="e">
        <f t="shared" si="21"/>
        <v>#N/A</v>
      </c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65" s="38" customFormat="1" x14ac:dyDescent="0.3">
      <c r="B37" s="130" t="e">
        <f>IF(VLOOKUP($E$1,ورقة2!$A$2:$Z$9918,24,0)="م",3,"")</f>
        <v>#N/A</v>
      </c>
      <c r="C37" s="132"/>
      <c r="D37" s="133"/>
      <c r="E37" s="133"/>
      <c r="F37" s="133"/>
      <c r="G37" s="133"/>
      <c r="H37" s="130"/>
      <c r="I37" s="130"/>
      <c r="J37" s="134"/>
      <c r="K37" s="130"/>
      <c r="L37" s="132"/>
      <c r="M37" s="133"/>
      <c r="N37" s="133"/>
      <c r="O37" s="133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L37" s="33" t="e">
        <f t="shared" si="20"/>
        <v>#N/A</v>
      </c>
      <c r="AM37" s="33">
        <v>31</v>
      </c>
      <c r="AN37" s="33"/>
      <c r="AO37" s="33"/>
      <c r="AP37" s="33"/>
      <c r="AQ37" s="33"/>
      <c r="AR37" s="33"/>
      <c r="AS37" s="33"/>
      <c r="AT37" s="33"/>
      <c r="AU37" s="33">
        <v>33</v>
      </c>
      <c r="AV37" s="33">
        <v>648</v>
      </c>
      <c r="AW37" s="33" t="s">
        <v>3536</v>
      </c>
      <c r="AX37" s="33">
        <f t="shared" si="21"/>
        <v>0</v>
      </c>
      <c r="AY37" s="33" t="e">
        <f t="shared" si="21"/>
        <v>#N/A</v>
      </c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65" s="38" customFormat="1" x14ac:dyDescent="0.3">
      <c r="B38" s="130" t="e">
        <f>IF(VLOOKUP($E$1,ورقة2!$A$2:$Z$9918,25,0)="م",4,"")</f>
        <v>#N/A</v>
      </c>
      <c r="C38" s="132"/>
      <c r="D38" s="133"/>
      <c r="E38" s="133"/>
      <c r="F38" s="133"/>
      <c r="G38" s="133"/>
      <c r="H38" s="130"/>
      <c r="I38" s="130"/>
      <c r="J38" s="134"/>
      <c r="K38" s="130"/>
      <c r="L38" s="132"/>
      <c r="M38" s="133"/>
      <c r="N38" s="133"/>
      <c r="O38" s="133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L38" s="33" t="e">
        <f t="shared" ref="AL38:AL43" si="22">IF(Z8&lt;&gt;"",Z8,"")</f>
        <v>#N/A</v>
      </c>
      <c r="AM38" s="33">
        <v>32</v>
      </c>
      <c r="AN38" s="33"/>
      <c r="AO38" s="33"/>
      <c r="AP38" s="33"/>
      <c r="AQ38" s="33"/>
      <c r="AR38" s="33"/>
      <c r="AS38" s="33"/>
      <c r="AT38" s="33"/>
      <c r="AU38" s="33">
        <v>34</v>
      </c>
      <c r="AV38" s="33">
        <v>649</v>
      </c>
      <c r="AW38" s="33" t="s">
        <v>3537</v>
      </c>
      <c r="AX38" s="33">
        <f t="shared" si="21"/>
        <v>0</v>
      </c>
      <c r="AY38" s="33" t="e">
        <f t="shared" si="21"/>
        <v>#N/A</v>
      </c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s="38" customFormat="1" x14ac:dyDescent="0.3">
      <c r="B39" s="3" t="e">
        <f>IF(VLOOKUP($E$1,ورقة2!$A$2:$Z$9918,26,0)="م",5,"")</f>
        <v>#N/A</v>
      </c>
      <c r="C39" s="4"/>
      <c r="D39" s="26"/>
      <c r="E39" s="26"/>
      <c r="F39" s="26"/>
      <c r="G39" s="26"/>
      <c r="H39" s="3"/>
      <c r="I39" s="3"/>
      <c r="J39" s="25"/>
      <c r="K39" s="3"/>
      <c r="L39" s="4"/>
      <c r="M39" s="26"/>
      <c r="N39" s="26"/>
      <c r="O39" s="26"/>
      <c r="P39" s="3"/>
      <c r="Q39" s="3"/>
      <c r="AL39" s="33" t="e">
        <f t="shared" si="22"/>
        <v>#N/A</v>
      </c>
      <c r="AM39" s="33">
        <v>33</v>
      </c>
      <c r="AN39" s="33"/>
      <c r="AO39" s="33"/>
      <c r="AP39" s="33"/>
      <c r="AQ39" s="33"/>
      <c r="AR39" s="33"/>
      <c r="AS39" s="33"/>
      <c r="AT39" s="33"/>
      <c r="AU39" s="33">
        <v>35</v>
      </c>
      <c r="AV39" s="33">
        <v>650</v>
      </c>
      <c r="AW39" s="33" t="s">
        <v>3538</v>
      </c>
      <c r="AX39" s="33">
        <f t="shared" si="21"/>
        <v>0</v>
      </c>
      <c r="AY39" s="33" t="e">
        <f t="shared" si="21"/>
        <v>#N/A</v>
      </c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s="38" customFormat="1" x14ac:dyDescent="0.3">
      <c r="B40" s="3"/>
      <c r="C40" s="4"/>
      <c r="D40" s="26"/>
      <c r="E40" s="26"/>
      <c r="F40" s="26"/>
      <c r="G40" s="26"/>
      <c r="H40" s="3"/>
      <c r="I40" s="3"/>
      <c r="J40" s="25"/>
      <c r="K40" s="3"/>
      <c r="L40" s="4"/>
      <c r="M40" s="26"/>
      <c r="N40" s="26"/>
      <c r="O40" s="26"/>
      <c r="P40" s="3"/>
      <c r="Q40" s="3"/>
      <c r="AL40" s="33" t="e">
        <f t="shared" si="22"/>
        <v>#N/A</v>
      </c>
      <c r="AM40" s="33">
        <v>34</v>
      </c>
      <c r="AN40" s="33"/>
      <c r="AO40" s="33"/>
      <c r="AP40" s="33"/>
      <c r="AQ40" s="33"/>
      <c r="AR40" s="33"/>
      <c r="AS40" s="33"/>
      <c r="AT40" s="33"/>
      <c r="AU40" s="33">
        <v>36</v>
      </c>
      <c r="AV40" s="33">
        <v>651</v>
      </c>
      <c r="AW40" s="33" t="s">
        <v>3539</v>
      </c>
      <c r="AX40" s="33">
        <f t="shared" si="21"/>
        <v>0</v>
      </c>
      <c r="AY40" s="33" t="e">
        <f t="shared" si="21"/>
        <v>#N/A</v>
      </c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s="38" customFormat="1" ht="15.6" x14ac:dyDescent="0.3">
      <c r="B41" s="5"/>
      <c r="C41" s="5"/>
      <c r="D41" s="5"/>
      <c r="E41" s="6"/>
      <c r="F41" s="7"/>
      <c r="G41" s="3"/>
      <c r="H41" s="27"/>
      <c r="I41" s="27"/>
      <c r="J41" s="27"/>
      <c r="K41" s="27"/>
      <c r="L41" s="8"/>
      <c r="M41" s="8"/>
      <c r="N41" s="28"/>
      <c r="O41" s="28"/>
      <c r="P41" s="28"/>
      <c r="Q41" s="28"/>
      <c r="AL41" s="33" t="e">
        <f t="shared" si="22"/>
        <v>#N/A</v>
      </c>
      <c r="AM41" s="33">
        <v>35</v>
      </c>
      <c r="AN41" s="33"/>
      <c r="AO41" s="33"/>
      <c r="AP41" s="33"/>
      <c r="AQ41" s="33"/>
      <c r="AR41" s="33"/>
      <c r="AS41" s="33"/>
      <c r="AT41" s="33"/>
      <c r="AU41" s="33">
        <v>37</v>
      </c>
      <c r="AV41" s="33">
        <v>660</v>
      </c>
      <c r="AW41" s="33" t="s">
        <v>3552</v>
      </c>
      <c r="AX41" s="33">
        <f t="shared" ref="AX41:AY46" si="23">X16</f>
        <v>0</v>
      </c>
      <c r="AY41" s="33" t="e">
        <f t="shared" si="23"/>
        <v>#N/A</v>
      </c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s="38" customFormat="1" ht="17.399999999999999" x14ac:dyDescent="0.3">
      <c r="B42" s="9"/>
      <c r="C42" s="9"/>
      <c r="D42" s="5"/>
      <c r="E42" s="5"/>
      <c r="F42" s="5"/>
      <c r="G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33" t="e">
        <f t="shared" si="22"/>
        <v>#N/A</v>
      </c>
      <c r="AM42" s="33">
        <v>36</v>
      </c>
      <c r="AN42" s="33"/>
      <c r="AO42" s="33"/>
      <c r="AP42" s="33"/>
      <c r="AQ42" s="33"/>
      <c r="AR42" s="33"/>
      <c r="AS42" s="33"/>
      <c r="AT42" s="33"/>
      <c r="AU42" s="33">
        <v>38</v>
      </c>
      <c r="AV42" s="33">
        <v>661</v>
      </c>
      <c r="AW42" s="33" t="s">
        <v>3553</v>
      </c>
      <c r="AX42" s="33">
        <f t="shared" si="23"/>
        <v>0</v>
      </c>
      <c r="AY42" s="33" t="e">
        <f t="shared" si="23"/>
        <v>#N/A</v>
      </c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s="38" customFormat="1" ht="17.399999999999999" x14ac:dyDescent="0.3">
      <c r="A43" s="233">
        <v>1</v>
      </c>
      <c r="B43" s="233" t="s">
        <v>474</v>
      </c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33" t="e">
        <f t="shared" si="22"/>
        <v>#N/A</v>
      </c>
      <c r="AM43" s="33">
        <v>37</v>
      </c>
      <c r="AN43" s="33"/>
      <c r="AO43" s="33"/>
      <c r="AP43" s="33"/>
      <c r="AQ43" s="33"/>
      <c r="AR43" s="33"/>
      <c r="AS43" s="33"/>
      <c r="AT43" s="33"/>
      <c r="AU43" s="33">
        <v>39</v>
      </c>
      <c r="AV43" s="33">
        <v>662</v>
      </c>
      <c r="AW43" s="33" t="s">
        <v>3554</v>
      </c>
      <c r="AX43" s="33">
        <f t="shared" si="23"/>
        <v>0</v>
      </c>
      <c r="AY43" s="33" t="e">
        <f t="shared" si="23"/>
        <v>#N/A</v>
      </c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1:65" s="38" customFormat="1" x14ac:dyDescent="0.3">
      <c r="A44" s="233">
        <v>2</v>
      </c>
      <c r="B44" s="233" t="s">
        <v>475</v>
      </c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33" t="e">
        <f t="shared" ref="AL44:AL49" si="24">IF(R16&lt;&gt;"",R16,"")</f>
        <v>#N/A</v>
      </c>
      <c r="AM44" s="33">
        <v>38</v>
      </c>
      <c r="AN44" s="33"/>
      <c r="AO44" s="33"/>
      <c r="AP44" s="33"/>
      <c r="AQ44" s="33"/>
      <c r="AR44" s="33"/>
      <c r="AS44" s="33"/>
      <c r="AT44" s="33"/>
      <c r="AU44" s="33">
        <v>40</v>
      </c>
      <c r="AV44" s="33">
        <v>663</v>
      </c>
      <c r="AW44" s="33" t="s">
        <v>3555</v>
      </c>
      <c r="AX44" s="33">
        <f t="shared" si="23"/>
        <v>0</v>
      </c>
      <c r="AY44" s="33" t="e">
        <f t="shared" si="23"/>
        <v>#N/A</v>
      </c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1:65" s="38" customFormat="1" ht="17.399999999999999" x14ac:dyDescent="0.3">
      <c r="A45" s="233">
        <v>3</v>
      </c>
      <c r="B45" s="233" t="s">
        <v>476</v>
      </c>
      <c r="C45" s="11"/>
      <c r="D45" s="11"/>
      <c r="E45" s="11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33" t="e">
        <f t="shared" si="24"/>
        <v>#N/A</v>
      </c>
      <c r="AM45" s="33">
        <v>39</v>
      </c>
      <c r="AN45" s="33"/>
      <c r="AO45" s="33"/>
      <c r="AP45" s="33"/>
      <c r="AQ45" s="33"/>
      <c r="AR45" s="33"/>
      <c r="AS45" s="33"/>
      <c r="AT45" s="33"/>
      <c r="AU45" s="33">
        <v>41</v>
      </c>
      <c r="AV45" s="33">
        <v>664</v>
      </c>
      <c r="AW45" s="33" t="s">
        <v>3556</v>
      </c>
      <c r="AX45" s="33">
        <f t="shared" si="23"/>
        <v>0</v>
      </c>
      <c r="AY45" s="33" t="e">
        <f t="shared" si="23"/>
        <v>#N/A</v>
      </c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s="38" customFormat="1" x14ac:dyDescent="0.3">
      <c r="A46" s="233">
        <v>4</v>
      </c>
      <c r="B46" s="233" t="s">
        <v>499</v>
      </c>
      <c r="AL46" s="33" t="e">
        <f t="shared" si="24"/>
        <v>#N/A</v>
      </c>
      <c r="AM46" s="33">
        <v>40</v>
      </c>
      <c r="AN46" s="33"/>
      <c r="AO46" s="33"/>
      <c r="AP46" s="33"/>
      <c r="AQ46" s="33"/>
      <c r="AR46" s="33"/>
      <c r="AS46" s="33"/>
      <c r="AT46" s="33"/>
      <c r="AU46" s="33">
        <v>42</v>
      </c>
      <c r="AV46" s="33">
        <v>665</v>
      </c>
      <c r="AW46" s="33" t="s">
        <v>3557</v>
      </c>
      <c r="AX46" s="33">
        <f t="shared" si="23"/>
        <v>0</v>
      </c>
      <c r="AY46" s="33" t="e">
        <f t="shared" si="23"/>
        <v>#N/A</v>
      </c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s="38" customFormat="1" ht="15.6" x14ac:dyDescent="0.3">
      <c r="A47" s="233">
        <v>5</v>
      </c>
      <c r="B47" s="233" t="s">
        <v>934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33" t="e">
        <f t="shared" si="24"/>
        <v>#N/A</v>
      </c>
      <c r="AM47" s="33">
        <v>41</v>
      </c>
      <c r="AN47" s="33"/>
      <c r="AO47" s="33"/>
      <c r="AP47" s="33"/>
      <c r="AQ47" s="33"/>
      <c r="AR47" s="33"/>
      <c r="AS47" s="33"/>
      <c r="AT47" s="33"/>
      <c r="AU47" s="33">
        <v>43</v>
      </c>
      <c r="AV47" s="33">
        <v>666</v>
      </c>
      <c r="AW47" s="33" t="s">
        <v>3558</v>
      </c>
      <c r="AX47" s="33">
        <f t="shared" ref="AX47:AY52" si="25">AF16</f>
        <v>0</v>
      </c>
      <c r="AY47" s="33" t="e">
        <f t="shared" si="25"/>
        <v>#N/A</v>
      </c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s="38" customFormat="1" ht="15.6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33" t="e">
        <f t="shared" si="24"/>
        <v>#N/A</v>
      </c>
      <c r="AM48" s="33">
        <v>42</v>
      </c>
      <c r="AN48" s="33"/>
      <c r="AO48" s="33"/>
      <c r="AP48" s="33"/>
      <c r="AQ48" s="33"/>
      <c r="AR48" s="33"/>
      <c r="AS48" s="33"/>
      <c r="AT48" s="33"/>
      <c r="AU48" s="33">
        <v>44</v>
      </c>
      <c r="AV48" s="33">
        <v>667</v>
      </c>
      <c r="AW48" s="33" t="s">
        <v>3559</v>
      </c>
      <c r="AX48" s="33">
        <f t="shared" si="25"/>
        <v>0</v>
      </c>
      <c r="AY48" s="33" t="e">
        <f t="shared" si="25"/>
        <v>#N/A</v>
      </c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2:65" s="38" customFormat="1" ht="17.399999999999999" x14ac:dyDescent="0.3">
      <c r="B49" s="14"/>
      <c r="C49" s="14"/>
      <c r="D49" s="14"/>
      <c r="E49" s="14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33" t="e">
        <f t="shared" si="24"/>
        <v>#N/A</v>
      </c>
      <c r="AM49" s="33">
        <v>43</v>
      </c>
      <c r="AN49" s="33"/>
      <c r="AO49" s="33"/>
      <c r="AP49" s="33"/>
      <c r="AQ49" s="33"/>
      <c r="AR49" s="33"/>
      <c r="AS49" s="33"/>
      <c r="AT49" s="33"/>
      <c r="AU49" s="33">
        <v>45</v>
      </c>
      <c r="AV49" s="33">
        <v>668</v>
      </c>
      <c r="AW49" s="33" t="s">
        <v>3560</v>
      </c>
      <c r="AX49" s="33">
        <f t="shared" si="25"/>
        <v>0</v>
      </c>
      <c r="AY49" s="33" t="e">
        <f t="shared" si="25"/>
        <v>#N/A</v>
      </c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2:65" s="38" customFormat="1" x14ac:dyDescent="0.3">
      <c r="B50" s="15"/>
      <c r="C50" s="15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33" t="e">
        <f>IF(Z16&lt;&gt;"",Z16,"")</f>
        <v>#N/A</v>
      </c>
      <c r="AM50" s="33">
        <v>44</v>
      </c>
      <c r="AN50" s="33"/>
      <c r="AO50" s="33"/>
      <c r="AP50" s="33"/>
      <c r="AQ50" s="33"/>
      <c r="AR50" s="33"/>
      <c r="AS50" s="33"/>
      <c r="AT50" s="33"/>
      <c r="AU50" s="33">
        <v>46</v>
      </c>
      <c r="AV50" s="33">
        <v>669</v>
      </c>
      <c r="AW50" s="33" t="s">
        <v>3561</v>
      </c>
      <c r="AX50" s="33">
        <f t="shared" si="25"/>
        <v>0</v>
      </c>
      <c r="AY50" s="33" t="e">
        <f t="shared" si="25"/>
        <v>#N/A</v>
      </c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2:65" s="38" customFormat="1" ht="18.600000000000001" x14ac:dyDescent="0.6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L51" s="33" t="e">
        <f>IF(Z17&lt;&gt;"",Z17,"")</f>
        <v>#N/A</v>
      </c>
      <c r="AM51" s="33">
        <v>45</v>
      </c>
      <c r="AN51" s="33"/>
      <c r="AO51" s="33"/>
      <c r="AP51" s="33"/>
      <c r="AQ51" s="33"/>
      <c r="AR51" s="33"/>
      <c r="AS51" s="33"/>
      <c r="AT51" s="33"/>
      <c r="AU51" s="33">
        <v>47</v>
      </c>
      <c r="AV51" s="33">
        <v>670</v>
      </c>
      <c r="AW51" s="33" t="s">
        <v>3562</v>
      </c>
      <c r="AX51" s="33">
        <f t="shared" si="25"/>
        <v>0</v>
      </c>
      <c r="AY51" s="33" t="e">
        <f t="shared" si="25"/>
        <v>#N/A</v>
      </c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2:65" s="38" customFormat="1" ht="21" x14ac:dyDescent="0.3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33" t="e">
        <f>IF(Z18&lt;&gt;"",Z18,"")</f>
        <v>#N/A</v>
      </c>
      <c r="AM52" s="33">
        <v>46</v>
      </c>
      <c r="AN52" s="33"/>
      <c r="AO52" s="33"/>
      <c r="AP52" s="33"/>
      <c r="AQ52" s="33"/>
      <c r="AR52" s="33"/>
      <c r="AS52" s="33"/>
      <c r="AT52" s="33"/>
      <c r="AU52" s="33">
        <v>48</v>
      </c>
      <c r="AV52" s="33">
        <v>671</v>
      </c>
      <c r="AW52" s="33" t="s">
        <v>216</v>
      </c>
      <c r="AX52" s="33">
        <f t="shared" si="25"/>
        <v>0</v>
      </c>
      <c r="AY52" s="33" t="e">
        <f t="shared" si="25"/>
        <v>#N/A</v>
      </c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2:65" s="38" customFormat="1" ht="21" x14ac:dyDescent="0.3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33" t="e">
        <f>IF(Z19&lt;&gt;"",Z19,"")</f>
        <v>#N/A</v>
      </c>
      <c r="AM53" s="33">
        <v>47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</row>
    <row r="54" spans="2:65" s="38" customFormat="1" ht="21" x14ac:dyDescent="0.4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33" t="e">
        <f>IF(Z20&lt;&gt;"",Z20,"")</f>
        <v>#N/A</v>
      </c>
      <c r="AM54" s="33">
        <v>48</v>
      </c>
      <c r="AN54" s="33"/>
      <c r="AO54" s="33"/>
      <c r="AP54" s="33"/>
      <c r="AQ54" s="33"/>
      <c r="AR54" s="33"/>
      <c r="AS54" s="33"/>
      <c r="AT54" s="33"/>
      <c r="AU54" s="33">
        <v>49</v>
      </c>
      <c r="AV54" s="33">
        <v>671</v>
      </c>
      <c r="AW54" s="33" t="s">
        <v>216</v>
      </c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2:65" s="38" customFormat="1" ht="21" x14ac:dyDescent="0.4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2:65" ht="2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33" t="e">
        <f t="shared" ref="AL56" si="26">IF(Z21&lt;&gt;"",Z21,"")</f>
        <v>#N/A</v>
      </c>
      <c r="AM56" s="33">
        <v>49</v>
      </c>
    </row>
  </sheetData>
  <sheetProtection algorithmName="SHA-512" hashValue="AusnAfH1MNwSvPJD7y137zsHqlJDwPMDj+efwFgBJWIOPetuQjCu6SaQUhHSz2Bqqju2VAGXmmb9yrAN29/C7g==" saltValue="gyS8wOKNdetjX3cEDRYrug==" spinCount="100000" sheet="1" selectLockedCells="1"/>
  <mergeCells count="145">
    <mergeCell ref="B31:AG32"/>
    <mergeCell ref="AE25:AG25"/>
    <mergeCell ref="C30:H30"/>
    <mergeCell ref="L30:Q30"/>
    <mergeCell ref="R30:T30"/>
    <mergeCell ref="U30:W30"/>
    <mergeCell ref="X30:Y30"/>
    <mergeCell ref="Z30:AE30"/>
    <mergeCell ref="Z28:AG28"/>
    <mergeCell ref="C28:H28"/>
    <mergeCell ref="C29:H29"/>
    <mergeCell ref="AD29:AG29"/>
    <mergeCell ref="T28:V28"/>
    <mergeCell ref="L25:M25"/>
    <mergeCell ref="L27:M27"/>
    <mergeCell ref="N27:Q27"/>
    <mergeCell ref="N25:R25"/>
    <mergeCell ref="L29:M29"/>
    <mergeCell ref="N29:Q29"/>
    <mergeCell ref="W28:Y28"/>
    <mergeCell ref="C25:H25"/>
    <mergeCell ref="C26:H26"/>
    <mergeCell ref="L28:M28"/>
    <mergeCell ref="N28:R28"/>
    <mergeCell ref="C27:H27"/>
    <mergeCell ref="T29:V29"/>
    <mergeCell ref="W29:Y29"/>
    <mergeCell ref="Z29:AC29"/>
    <mergeCell ref="AH12:AJ18"/>
    <mergeCell ref="L26:M26"/>
    <mergeCell ref="AC12:AE12"/>
    <mergeCell ref="AC17:AE17"/>
    <mergeCell ref="M13:O13"/>
    <mergeCell ref="U21:W21"/>
    <mergeCell ref="U20:W20"/>
    <mergeCell ref="D21:G21"/>
    <mergeCell ref="M21:O21"/>
    <mergeCell ref="D20:G20"/>
    <mergeCell ref="AC20:AE20"/>
    <mergeCell ref="AC16:AE16"/>
    <mergeCell ref="D16:G16"/>
    <mergeCell ref="Z26:AD26"/>
    <mergeCell ref="M20:O20"/>
    <mergeCell ref="AC21:AE21"/>
    <mergeCell ref="N26:R26"/>
    <mergeCell ref="T25:V27"/>
    <mergeCell ref="W25:Y27"/>
    <mergeCell ref="D19:G19"/>
    <mergeCell ref="AC19:AE19"/>
    <mergeCell ref="M16:O16"/>
    <mergeCell ref="U16:W16"/>
    <mergeCell ref="AC18:AE18"/>
    <mergeCell ref="M18:O18"/>
    <mergeCell ref="U19:W19"/>
    <mergeCell ref="U17:W17"/>
    <mergeCell ref="U18:W18"/>
    <mergeCell ref="M19:O19"/>
    <mergeCell ref="M17:O17"/>
    <mergeCell ref="AE3:AG3"/>
    <mergeCell ref="B7:I7"/>
    <mergeCell ref="L7:Q7"/>
    <mergeCell ref="T7:Y7"/>
    <mergeCell ref="AB7:AG7"/>
    <mergeCell ref="U2:V2"/>
    <mergeCell ref="Q2:T2"/>
    <mergeCell ref="H3:J3"/>
    <mergeCell ref="D18:G18"/>
    <mergeCell ref="C4:D4"/>
    <mergeCell ref="E4:G4"/>
    <mergeCell ref="M11:O11"/>
    <mergeCell ref="M10:O10"/>
    <mergeCell ref="M12:O12"/>
    <mergeCell ref="D12:G12"/>
    <mergeCell ref="D10:G10"/>
    <mergeCell ref="D17:G17"/>
    <mergeCell ref="B15:Q15"/>
    <mergeCell ref="AC10:AE10"/>
    <mergeCell ref="U8:W8"/>
    <mergeCell ref="AC8:AE8"/>
    <mergeCell ref="B3:D3"/>
    <mergeCell ref="H2:N2"/>
    <mergeCell ref="L3:N3"/>
    <mergeCell ref="C2:D2"/>
    <mergeCell ref="E2:G2"/>
    <mergeCell ref="O2:P2"/>
    <mergeCell ref="O3:P3"/>
    <mergeCell ref="AB4:AC4"/>
    <mergeCell ref="AB5:AC5"/>
    <mergeCell ref="U5:V5"/>
    <mergeCell ref="C5:E5"/>
    <mergeCell ref="F5:N5"/>
    <mergeCell ref="Q5:T5"/>
    <mergeCell ref="O4:P4"/>
    <mergeCell ref="Q4:T4"/>
    <mergeCell ref="U4:V4"/>
    <mergeCell ref="H4:J4"/>
    <mergeCell ref="L4:N4"/>
    <mergeCell ref="T6:AG6"/>
    <mergeCell ref="U1:V1"/>
    <mergeCell ref="Q1:T1"/>
    <mergeCell ref="Q3:T3"/>
    <mergeCell ref="U3:V3"/>
    <mergeCell ref="O1:P1"/>
    <mergeCell ref="E3:G3"/>
    <mergeCell ref="U13:W13"/>
    <mergeCell ref="U11:W11"/>
    <mergeCell ref="M8:O8"/>
    <mergeCell ref="M9:O9"/>
    <mergeCell ref="D13:G13"/>
    <mergeCell ref="D8:G8"/>
    <mergeCell ref="D9:G9"/>
    <mergeCell ref="D11:G11"/>
    <mergeCell ref="U12:W12"/>
    <mergeCell ref="U10:W10"/>
    <mergeCell ref="AC13:AE13"/>
    <mergeCell ref="B6:Q6"/>
    <mergeCell ref="C1:D1"/>
    <mergeCell ref="E1:G1"/>
    <mergeCell ref="H1:J1"/>
    <mergeCell ref="L1:N1"/>
    <mergeCell ref="O5:P5"/>
    <mergeCell ref="Z25:AD25"/>
    <mergeCell ref="Z27:AD27"/>
    <mergeCell ref="AE26:AG26"/>
    <mergeCell ref="AE27:AG27"/>
    <mergeCell ref="AB1:AC1"/>
    <mergeCell ref="AB3:AC3"/>
    <mergeCell ref="AH9:AJ9"/>
    <mergeCell ref="AH10:AJ11"/>
    <mergeCell ref="AB2:AC2"/>
    <mergeCell ref="X2:Z2"/>
    <mergeCell ref="X3:Z3"/>
    <mergeCell ref="X4:Z4"/>
    <mergeCell ref="X5:Z5"/>
    <mergeCell ref="AE1:AG1"/>
    <mergeCell ref="AE2:AG2"/>
    <mergeCell ref="T15:AG15"/>
    <mergeCell ref="AC9:AE9"/>
    <mergeCell ref="U9:W9"/>
    <mergeCell ref="AC11:AE11"/>
    <mergeCell ref="AH1:AI1"/>
    <mergeCell ref="AH2:AI2"/>
    <mergeCell ref="AH3:AI3"/>
    <mergeCell ref="AE4:AI4"/>
    <mergeCell ref="X1:Z1"/>
  </mergeCells>
  <conditionalFormatting sqref="B6:Q6">
    <cfRule type="expression" dxfId="28" priority="2">
      <formula>$E$2="مستنفذ"</formula>
    </cfRule>
  </conditionalFormatting>
  <conditionalFormatting sqref="T6:AG21 B7:Q21">
    <cfRule type="expression" dxfId="27" priority="1">
      <formula>$E$2="مستنفذ"</formula>
    </cfRule>
  </conditionalFormatting>
  <dataValidations count="3">
    <dataValidation type="list" allowBlank="1" showInputMessage="1" showErrorMessage="1" sqref="W28" xr:uid="{00000000-0002-0000-0200-000001000000}">
      <formula1>$BC$4:$BC$5</formula1>
    </dataValidation>
    <dataValidation type="list" allowBlank="1" showInputMessage="1" showErrorMessage="1" sqref="F5:N5" xr:uid="{DBBF5336-37EF-488B-B403-950D4B90447E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3 P8:P13 X8:X13 AF8:AF13 AF16:AF21 X16:X21 P16:P21 H16:H21" xr:uid="{B85F834E-8F06-4128-8F4B-98C815854B09}">
      <formula1>AND($AN$1=0,H8=1)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AO47"/>
  <sheetViews>
    <sheetView rightToLeft="1" workbookViewId="0">
      <selection activeCell="T9" sqref="T9"/>
    </sheetView>
  </sheetViews>
  <sheetFormatPr defaultColWidth="9" defaultRowHeight="15.6" x14ac:dyDescent="0.3"/>
  <cols>
    <col min="1" max="1" width="3" style="1" customWidth="1"/>
    <col min="2" max="2" width="3.6640625" style="1" customWidth="1"/>
    <col min="3" max="3" width="5.109375" style="1" customWidth="1"/>
    <col min="4" max="4" width="4.109375" style="1" customWidth="1"/>
    <col min="5" max="5" width="8" style="93" customWidth="1"/>
    <col min="6" max="6" width="7.109375" style="93" customWidth="1"/>
    <col min="7" max="7" width="4.6640625" style="93" customWidth="1"/>
    <col min="8" max="8" width="5.44140625" style="93" customWidth="1"/>
    <col min="9" max="9" width="5.21875" style="1" customWidth="1"/>
    <col min="10" max="10" width="9.88671875" style="1" bestFit="1" customWidth="1"/>
    <col min="11" max="11" width="6" style="1" customWidth="1"/>
    <col min="12" max="12" width="3.44140625" style="1" customWidth="1"/>
    <col min="13" max="13" width="9.6640625" style="93" customWidth="1"/>
    <col min="14" max="14" width="8.44140625" style="93" customWidth="1"/>
    <col min="15" max="15" width="7.109375" style="93" customWidth="1"/>
    <col min="16" max="16" width="4.109375" style="1" customWidth="1"/>
    <col min="17" max="17" width="4.6640625" style="1" customWidth="1"/>
    <col min="18" max="18" width="5.44140625" style="1" customWidth="1"/>
    <col min="19" max="19" width="2.6640625" style="1" hidden="1" customWidth="1"/>
    <col min="20" max="20" width="5.77734375" style="1" bestFit="1" customWidth="1"/>
    <col min="21" max="21" width="5.77734375" style="1" hidden="1" customWidth="1"/>
    <col min="22" max="22" width="2.6640625" style="1" hidden="1" customWidth="1"/>
    <col min="23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3.88671875" style="1" customWidth="1"/>
    <col min="30" max="34" width="18" style="1" customWidth="1"/>
    <col min="35" max="35" width="9" style="1" bestFit="1" customWidth="1"/>
    <col min="36" max="36" width="2" style="1" bestFit="1" customWidth="1"/>
    <col min="37" max="40" width="0" style="1" hidden="1" customWidth="1"/>
    <col min="41" max="41" width="57.109375" style="1" bestFit="1" customWidth="1"/>
    <col min="42" max="51" width="0" style="1" hidden="1" customWidth="1"/>
    <col min="52" max="16384" width="9" style="1"/>
  </cols>
  <sheetData>
    <row r="1" spans="2:41" ht="16.8" thickTop="1" thickBot="1" x14ac:dyDescent="0.35">
      <c r="B1" s="470">
        <f ca="1">NOW()</f>
        <v>44591.372695601851</v>
      </c>
      <c r="C1" s="470"/>
      <c r="D1" s="470"/>
      <c r="E1" s="470"/>
      <c r="F1" s="418" t="s">
        <v>3564</v>
      </c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U1" s="36" t="b">
        <f>IF(OR(I12="ج",I12="ر1",I12="ر2"),IF(H12=1,IF(OR(E22=$AO$8,E22=$AO$9),0,IF(OR(E22=$AO$1,E22=$AO$2,E22=$AO$5,E22=$AO$6),IF(I12="ج",5600,IF(I12="ر1",7200,IF(I12="ر2",8800,""))),IF(OR(E22=$AO$3,E22=$AO$7),IF(I12="ج",3500,IF(I12="ر1",4500,IF(I12="ر2",5500,""))),IF(E22=$AO$4,500,IF(I12="ج",7000,IF(I12="ر1",9000,IF(I12="ر2",11000,"")))))))))</f>
        <v>0</v>
      </c>
      <c r="W1" s="130"/>
      <c r="AC1" s="192"/>
      <c r="AD1" s="423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24"/>
      <c r="AF1" s="424"/>
      <c r="AG1" s="424"/>
      <c r="AH1" s="425"/>
      <c r="AI1" s="192"/>
      <c r="AJ1" s="194">
        <f>COUNT(AA3:AA21)</f>
        <v>17</v>
      </c>
      <c r="AO1" s="108" t="s">
        <v>207</v>
      </c>
    </row>
    <row r="2" spans="2:41" ht="20.399999999999999" customHeight="1" thickBot="1" x14ac:dyDescent="0.35">
      <c r="B2" s="471" t="s">
        <v>918</v>
      </c>
      <c r="C2" s="472"/>
      <c r="D2" s="473">
        <f>'اختيار المقررات'!E1</f>
        <v>0</v>
      </c>
      <c r="E2" s="473"/>
      <c r="F2" s="437" t="s">
        <v>3</v>
      </c>
      <c r="G2" s="437"/>
      <c r="H2" s="474" t="str">
        <f>'اختيار المقررات'!L1</f>
        <v/>
      </c>
      <c r="I2" s="474"/>
      <c r="J2" s="474"/>
      <c r="K2" s="437" t="s">
        <v>4</v>
      </c>
      <c r="L2" s="437"/>
      <c r="M2" s="435" t="str">
        <f>'اختيار المقررات'!Q1</f>
        <v/>
      </c>
      <c r="N2" s="435"/>
      <c r="O2" s="195" t="s">
        <v>5</v>
      </c>
      <c r="P2" s="435" t="str">
        <f>'اختيار المقررات'!W1</f>
        <v/>
      </c>
      <c r="Q2" s="435"/>
      <c r="R2" s="436"/>
      <c r="U2" s="211" t="b">
        <f>IF(OR(I13="ج",I13="ر1",I13="ر2"),IF(H13=1,IF(OR(E22=$AO$8,E22=$AO$9),0,IF(OR(E22=$AO$1,E22=$AO$2,E22=$AO$5,E22=$AO$6),IF(I13="ج",5600,IF(I13="ر1",7200,IF(I13="ر2",8800,""))),IF(OR(E22=$AO$3,E22=$AO$7),IF(I13="ج",3500,IF(I13="ر1",4500,IF(I13="ر2",5500,""))),IF(E22=$AO$4,500,IF(I13="ج",7000,IF(I13="ر1",9000,IF(I13="ر2",11000,"")))))))))</f>
        <v>0</v>
      </c>
      <c r="W2" s="130"/>
      <c r="AC2" s="192"/>
      <c r="AD2" s="426"/>
      <c r="AE2" s="427"/>
      <c r="AF2" s="427"/>
      <c r="AG2" s="427"/>
      <c r="AH2" s="428"/>
      <c r="AI2" s="193" t="s">
        <v>917</v>
      </c>
      <c r="AO2" s="135" t="s">
        <v>208</v>
      </c>
    </row>
    <row r="3" spans="2:41" ht="20.399999999999999" customHeight="1" thickTop="1" thickBot="1" x14ac:dyDescent="0.35">
      <c r="B3" s="464" t="s">
        <v>919</v>
      </c>
      <c r="C3" s="431"/>
      <c r="D3" s="420" t="e">
        <f>'اختيار المقررات'!E2</f>
        <v>#N/A</v>
      </c>
      <c r="E3" s="420"/>
      <c r="F3" s="432">
        <f>'اختيار المقررات'!Q2</f>
        <v>0</v>
      </c>
      <c r="G3" s="432"/>
      <c r="H3" s="421" t="s">
        <v>229</v>
      </c>
      <c r="I3" s="421"/>
      <c r="J3" s="419">
        <f>'اختيار المقررات'!W2</f>
        <v>0</v>
      </c>
      <c r="K3" s="419"/>
      <c r="L3" s="419"/>
      <c r="M3" s="196" t="s">
        <v>230</v>
      </c>
      <c r="N3" s="420" t="str">
        <f>'اختيار المقررات'!AB2</f>
        <v xml:space="preserve"> </v>
      </c>
      <c r="O3" s="420"/>
      <c r="P3" s="420"/>
      <c r="Q3" s="465" t="s">
        <v>231</v>
      </c>
      <c r="R3" s="466"/>
      <c r="W3" s="130" t="str">
        <f>IFERROR(SMALL('اختيار المقررات'!$AL$8:$AL$56,X3),"")</f>
        <v/>
      </c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94"/>
      <c r="AD3" s="194"/>
      <c r="AE3" s="429" t="str">
        <f>IFERROR(VLOOKUP(AA3,$X$3:$Z$22,3,0),"")</f>
        <v>اسم الاب:</v>
      </c>
      <c r="AF3" s="429"/>
      <c r="AG3" s="429"/>
      <c r="AH3" s="194"/>
      <c r="AI3" s="194"/>
      <c r="AO3" s="135" t="s">
        <v>45</v>
      </c>
    </row>
    <row r="4" spans="2:41" ht="20.399999999999999" customHeight="1" thickTop="1" thickBot="1" x14ac:dyDescent="0.35">
      <c r="B4" s="464" t="s">
        <v>920</v>
      </c>
      <c r="C4" s="431"/>
      <c r="D4" s="432" t="str">
        <f>'اختيار المقررات'!E3</f>
        <v/>
      </c>
      <c r="E4" s="432"/>
      <c r="F4" s="434" t="s">
        <v>921</v>
      </c>
      <c r="G4" s="434"/>
      <c r="H4" s="467" t="str">
        <f>'اختيار المقررات'!AB1</f>
        <v/>
      </c>
      <c r="I4" s="467"/>
      <c r="J4" s="197" t="s">
        <v>922</v>
      </c>
      <c r="K4" s="432" t="str">
        <f>'اختيار المقررات'!AE1</f>
        <v/>
      </c>
      <c r="L4" s="432"/>
      <c r="M4" s="432"/>
      <c r="N4" s="420">
        <f>'اختيار المقررات'!H2</f>
        <v>0</v>
      </c>
      <c r="O4" s="420"/>
      <c r="P4" s="420"/>
      <c r="Q4" s="421" t="s">
        <v>228</v>
      </c>
      <c r="R4" s="422"/>
      <c r="W4" s="130" t="str">
        <f>IFERROR(SMALL('اختيار المقررات'!$AL$8:$AL$56,X4),"")</f>
        <v/>
      </c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94"/>
      <c r="AD4" s="194"/>
      <c r="AE4" s="429" t="str">
        <f t="shared" ref="AE4:AE22" si="2">IFERROR(VLOOKUP(AA4,$X$3:$Z$22,3,0),"")</f>
        <v>اسم الام:</v>
      </c>
      <c r="AF4" s="429"/>
      <c r="AG4" s="429"/>
      <c r="AH4" s="194"/>
      <c r="AI4" s="194"/>
      <c r="AO4" s="136" t="s">
        <v>59</v>
      </c>
    </row>
    <row r="5" spans="2:41" ht="20.399999999999999" customHeight="1" thickTop="1" thickBot="1" x14ac:dyDescent="0.35">
      <c r="B5" s="464" t="s">
        <v>923</v>
      </c>
      <c r="C5" s="431"/>
      <c r="D5" s="432" t="str">
        <f>'اختيار المقررات'!L3</f>
        <v/>
      </c>
      <c r="E5" s="432"/>
      <c r="F5" s="431" t="s">
        <v>924</v>
      </c>
      <c r="G5" s="431"/>
      <c r="H5" s="469">
        <f>'اختيار المقررات'!Q3</f>
        <v>0</v>
      </c>
      <c r="I5" s="469"/>
      <c r="J5" s="197" t="s">
        <v>925</v>
      </c>
      <c r="K5" s="430" t="str">
        <f>'اختيار المقررات'!AB3</f>
        <v>غير سوري</v>
      </c>
      <c r="L5" s="430"/>
      <c r="M5" s="430"/>
      <c r="N5" s="431" t="s">
        <v>926</v>
      </c>
      <c r="O5" s="431"/>
      <c r="P5" s="432" t="str">
        <f>'اختيار المقررات'!W3</f>
        <v>غير سوري</v>
      </c>
      <c r="Q5" s="432"/>
      <c r="R5" s="433"/>
      <c r="W5" s="130" t="str">
        <f>IFERROR(SMALL('اختيار المقررات'!$AL$8:$AL$56,X5),"")</f>
        <v/>
      </c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94"/>
      <c r="AD5" s="194"/>
      <c r="AE5" s="429" t="str">
        <f t="shared" si="2"/>
        <v>Full Name</v>
      </c>
      <c r="AF5" s="429"/>
      <c r="AG5" s="429"/>
      <c r="AH5" s="194"/>
      <c r="AI5" s="194"/>
      <c r="AO5" s="135" t="s">
        <v>470</v>
      </c>
    </row>
    <row r="6" spans="2:41" ht="20.399999999999999" customHeight="1" thickTop="1" thickBot="1" x14ac:dyDescent="0.35">
      <c r="B6" s="468" t="s">
        <v>927</v>
      </c>
      <c r="C6" s="434"/>
      <c r="D6" s="432" t="str">
        <f>'اختيار المقررات'!AE3</f>
        <v>لايوجد</v>
      </c>
      <c r="E6" s="432"/>
      <c r="F6" s="434" t="s">
        <v>928</v>
      </c>
      <c r="G6" s="434"/>
      <c r="H6" s="432">
        <f>'اختيار المقررات'!E4</f>
        <v>0</v>
      </c>
      <c r="I6" s="432"/>
      <c r="J6" s="198" t="s">
        <v>929</v>
      </c>
      <c r="K6" s="430">
        <f>'اختيار المقررات'!Q4</f>
        <v>0</v>
      </c>
      <c r="L6" s="430"/>
      <c r="M6" s="430"/>
      <c r="N6" s="434" t="s">
        <v>930</v>
      </c>
      <c r="O6" s="434"/>
      <c r="P6" s="432">
        <f>'اختيار المقررات'!L4</f>
        <v>0</v>
      </c>
      <c r="Q6" s="432"/>
      <c r="R6" s="433"/>
      <c r="W6" s="130" t="str">
        <f>IFERROR(SMALL('اختيار المقررات'!$AL$8:$AL$56,X6),"")</f>
        <v/>
      </c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94"/>
      <c r="AD6" s="194"/>
      <c r="AE6" s="429" t="str">
        <f t="shared" si="2"/>
        <v>Father Name</v>
      </c>
      <c r="AF6" s="429"/>
      <c r="AG6" s="429"/>
      <c r="AH6" s="194"/>
      <c r="AI6" s="194"/>
      <c r="AO6" s="135" t="s">
        <v>483</v>
      </c>
    </row>
    <row r="7" spans="2:41" ht="20.399999999999999" customHeight="1" thickTop="1" thickBot="1" x14ac:dyDescent="0.35">
      <c r="B7" s="477" t="s">
        <v>931</v>
      </c>
      <c r="C7" s="461"/>
      <c r="D7" s="457">
        <f>'اختيار المقررات'!W4</f>
        <v>0</v>
      </c>
      <c r="E7" s="458"/>
      <c r="F7" s="461" t="s">
        <v>932</v>
      </c>
      <c r="G7" s="461"/>
      <c r="H7" s="486">
        <f>'اختيار المقررات'!AB4</f>
        <v>0</v>
      </c>
      <c r="I7" s="487"/>
      <c r="J7" s="199" t="s">
        <v>202</v>
      </c>
      <c r="K7" s="458">
        <f>'اختيار المقررات'!AE4</f>
        <v>0</v>
      </c>
      <c r="L7" s="458"/>
      <c r="M7" s="458"/>
      <c r="N7" s="458"/>
      <c r="O7" s="458"/>
      <c r="P7" s="458"/>
      <c r="Q7" s="458"/>
      <c r="R7" s="488"/>
      <c r="W7" s="130" t="str">
        <f>IFERROR(SMALL('اختيار المقررات'!$AL$8:$AL$56,X7),"")</f>
        <v/>
      </c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94"/>
      <c r="AD7" s="194"/>
      <c r="AE7" s="429" t="str">
        <f t="shared" si="2"/>
        <v>Mother Name</v>
      </c>
      <c r="AF7" s="429"/>
      <c r="AG7" s="429"/>
      <c r="AH7" s="194"/>
      <c r="AI7" s="194"/>
      <c r="AO7" s="135" t="s">
        <v>209</v>
      </c>
    </row>
    <row r="8" spans="2:41" ht="20.399999999999999" customHeight="1" thickTop="1" thickBot="1" x14ac:dyDescent="0.35">
      <c r="B8" s="478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W8" s="130" t="str">
        <f>IFERROR(SMALL('اختيار المقررات'!$AL$8:$AL$56,X8),"")</f>
        <v/>
      </c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94"/>
      <c r="AD8" s="194"/>
      <c r="AE8" s="429" t="str">
        <f t="shared" si="2"/>
        <v>الجنس:</v>
      </c>
      <c r="AF8" s="429"/>
      <c r="AG8" s="429"/>
      <c r="AH8" s="194"/>
      <c r="AI8" s="194"/>
      <c r="AO8" s="209" t="s">
        <v>8</v>
      </c>
    </row>
    <row r="9" spans="2:41" ht="24" customHeight="1" thickTop="1" thickBot="1" x14ac:dyDescent="0.35"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73"/>
      <c r="W9" s="130" t="str">
        <f>IFERROR(SMALL('اختيار المقررات'!$AL$8:$AL$56,X9),"")</f>
        <v/>
      </c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94"/>
      <c r="AD9" s="194"/>
      <c r="AE9" s="429" t="str">
        <f t="shared" si="2"/>
        <v>تاريخ الميلاد:</v>
      </c>
      <c r="AF9" s="429"/>
      <c r="AG9" s="429"/>
      <c r="AH9" s="194"/>
      <c r="AI9" s="194"/>
      <c r="AO9" s="210" t="s">
        <v>15</v>
      </c>
    </row>
    <row r="10" spans="2:41" ht="20.399999999999999" customHeight="1" thickTop="1" thickBot="1" x14ac:dyDescent="0.3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3"/>
      <c r="W10" s="130" t="str">
        <f>IFERROR(SMALL('اختيار المقررات'!$AL$8:$AL$56,X10),"")</f>
        <v/>
      </c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94"/>
      <c r="AD10" s="194"/>
      <c r="AE10" s="429" t="str">
        <f t="shared" si="2"/>
        <v>مكان الميلاد:</v>
      </c>
      <c r="AF10" s="429"/>
      <c r="AG10" s="429"/>
      <c r="AH10" s="194"/>
      <c r="AI10" s="194"/>
    </row>
    <row r="11" spans="2:41" ht="20.399999999999999" customHeight="1" thickTop="1" thickBot="1" x14ac:dyDescent="0.35">
      <c r="B11" s="75"/>
      <c r="C11" s="76" t="s">
        <v>28</v>
      </c>
      <c r="D11" s="481" t="s">
        <v>29</v>
      </c>
      <c r="E11" s="482"/>
      <c r="F11" s="482"/>
      <c r="G11" s="483"/>
      <c r="H11" s="77"/>
      <c r="I11" s="78"/>
      <c r="J11" s="75"/>
      <c r="K11" s="76" t="s">
        <v>28</v>
      </c>
      <c r="L11" s="481" t="s">
        <v>29</v>
      </c>
      <c r="M11" s="482"/>
      <c r="N11" s="482"/>
      <c r="O11" s="483"/>
      <c r="P11" s="77"/>
      <c r="Q11" s="79"/>
      <c r="R11" s="80"/>
      <c r="S11" s="81"/>
      <c r="W11" s="130" t="str">
        <f>IFERROR(SMALL('اختيار المقررات'!$AL$8:$AL$56,X11),"")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94"/>
      <c r="AD11" s="194"/>
      <c r="AE11" s="429" t="str">
        <f t="shared" si="2"/>
        <v>place of birth</v>
      </c>
      <c r="AF11" s="429"/>
      <c r="AG11" s="429"/>
      <c r="AH11" s="194"/>
      <c r="AI11" s="194"/>
    </row>
    <row r="12" spans="2:41" ht="20.399999999999999" customHeight="1" thickTop="1" thickBot="1" x14ac:dyDescent="0.35">
      <c r="B12" s="82" t="str">
        <f>IF($AJ$1&gt;0,"",W3)</f>
        <v/>
      </c>
      <c r="C12" s="83" t="str">
        <f>IFERROR(VLOOKUP(B12,'اختيار المقررات'!AU5:AY52,2,0),"")</f>
        <v/>
      </c>
      <c r="D12" s="462" t="str">
        <f>IFERROR(VLOOKUP(B12,'اختيار المقررات'!AU5:AY52,3,0),"")</f>
        <v/>
      </c>
      <c r="E12" s="462"/>
      <c r="F12" s="462"/>
      <c r="G12" s="462"/>
      <c r="H12" s="84" t="str">
        <f>IFERROR(VLOOKUP(B12,'اختيار المقررات'!AU5:AY52,4,0),"")</f>
        <v/>
      </c>
      <c r="I12" s="85" t="str">
        <f>IFERROR(VLOOKUP(B12,'اختيار المقررات'!AU5:AY52,5,0),"")</f>
        <v/>
      </c>
      <c r="J12" s="86" t="str">
        <f>IF($AJ$1&gt;0,"",W11)</f>
        <v/>
      </c>
      <c r="K12" s="83" t="str">
        <f>IFERROR(VLOOKUP(J12,'اختيار المقررات'!AU5:AY52,2,0),"")</f>
        <v/>
      </c>
      <c r="L12" s="462" t="str">
        <f>IFERROR(VLOOKUP(J12,'اختيار المقررات'!AU5:AY52,3,0),"")</f>
        <v/>
      </c>
      <c r="M12" s="462"/>
      <c r="N12" s="462"/>
      <c r="O12" s="462"/>
      <c r="P12" s="84" t="str">
        <f>IFERROR(VLOOKUP(J12,'اختيار المقررات'!AU5:AY52,4,0),"")</f>
        <v/>
      </c>
      <c r="Q12" s="85" t="str">
        <f>IFERROR(VLOOKUP(J12,'اختيار المقررات'!AU5:AY52,5,0),"")</f>
        <v/>
      </c>
      <c r="R12" s="87"/>
      <c r="S12" s="88"/>
      <c r="W12" s="130" t="str">
        <f>IFERROR(SMALL('اختيار المقررات'!$AL$8:$AL$56,X12),"")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94"/>
      <c r="AD12" s="194"/>
      <c r="AE12" s="429" t="str">
        <f t="shared" si="2"/>
        <v>الجنسية:</v>
      </c>
      <c r="AF12" s="429"/>
      <c r="AG12" s="429"/>
      <c r="AH12" s="194"/>
      <c r="AI12" s="194"/>
    </row>
    <row r="13" spans="2:41" ht="20.399999999999999" customHeight="1" thickTop="1" thickBot="1" x14ac:dyDescent="0.35">
      <c r="B13" s="82" t="str">
        <f t="shared" ref="B13:B19" si="3">IF($AJ$1&gt;0,"",W4)</f>
        <v/>
      </c>
      <c r="C13" s="83" t="str">
        <f>IFERROR(VLOOKUP(B13,'اختيار المقررات'!AU6:AY54,2,0),"")</f>
        <v/>
      </c>
      <c r="D13" s="462" t="str">
        <f>IFERROR(VLOOKUP(B13,'اختيار المقررات'!AU6:AY54,3,0),"")</f>
        <v/>
      </c>
      <c r="E13" s="462"/>
      <c r="F13" s="462"/>
      <c r="G13" s="462"/>
      <c r="H13" s="84" t="str">
        <f>IFERROR(VLOOKUP(B13,'اختيار المقررات'!AU6:AY54,4,0),"")</f>
        <v/>
      </c>
      <c r="I13" s="85" t="str">
        <f>IFERROR(VLOOKUP(B13,'اختيار المقررات'!AU6:AY54,5,0),"")</f>
        <v/>
      </c>
      <c r="J13" s="86" t="str">
        <f t="shared" ref="J13:J19" si="4">IF($AJ$1&gt;0,"",W12)</f>
        <v/>
      </c>
      <c r="K13" s="83" t="str">
        <f>IFERROR(VLOOKUP(J13,'اختيار المقررات'!AU6:AY54,2,0),"")</f>
        <v/>
      </c>
      <c r="L13" s="462" t="str">
        <f>IFERROR(VLOOKUP(J13,'اختيار المقررات'!AU6:AY54,3,0),"")</f>
        <v/>
      </c>
      <c r="M13" s="462"/>
      <c r="N13" s="462"/>
      <c r="O13" s="462"/>
      <c r="P13" s="84" t="str">
        <f>IFERROR(VLOOKUP(J13,'اختيار المقررات'!AU6:AY54,4,0),"")</f>
        <v/>
      </c>
      <c r="Q13" s="85" t="str">
        <f>IFERROR(VLOOKUP(J13,'اختيار المقررات'!AU6:AY54,5,0),"")</f>
        <v/>
      </c>
      <c r="R13" s="87"/>
      <c r="S13" s="89"/>
      <c r="W13" s="130" t="str">
        <f>IFERROR(SMALL('اختيار المقررات'!$AL$8:$AL$56,X13),"")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94"/>
      <c r="AD13" s="194"/>
      <c r="AE13" s="429" t="str">
        <f t="shared" si="2"/>
        <v>الرقم الوطني:</v>
      </c>
      <c r="AF13" s="429"/>
      <c r="AG13" s="429"/>
      <c r="AH13" s="194"/>
      <c r="AI13" s="194"/>
    </row>
    <row r="14" spans="2:41" ht="20.399999999999999" customHeight="1" thickTop="1" thickBot="1" x14ac:dyDescent="0.35">
      <c r="B14" s="82" t="str">
        <f t="shared" si="3"/>
        <v/>
      </c>
      <c r="C14" s="83" t="str">
        <f>IFERROR(VLOOKUP(B14,'اختيار المقررات'!AU7:AY55,2,0),"")</f>
        <v/>
      </c>
      <c r="D14" s="462" t="str">
        <f>IFERROR(VLOOKUP(B14,'اختيار المقررات'!AU7:AY55,3,0),"")</f>
        <v/>
      </c>
      <c r="E14" s="462"/>
      <c r="F14" s="462"/>
      <c r="G14" s="462"/>
      <c r="H14" s="84" t="str">
        <f>IFERROR(VLOOKUP(B14,'اختيار المقررات'!AU7:AY55,4,0),"")</f>
        <v/>
      </c>
      <c r="I14" s="85" t="str">
        <f>IFERROR(VLOOKUP(B14,'اختيار المقررات'!AU7:AY55,5,0),"")</f>
        <v/>
      </c>
      <c r="J14" s="86" t="str">
        <f t="shared" si="4"/>
        <v/>
      </c>
      <c r="K14" s="83" t="str">
        <f>IFERROR(VLOOKUP(J14,'اختيار المقررات'!AU7:AY55,2,0),"")</f>
        <v/>
      </c>
      <c r="L14" s="462" t="str">
        <f>IFERROR(VLOOKUP(J14,'اختيار المقررات'!AU7:AY55,3,0),"")</f>
        <v/>
      </c>
      <c r="M14" s="462"/>
      <c r="N14" s="462"/>
      <c r="O14" s="462"/>
      <c r="P14" s="84" t="str">
        <f>IFERROR(VLOOKUP(J14,'اختيار المقررات'!AU7:AY55,4,0),"")</f>
        <v/>
      </c>
      <c r="Q14" s="85" t="str">
        <f>IFERROR(VLOOKUP(J14,'اختيار المقررات'!AU7:AY55,5,0),"")</f>
        <v/>
      </c>
      <c r="R14" s="87"/>
      <c r="S14" s="89"/>
      <c r="W14" s="130" t="str">
        <f>IFERROR(SMALL('اختيار المقررات'!$AL$8:$AL$56,X14),"")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94"/>
      <c r="AD14" s="194"/>
      <c r="AE14" s="429" t="str">
        <f t="shared" si="2"/>
        <v>نوع الثانوية:</v>
      </c>
      <c r="AF14" s="429"/>
      <c r="AG14" s="429"/>
      <c r="AH14" s="194"/>
      <c r="AI14" s="194"/>
    </row>
    <row r="15" spans="2:41" ht="20.399999999999999" customHeight="1" thickTop="1" thickBot="1" x14ac:dyDescent="0.35">
      <c r="B15" s="82" t="str">
        <f t="shared" si="3"/>
        <v/>
      </c>
      <c r="C15" s="83" t="str">
        <f>IFERROR(VLOOKUP(B15,'اختيار المقررات'!AU8:AY56,2,0),"")</f>
        <v/>
      </c>
      <c r="D15" s="462" t="str">
        <f>IFERROR(VLOOKUP(B15,'اختيار المقررات'!AU8:AY56,3,0),"")</f>
        <v/>
      </c>
      <c r="E15" s="462"/>
      <c r="F15" s="462"/>
      <c r="G15" s="462"/>
      <c r="H15" s="84" t="str">
        <f>IFERROR(VLOOKUP(B15,'اختيار المقررات'!AU8:AY56,4,0),"")</f>
        <v/>
      </c>
      <c r="I15" s="85" t="str">
        <f>IFERROR(VLOOKUP(B15,'اختيار المقررات'!AU8:AY56,5,0),"")</f>
        <v/>
      </c>
      <c r="J15" s="86" t="str">
        <f t="shared" si="4"/>
        <v/>
      </c>
      <c r="K15" s="83" t="str">
        <f>IFERROR(VLOOKUP(J15,'اختيار المقررات'!AU8:AY56,2,0),"")</f>
        <v/>
      </c>
      <c r="L15" s="462" t="str">
        <f>IFERROR(VLOOKUP(J15,'اختيار المقررات'!AU8:AY56,3,0),"")</f>
        <v/>
      </c>
      <c r="M15" s="462"/>
      <c r="N15" s="462"/>
      <c r="O15" s="462"/>
      <c r="P15" s="84" t="str">
        <f>IFERROR(VLOOKUP(J15,'اختيار المقررات'!AU8:AY56,4,0),"")</f>
        <v/>
      </c>
      <c r="Q15" s="85" t="str">
        <f>IFERROR(VLOOKUP(J15,'اختيار المقررات'!AU8:AY56,5,0),"")</f>
        <v/>
      </c>
      <c r="R15" s="87"/>
      <c r="S15" s="89"/>
      <c r="W15" s="130" t="str">
        <f>IFERROR(SMALL('اختيار المقررات'!$AL$8:$AL$56,X15),"")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94"/>
      <c r="AD15" s="194"/>
      <c r="AE15" s="429" t="str">
        <f t="shared" si="2"/>
        <v>محافظتها:</v>
      </c>
      <c r="AF15" s="429"/>
      <c r="AG15" s="429"/>
      <c r="AH15" s="194"/>
      <c r="AI15" s="194"/>
    </row>
    <row r="16" spans="2:41" ht="20.399999999999999" customHeight="1" thickTop="1" thickBot="1" x14ac:dyDescent="0.35">
      <c r="B16" s="82" t="str">
        <f t="shared" si="3"/>
        <v/>
      </c>
      <c r="C16" s="83" t="str">
        <f>IFERROR(VLOOKUP(B16,'اختيار المقررات'!AU9:AY57,2,0),"")</f>
        <v/>
      </c>
      <c r="D16" s="462" t="str">
        <f>IFERROR(VLOOKUP(B16,'اختيار المقررات'!AU9:AY57,3,0),"")</f>
        <v/>
      </c>
      <c r="E16" s="462"/>
      <c r="F16" s="462"/>
      <c r="G16" s="462"/>
      <c r="H16" s="84" t="str">
        <f>IFERROR(VLOOKUP(B16,'اختيار المقررات'!AU9:AY57,4,0),"")</f>
        <v/>
      </c>
      <c r="I16" s="85" t="str">
        <f>IFERROR(VLOOKUP(B16,'اختيار المقررات'!AU9:AY57,5,0),"")</f>
        <v/>
      </c>
      <c r="J16" s="86" t="str">
        <f t="shared" si="4"/>
        <v/>
      </c>
      <c r="K16" s="83" t="str">
        <f>IFERROR(VLOOKUP(J16,'اختيار المقررات'!AU9:AY57,2,0),"")</f>
        <v/>
      </c>
      <c r="L16" s="462" t="str">
        <f>IFERROR(VLOOKUP(J16,'اختيار المقررات'!AU9:AY57,3,0),"")</f>
        <v/>
      </c>
      <c r="M16" s="462"/>
      <c r="N16" s="462"/>
      <c r="O16" s="462"/>
      <c r="P16" s="84" t="str">
        <f>IFERROR(VLOOKUP(J16,'اختيار المقررات'!AU9:AY57,4,0),"")</f>
        <v/>
      </c>
      <c r="Q16" s="85" t="str">
        <f>IFERROR(VLOOKUP(J16,'اختيار المقررات'!AU9:AY57,5,0),"")</f>
        <v/>
      </c>
      <c r="R16" s="87"/>
      <c r="S16" s="89"/>
      <c r="W16" s="130" t="str">
        <f>IFERROR(SMALL('اختيار المقررات'!$AL$8:$AL$56,X16),"")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94"/>
      <c r="AD16" s="194"/>
      <c r="AE16" s="429" t="str">
        <f t="shared" si="2"/>
        <v>عامها:</v>
      </c>
      <c r="AF16" s="429"/>
      <c r="AG16" s="429"/>
      <c r="AH16" s="194"/>
      <c r="AI16" s="194"/>
    </row>
    <row r="17" spans="2:36" ht="20.399999999999999" customHeight="1" thickTop="1" thickBot="1" x14ac:dyDescent="0.35">
      <c r="B17" s="82" t="str">
        <f t="shared" si="3"/>
        <v/>
      </c>
      <c r="C17" s="83" t="str">
        <f>IFERROR(VLOOKUP(B17,'اختيار المقررات'!AU10:AY58,2,0),"")</f>
        <v/>
      </c>
      <c r="D17" s="462" t="str">
        <f>IFERROR(VLOOKUP(B17,'اختيار المقررات'!AU10:AY58,3,0),"")</f>
        <v/>
      </c>
      <c r="E17" s="462"/>
      <c r="F17" s="462"/>
      <c r="G17" s="462"/>
      <c r="H17" s="84" t="str">
        <f>IFERROR(VLOOKUP(B17,'اختيار المقررات'!AU10:AY58,4,0),"")</f>
        <v/>
      </c>
      <c r="I17" s="85" t="str">
        <f>IFERROR(VLOOKUP(B17,'اختيار المقررات'!AU10:AY58,5,0),"")</f>
        <v/>
      </c>
      <c r="J17" s="86" t="str">
        <f t="shared" si="4"/>
        <v/>
      </c>
      <c r="K17" s="83" t="str">
        <f>IFERROR(VLOOKUP(J17,'اختيار المقررات'!AU10:AY58,2,0),"")</f>
        <v/>
      </c>
      <c r="L17" s="462" t="str">
        <f>IFERROR(VLOOKUP(J17,'اختيار المقررات'!AU10:AY58,3,0),"")</f>
        <v/>
      </c>
      <c r="M17" s="462"/>
      <c r="N17" s="462"/>
      <c r="O17" s="462"/>
      <c r="P17" s="84" t="str">
        <f>IFERROR(VLOOKUP(J17,'اختيار المقررات'!AU10:AY58,4,0),"")</f>
        <v/>
      </c>
      <c r="Q17" s="85" t="str">
        <f>IFERROR(VLOOKUP(J17,'اختيار المقررات'!AU10:AY58,5,0),"")</f>
        <v/>
      </c>
      <c r="R17" s="87"/>
      <c r="S17" s="89"/>
      <c r="W17" s="130" t="str">
        <f>IFERROR(SMALL('اختيار المقررات'!$AL$8:$AL$56,X17),"")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94"/>
      <c r="AD17" s="194"/>
      <c r="AE17" s="429" t="str">
        <f t="shared" si="2"/>
        <v>الموبايل:</v>
      </c>
      <c r="AF17" s="429"/>
      <c r="AG17" s="429"/>
      <c r="AH17" s="194"/>
      <c r="AI17" s="194"/>
    </row>
    <row r="18" spans="2:36" s="90" customFormat="1" ht="20.399999999999999" customHeight="1" thickTop="1" thickBot="1" x14ac:dyDescent="0.35">
      <c r="B18" s="82" t="str">
        <f t="shared" si="3"/>
        <v/>
      </c>
      <c r="C18" s="83" t="str">
        <f>IFERROR(VLOOKUP(B18,'اختيار المقررات'!AU11:AY59,2,0),"")</f>
        <v/>
      </c>
      <c r="D18" s="462" t="str">
        <f>IFERROR(VLOOKUP(B18,'اختيار المقررات'!AU11:AY59,3,0),"")</f>
        <v/>
      </c>
      <c r="E18" s="462"/>
      <c r="F18" s="462"/>
      <c r="G18" s="462"/>
      <c r="H18" s="84" t="str">
        <f>IFERROR(VLOOKUP(B18,'اختيار المقررات'!AU11:AY59,4,0),"")</f>
        <v/>
      </c>
      <c r="I18" s="85" t="str">
        <f>IFERROR(VLOOKUP(B18,'اختيار المقررات'!AU11:AY59,5,0),"")</f>
        <v/>
      </c>
      <c r="J18" s="86" t="str">
        <f t="shared" si="4"/>
        <v/>
      </c>
      <c r="K18" s="83" t="str">
        <f>IFERROR(VLOOKUP(J18,'اختيار المقررات'!AU11:AY59,2,0),"")</f>
        <v/>
      </c>
      <c r="L18" s="462" t="str">
        <f>IFERROR(VLOOKUP(J18,'اختيار المقررات'!AU11:AY59,3,0),"")</f>
        <v/>
      </c>
      <c r="M18" s="462"/>
      <c r="N18" s="462"/>
      <c r="O18" s="462"/>
      <c r="P18" s="84" t="str">
        <f>IFERROR(VLOOKUP(J18,'اختيار المقررات'!AU11:AY59,4,0),"")</f>
        <v/>
      </c>
      <c r="Q18" s="85" t="str">
        <f>IFERROR(VLOOKUP(J18,'اختيار المقررات'!AU11:AY59,5,0),"")</f>
        <v/>
      </c>
      <c r="R18" s="87"/>
      <c r="S18" s="89"/>
      <c r="W18" s="130" t="str">
        <f>IFERROR(SMALL('اختيار المقررات'!$AL$8:$AL$56,X18),"")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94"/>
      <c r="AD18" s="194"/>
      <c r="AE18" s="429" t="str">
        <f t="shared" si="2"/>
        <v>الهاتف:</v>
      </c>
      <c r="AF18" s="429"/>
      <c r="AG18" s="429"/>
      <c r="AH18" s="194"/>
      <c r="AI18" s="194"/>
      <c r="AJ18" s="1"/>
    </row>
    <row r="19" spans="2:36" s="90" customFormat="1" ht="20.399999999999999" customHeight="1" thickTop="1" thickBot="1" x14ac:dyDescent="0.35">
      <c r="B19" s="82" t="str">
        <f t="shared" si="3"/>
        <v/>
      </c>
      <c r="C19" s="83" t="str">
        <f>IFERROR(VLOOKUP(B19,'اختيار المقررات'!AU12:AY60,2,0),"")</f>
        <v/>
      </c>
      <c r="D19" s="462" t="str">
        <f>IFERROR(VLOOKUP(B19,'اختيار المقررات'!AU12:AY60,3,0),"")</f>
        <v/>
      </c>
      <c r="E19" s="462"/>
      <c r="F19" s="462"/>
      <c r="G19" s="462"/>
      <c r="H19" s="84" t="str">
        <f>IFERROR(VLOOKUP(B19,'اختيار المقررات'!AU12:AY60,4,0),"")</f>
        <v/>
      </c>
      <c r="I19" s="85" t="str">
        <f>IFERROR(VLOOKUP(B19,'اختيار المقررات'!AU12:AY60,5,0),"")</f>
        <v/>
      </c>
      <c r="J19" s="86" t="str">
        <f t="shared" si="4"/>
        <v/>
      </c>
      <c r="K19" s="83" t="str">
        <f>IFERROR(VLOOKUP(J19,'اختيار المقررات'!AU12:AY60,2,0),"")</f>
        <v/>
      </c>
      <c r="L19" s="462" t="str">
        <f>IFERROR(VLOOKUP(J19,'اختيار المقررات'!AU12:AY60,3,0),"")</f>
        <v/>
      </c>
      <c r="M19" s="462"/>
      <c r="N19" s="462"/>
      <c r="O19" s="462"/>
      <c r="P19" s="84" t="str">
        <f>IFERROR(VLOOKUP(J19,'اختيار المقررات'!AU12:AY60,4,0),"")</f>
        <v/>
      </c>
      <c r="Q19" s="85" t="str">
        <f>IFERROR(VLOOKUP(J19,'اختيار المقررات'!AU12:AY60,5,0),"")</f>
        <v/>
      </c>
      <c r="R19" s="87"/>
      <c r="S19" s="91"/>
      <c r="W19" s="130" t="str">
        <f>IFERROR(SMALL('اختيار المقررات'!$AL$8:$AL$56,X19),"")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94"/>
      <c r="AD19" s="194"/>
      <c r="AE19" s="429" t="str">
        <f t="shared" si="2"/>
        <v>العنوان :</v>
      </c>
      <c r="AF19" s="429"/>
      <c r="AG19" s="429"/>
      <c r="AH19" s="194"/>
      <c r="AI19" s="194"/>
      <c r="AJ19" s="1"/>
    </row>
    <row r="20" spans="2:36" s="90" customFormat="1" ht="7.5" customHeight="1" thickTop="1" thickBot="1" x14ac:dyDescent="0.35">
      <c r="B20" s="82"/>
      <c r="C20" s="87"/>
      <c r="D20" s="87"/>
      <c r="E20" s="87"/>
      <c r="F20" s="87"/>
      <c r="G20" s="87"/>
      <c r="H20" s="60"/>
      <c r="I20" s="60"/>
      <c r="J20" s="86"/>
      <c r="K20" s="87"/>
      <c r="L20" s="87"/>
      <c r="M20" s="87"/>
      <c r="N20" s="87"/>
      <c r="O20" s="87"/>
      <c r="P20" s="60"/>
      <c r="Q20" s="60"/>
      <c r="R20" s="87"/>
      <c r="S20" s="91"/>
      <c r="W20" s="130" t="str">
        <f>IFERROR(SMALL('اختيار المقررات'!$AL$8:$AL$56,X20),"")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94"/>
      <c r="AD20" s="194"/>
      <c r="AE20" s="429" t="str">
        <f t="shared" si="2"/>
        <v/>
      </c>
      <c r="AF20" s="429"/>
      <c r="AG20" s="429"/>
      <c r="AH20" s="194"/>
      <c r="AI20" s="194"/>
      <c r="AJ20" s="1"/>
    </row>
    <row r="21" spans="2:36" ht="16.2" customHeight="1" thickTop="1" thickBot="1" x14ac:dyDescent="0.35">
      <c r="B21" s="463" t="s">
        <v>211</v>
      </c>
      <c r="C21" s="459"/>
      <c r="D21" s="459"/>
      <c r="E21" s="459"/>
      <c r="F21" s="200">
        <f>'اختيار المقررات'!AE25</f>
        <v>0</v>
      </c>
      <c r="G21" s="459" t="s">
        <v>212</v>
      </c>
      <c r="H21" s="459"/>
      <c r="I21" s="459"/>
      <c r="J21" s="459"/>
      <c r="K21" s="430">
        <f>'اختيار المقررات'!AE26</f>
        <v>0</v>
      </c>
      <c r="L21" s="430"/>
      <c r="M21" s="459" t="s">
        <v>213</v>
      </c>
      <c r="N21" s="459"/>
      <c r="O21" s="459"/>
      <c r="P21" s="459"/>
      <c r="Q21" s="430">
        <f>'اختيار المقررات'!AE27</f>
        <v>0</v>
      </c>
      <c r="R21" s="460"/>
      <c r="S21" s="92"/>
      <c r="W21" s="130" t="str">
        <f>IFERROR(SMALL('اختيار المقررات'!$AL$8:$AL$56,X21),"")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94"/>
      <c r="AD21" s="194"/>
      <c r="AE21" s="429" t="str">
        <f t="shared" si="2"/>
        <v/>
      </c>
      <c r="AF21" s="429"/>
      <c r="AG21" s="429"/>
      <c r="AH21" s="194"/>
      <c r="AI21" s="194"/>
    </row>
    <row r="22" spans="2:36" ht="15" thickTop="1" x14ac:dyDescent="0.3">
      <c r="B22" s="475" t="s">
        <v>206</v>
      </c>
      <c r="C22" s="476"/>
      <c r="D22" s="476"/>
      <c r="E22" s="484">
        <f>'اختيار المقررات'!F5</f>
        <v>0</v>
      </c>
      <c r="F22" s="484"/>
      <c r="G22" s="484"/>
      <c r="H22" s="484"/>
      <c r="I22" s="485"/>
      <c r="J22" s="201" t="s">
        <v>60</v>
      </c>
      <c r="K22" s="432" t="e">
        <f>'اختيار المقررات'!Q5</f>
        <v>#N/A</v>
      </c>
      <c r="L22" s="432"/>
      <c r="M22" s="202" t="s">
        <v>0</v>
      </c>
      <c r="N22" s="467" t="e">
        <f>'اختيار المقررات'!W5</f>
        <v>#N/A</v>
      </c>
      <c r="O22" s="467"/>
      <c r="P22" s="203"/>
      <c r="Q22" s="203"/>
      <c r="R22" s="203"/>
      <c r="W22" s="130" t="str">
        <f>IFERROR(SMALL('اختيار المقررات'!$AL$8:$AL$56,X22),"")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94"/>
      <c r="AD22" s="194"/>
      <c r="AE22" s="429" t="str">
        <f t="shared" si="2"/>
        <v/>
      </c>
      <c r="AF22" s="429"/>
      <c r="AG22" s="429"/>
      <c r="AH22" s="194"/>
      <c r="AI22" s="194"/>
    </row>
    <row r="23" spans="2:36" ht="15.75" customHeight="1" x14ac:dyDescent="0.3">
      <c r="B23" s="440" t="s">
        <v>210</v>
      </c>
      <c r="C23" s="441"/>
      <c r="D23" s="441"/>
      <c r="E23" s="444">
        <f>'اختيار المقررات'!N25</f>
        <v>2000</v>
      </c>
      <c r="F23" s="444"/>
      <c r="G23" s="445"/>
      <c r="H23" s="489" t="s">
        <v>933</v>
      </c>
      <c r="I23" s="455"/>
      <c r="J23" s="490" t="e">
        <f>'اختيار المقررات'!W25</f>
        <v>#N/A</v>
      </c>
      <c r="K23" s="490"/>
      <c r="L23" s="491"/>
      <c r="M23" s="455" t="s">
        <v>484</v>
      </c>
      <c r="N23" s="455"/>
      <c r="O23" s="455" t="s">
        <v>485</v>
      </c>
      <c r="P23" s="455"/>
      <c r="Q23" s="455" t="s">
        <v>496</v>
      </c>
      <c r="R23" s="511"/>
    </row>
    <row r="24" spans="2:36" ht="14.4" x14ac:dyDescent="0.3">
      <c r="B24" s="440" t="s">
        <v>486</v>
      </c>
      <c r="C24" s="441"/>
      <c r="D24" s="441"/>
      <c r="E24" s="442">
        <f>'اختيار المقررات'!N27</f>
        <v>0</v>
      </c>
      <c r="F24" s="442"/>
      <c r="G24" s="443"/>
      <c r="H24" s="492" t="s">
        <v>25</v>
      </c>
      <c r="I24" s="493"/>
      <c r="J24" s="442" t="e">
        <f>'اختيار المقررات'!N26</f>
        <v>#N/A</v>
      </c>
      <c r="K24" s="442"/>
      <c r="L24" s="443"/>
      <c r="M24" s="456"/>
      <c r="N24" s="456"/>
      <c r="O24" s="456"/>
      <c r="P24" s="456"/>
      <c r="Q24" s="456"/>
      <c r="R24" s="512"/>
    </row>
    <row r="25" spans="2:36" ht="14.4" x14ac:dyDescent="0.3">
      <c r="B25" s="440" t="s">
        <v>478</v>
      </c>
      <c r="C25" s="441"/>
      <c r="D25" s="441"/>
      <c r="E25" s="442" t="e">
        <f>'اختيار المقررات'!N28</f>
        <v>#N/A</v>
      </c>
      <c r="F25" s="442"/>
      <c r="G25" s="443"/>
      <c r="H25" s="513" t="s">
        <v>20</v>
      </c>
      <c r="I25" s="514"/>
      <c r="J25" s="204" t="str">
        <f>'اختيار المقررات'!W28</f>
        <v>لا</v>
      </c>
      <c r="K25" s="204"/>
      <c r="L25" s="205"/>
      <c r="M25" s="456"/>
      <c r="N25" s="456"/>
      <c r="O25" s="456"/>
      <c r="P25" s="456"/>
      <c r="Q25" s="456"/>
      <c r="R25" s="512"/>
    </row>
    <row r="26" spans="2:36" ht="14.4" x14ac:dyDescent="0.3">
      <c r="B26" s="446" t="s">
        <v>23</v>
      </c>
      <c r="C26" s="447"/>
      <c r="D26" s="447"/>
      <c r="E26" s="450" t="e">
        <f>'اختيار المقررات'!N29</f>
        <v>#N/A</v>
      </c>
      <c r="F26" s="450"/>
      <c r="G26" s="450"/>
      <c r="H26" s="206"/>
      <c r="I26" s="206"/>
      <c r="J26" s="207"/>
      <c r="K26" s="207"/>
      <c r="L26" s="208"/>
      <c r="M26" s="456"/>
      <c r="N26" s="456"/>
      <c r="O26" s="456"/>
      <c r="P26" s="456"/>
      <c r="Q26" s="456"/>
      <c r="R26" s="512"/>
    </row>
    <row r="27" spans="2:36" ht="21.75" customHeight="1" x14ac:dyDescent="0.3">
      <c r="B27" s="494" t="str">
        <f>'اختيار المقررات'!C25</f>
        <v>منقطع عن التسجيل في</v>
      </c>
      <c r="C27" s="495"/>
      <c r="D27" s="495"/>
      <c r="E27" s="495"/>
      <c r="F27" s="495"/>
      <c r="G27" s="495"/>
      <c r="H27" s="495"/>
      <c r="I27" s="495"/>
      <c r="J27" s="495"/>
      <c r="K27" s="495"/>
      <c r="L27" s="496"/>
      <c r="M27" s="456"/>
      <c r="N27" s="456"/>
      <c r="O27" s="456"/>
      <c r="P27" s="456"/>
      <c r="Q27" s="456"/>
      <c r="R27" s="512"/>
    </row>
    <row r="28" spans="2:36" ht="14.4" x14ac:dyDescent="0.3">
      <c r="B28" s="497" t="str">
        <f>'اختيار المقررات'!C26</f>
        <v/>
      </c>
      <c r="C28" s="451"/>
      <c r="D28" s="451"/>
      <c r="E28" s="451"/>
      <c r="F28" s="451"/>
      <c r="G28" s="451" t="str">
        <f>'اختيار المقررات'!C27</f>
        <v/>
      </c>
      <c r="H28" s="451"/>
      <c r="I28" s="451"/>
      <c r="J28" s="451"/>
      <c r="K28" s="451"/>
      <c r="L28" s="452"/>
      <c r="M28" s="456"/>
      <c r="N28" s="456"/>
      <c r="O28" s="456"/>
      <c r="P28" s="456"/>
      <c r="Q28" s="456"/>
      <c r="R28" s="512"/>
    </row>
    <row r="29" spans="2:36" ht="15" customHeight="1" x14ac:dyDescent="0.3">
      <c r="B29" s="497" t="str">
        <f>'اختيار المقررات'!C28</f>
        <v/>
      </c>
      <c r="C29" s="451"/>
      <c r="D29" s="451"/>
      <c r="E29" s="451"/>
      <c r="F29" s="451"/>
      <c r="G29" s="451" t="str">
        <f>'اختيار المقررات'!C29</f>
        <v/>
      </c>
      <c r="H29" s="451"/>
      <c r="I29" s="451"/>
      <c r="J29" s="451"/>
      <c r="K29" s="451"/>
      <c r="L29" s="452"/>
      <c r="M29" s="456"/>
      <c r="N29" s="456"/>
      <c r="O29" s="456"/>
      <c r="P29" s="456"/>
      <c r="Q29" s="456"/>
      <c r="R29" s="512"/>
    </row>
    <row r="30" spans="2:36" ht="15" customHeight="1" x14ac:dyDescent="0.3">
      <c r="B30" s="448" t="str">
        <f>'اختيار المقررات'!C30</f>
        <v/>
      </c>
      <c r="C30" s="449"/>
      <c r="D30" s="449"/>
      <c r="E30" s="449"/>
      <c r="F30" s="449"/>
      <c r="G30" s="449"/>
      <c r="H30" s="449"/>
      <c r="I30" s="449"/>
      <c r="J30" s="449"/>
      <c r="K30" s="449"/>
      <c r="L30" s="453"/>
      <c r="M30" s="456"/>
      <c r="N30" s="456"/>
      <c r="O30" s="456"/>
      <c r="P30" s="456"/>
      <c r="Q30" s="456"/>
      <c r="R30" s="512"/>
    </row>
    <row r="31" spans="2:36" ht="17.25" customHeight="1" x14ac:dyDescent="0.3">
      <c r="B31" s="499" t="s">
        <v>497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1"/>
    </row>
    <row r="32" spans="2:36" ht="24" customHeight="1" x14ac:dyDescent="0.3">
      <c r="B32" s="438" t="s">
        <v>31</v>
      </c>
      <c r="C32" s="438"/>
      <c r="D32" s="438"/>
      <c r="E32" s="438"/>
      <c r="F32" s="502" t="e">
        <f>E26</f>
        <v>#N/A</v>
      </c>
      <c r="G32" s="502"/>
      <c r="H32" s="454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2" s="454"/>
      <c r="J32" s="454"/>
      <c r="K32" s="454"/>
      <c r="L32" s="454"/>
      <c r="M32" s="454"/>
      <c r="N32" s="454"/>
      <c r="O32" s="454"/>
      <c r="P32" s="454"/>
      <c r="Q32" s="454"/>
      <c r="R32" s="454"/>
    </row>
    <row r="33" spans="2:19" ht="24" customHeight="1" x14ac:dyDescent="0.3">
      <c r="B33" s="438" t="str">
        <f>IF(D4="أنثى","رقمها الامتحاني","رقمه الامتحاني")</f>
        <v>رقمه الامتحاني</v>
      </c>
      <c r="C33" s="438"/>
      <c r="D33" s="438"/>
      <c r="E33" s="439">
        <f>D2</f>
        <v>0</v>
      </c>
      <c r="F33" s="439"/>
      <c r="G33" s="507" t="s">
        <v>32</v>
      </c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</row>
    <row r="34" spans="2:19" ht="12" customHeight="1" x14ac:dyDescent="0.3">
      <c r="B34" s="137"/>
      <c r="C34" s="165"/>
      <c r="D34" s="509"/>
      <c r="E34" s="509"/>
      <c r="F34" s="509"/>
      <c r="G34" s="509"/>
      <c r="H34" s="509"/>
      <c r="I34" s="138"/>
      <c r="J34" s="138"/>
      <c r="K34" s="137"/>
      <c r="L34" s="165"/>
      <c r="M34" s="509"/>
      <c r="N34" s="509"/>
      <c r="O34" s="509"/>
      <c r="P34" s="509"/>
      <c r="Q34" s="138"/>
      <c r="R34" s="138"/>
    </row>
    <row r="35" spans="2:19" ht="27.75" customHeight="1" x14ac:dyDescent="0.4">
      <c r="B35" s="508" t="s">
        <v>26</v>
      </c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</row>
    <row r="36" spans="2:19" ht="15.75" customHeight="1" x14ac:dyDescent="0.3">
      <c r="B36" s="505" t="s">
        <v>30</v>
      </c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</row>
    <row r="37" spans="2:19" ht="22.5" customHeight="1" x14ac:dyDescent="0.3">
      <c r="B37" s="506" t="s">
        <v>31</v>
      </c>
      <c r="C37" s="506"/>
      <c r="D37" s="506"/>
      <c r="E37" s="506"/>
      <c r="F37" s="439" t="e">
        <f>'اختيار المقررات'!AD29</f>
        <v>#N/A</v>
      </c>
      <c r="G37" s="439"/>
      <c r="H37" s="510" t="str">
        <f>H32</f>
        <v xml:space="preserve">ليرة سورية فقط لا غير من الطالب </v>
      </c>
      <c r="I37" s="510"/>
      <c r="J37" s="510"/>
      <c r="K37" s="510"/>
      <c r="L37" s="510"/>
      <c r="M37" s="510"/>
      <c r="N37" s="510"/>
      <c r="O37" s="510"/>
      <c r="P37" s="510"/>
      <c r="Q37" s="510"/>
      <c r="R37" s="510"/>
    </row>
    <row r="38" spans="2:19" ht="22.5" customHeight="1" x14ac:dyDescent="0.3">
      <c r="B38" s="503" t="str">
        <f>B33</f>
        <v>رقمه الامتحاني</v>
      </c>
      <c r="C38" s="503"/>
      <c r="D38" s="503"/>
      <c r="E38" s="504">
        <f>E33</f>
        <v>0</v>
      </c>
      <c r="F38" s="504"/>
      <c r="G38" s="498" t="str">
        <f>G33</f>
        <v xml:space="preserve">وتحويله إلى حساب التعليم المفتوح رقم ck1-10173186 وتسليم إشعار القبض إلى صاحب العلاقة  </v>
      </c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</row>
    <row r="39" spans="2:19" ht="9" customHeight="1" x14ac:dyDescent="0.3"/>
    <row r="40" spans="2:19" ht="9" customHeight="1" x14ac:dyDescent="0.3">
      <c r="B40" s="90"/>
      <c r="C40" s="90"/>
      <c r="D40" s="90"/>
      <c r="E40" s="90"/>
      <c r="F40" s="150"/>
      <c r="G40" s="150"/>
      <c r="H40" s="150"/>
      <c r="I40" s="150"/>
      <c r="J40" s="90"/>
      <c r="K40" s="90"/>
      <c r="L40" s="90"/>
      <c r="M40" s="90"/>
      <c r="N40" s="150"/>
      <c r="O40" s="150"/>
      <c r="P40" s="150"/>
      <c r="Q40" s="90"/>
      <c r="R40" s="90"/>
      <c r="S40" s="90"/>
    </row>
    <row r="41" spans="2:19" x14ac:dyDescent="0.3">
      <c r="B41" s="90"/>
      <c r="C41" s="151"/>
      <c r="D41" s="151"/>
      <c r="E41" s="151"/>
      <c r="F41" s="151"/>
      <c r="G41" s="151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19" ht="14.4" x14ac:dyDescent="0.3">
      <c r="C42" s="148"/>
      <c r="D42" s="148"/>
      <c r="E42" s="148"/>
      <c r="F42" s="148"/>
      <c r="G42" s="148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</row>
    <row r="43" spans="2:19" ht="14.4" x14ac:dyDescent="0.3">
      <c r="C43" s="148"/>
      <c r="D43" s="148"/>
      <c r="E43" s="148"/>
      <c r="F43" s="148"/>
      <c r="G43" s="148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</row>
    <row r="44" spans="2:19" ht="14.4" x14ac:dyDescent="0.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9" ht="14.4" x14ac:dyDescent="0.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9" ht="14.4" x14ac:dyDescent="0.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2:19" ht="14.4" x14ac:dyDescent="0.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</sheetData>
  <sheetProtection algorithmName="SHA-512" hashValue="fSQcDRoOixFkcTwdGImzqAv3fkIwB+StHTw9Bnlu7isZO6GrzJ3EZjSKUpM+0Z6m41qEQIGoqzhyy5uHzyCR8Q==" saltValue="212BsNFGY4bJcoXNrf+ZGw==" spinCount="100000" sheet="1" selectLockedCells="1" selectUnlockedCells="1"/>
  <mergeCells count="131">
    <mergeCell ref="H23:I23"/>
    <mergeCell ref="J23:L23"/>
    <mergeCell ref="H24:I24"/>
    <mergeCell ref="B27:L27"/>
    <mergeCell ref="B28:F28"/>
    <mergeCell ref="G28:L28"/>
    <mergeCell ref="G38:R38"/>
    <mergeCell ref="B29:F29"/>
    <mergeCell ref="B31:R31"/>
    <mergeCell ref="B32:E32"/>
    <mergeCell ref="F32:G32"/>
    <mergeCell ref="B38:D38"/>
    <mergeCell ref="E38:F38"/>
    <mergeCell ref="B36:R36"/>
    <mergeCell ref="B37:E37"/>
    <mergeCell ref="F37:G37"/>
    <mergeCell ref="G33:R33"/>
    <mergeCell ref="B35:R35"/>
    <mergeCell ref="D34:H34"/>
    <mergeCell ref="M34:P34"/>
    <mergeCell ref="H37:R37"/>
    <mergeCell ref="Q23:R30"/>
    <mergeCell ref="H25:I25"/>
    <mergeCell ref="B1:E1"/>
    <mergeCell ref="B2:C2"/>
    <mergeCell ref="D2:E2"/>
    <mergeCell ref="F2:G2"/>
    <mergeCell ref="H2:J2"/>
    <mergeCell ref="M2:N2"/>
    <mergeCell ref="B22:D22"/>
    <mergeCell ref="B7:C7"/>
    <mergeCell ref="B8:R9"/>
    <mergeCell ref="D11:G11"/>
    <mergeCell ref="L11:O11"/>
    <mergeCell ref="D13:G13"/>
    <mergeCell ref="L13:O13"/>
    <mergeCell ref="E22:I22"/>
    <mergeCell ref="K22:L22"/>
    <mergeCell ref="N22:O22"/>
    <mergeCell ref="H7:I7"/>
    <mergeCell ref="K7:R7"/>
    <mergeCell ref="D12:G12"/>
    <mergeCell ref="L12:O12"/>
    <mergeCell ref="D14:G14"/>
    <mergeCell ref="L14:O14"/>
    <mergeCell ref="D15:G15"/>
    <mergeCell ref="L15:O15"/>
    <mergeCell ref="B3:C3"/>
    <mergeCell ref="D3:E3"/>
    <mergeCell ref="N3:P3"/>
    <mergeCell ref="Q3:R3"/>
    <mergeCell ref="P6:R6"/>
    <mergeCell ref="B4:C4"/>
    <mergeCell ref="D4:E4"/>
    <mergeCell ref="F4:G4"/>
    <mergeCell ref="H4:I4"/>
    <mergeCell ref="K4:M4"/>
    <mergeCell ref="B6:C6"/>
    <mergeCell ref="D6:E6"/>
    <mergeCell ref="F6:G6"/>
    <mergeCell ref="H6:I6"/>
    <mergeCell ref="K6:M6"/>
    <mergeCell ref="B5:C5"/>
    <mergeCell ref="D5:E5"/>
    <mergeCell ref="F5:G5"/>
    <mergeCell ref="H5:I5"/>
    <mergeCell ref="D7:E7"/>
    <mergeCell ref="G21:J21"/>
    <mergeCell ref="K21:L21"/>
    <mergeCell ref="M21:P21"/>
    <mergeCell ref="Q21:R21"/>
    <mergeCell ref="F7:G7"/>
    <mergeCell ref="D17:G17"/>
    <mergeCell ref="L17:O17"/>
    <mergeCell ref="D18:G18"/>
    <mergeCell ref="D19:G19"/>
    <mergeCell ref="L19:O19"/>
    <mergeCell ref="B21:E21"/>
    <mergeCell ref="L18:O18"/>
    <mergeCell ref="D16:G16"/>
    <mergeCell ref="L16:O16"/>
    <mergeCell ref="AE16:AG16"/>
    <mergeCell ref="AE17:AG17"/>
    <mergeCell ref="B33:D33"/>
    <mergeCell ref="E33:F33"/>
    <mergeCell ref="B24:D24"/>
    <mergeCell ref="E24:G24"/>
    <mergeCell ref="J24:L24"/>
    <mergeCell ref="B25:D25"/>
    <mergeCell ref="E25:G25"/>
    <mergeCell ref="B23:D23"/>
    <mergeCell ref="E23:G23"/>
    <mergeCell ref="B26:D26"/>
    <mergeCell ref="B30:F30"/>
    <mergeCell ref="E26:G26"/>
    <mergeCell ref="G29:L29"/>
    <mergeCell ref="G30:L30"/>
    <mergeCell ref="H32:R32"/>
    <mergeCell ref="AE18:AG18"/>
    <mergeCell ref="AE19:AG19"/>
    <mergeCell ref="AE20:AG20"/>
    <mergeCell ref="AE21:AG21"/>
    <mergeCell ref="AE22:AG22"/>
    <mergeCell ref="M23:N30"/>
    <mergeCell ref="O23:P30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F1:R1"/>
    <mergeCell ref="J3:L3"/>
    <mergeCell ref="N4:P4"/>
    <mergeCell ref="Q4:R4"/>
    <mergeCell ref="AD1:AH2"/>
    <mergeCell ref="AE3:AG3"/>
    <mergeCell ref="AE4:AG4"/>
    <mergeCell ref="AE5:AG5"/>
    <mergeCell ref="AE6:AG6"/>
    <mergeCell ref="K5:M5"/>
    <mergeCell ref="N5:O5"/>
    <mergeCell ref="P5:R5"/>
    <mergeCell ref="N6:O6"/>
    <mergeCell ref="P2:R2"/>
    <mergeCell ref="F3:G3"/>
    <mergeCell ref="H3:I3"/>
    <mergeCell ref="K2:L2"/>
  </mergeCells>
  <conditionalFormatting sqref="C11:Q19">
    <cfRule type="expression" dxfId="26" priority="23">
      <formula>$C$12=""</formula>
    </cfRule>
  </conditionalFormatting>
  <conditionalFormatting sqref="C13:I19">
    <cfRule type="expression" dxfId="25" priority="22">
      <formula>$C$13=""</formula>
    </cfRule>
  </conditionalFormatting>
  <conditionalFormatting sqref="C14:I19">
    <cfRule type="expression" dxfId="24" priority="21">
      <formula>$C$14=""</formula>
    </cfRule>
  </conditionalFormatting>
  <conditionalFormatting sqref="C15:I19">
    <cfRule type="expression" dxfId="23" priority="20">
      <formula>$C$15=""</formula>
    </cfRule>
  </conditionalFormatting>
  <conditionalFormatting sqref="C16:I19">
    <cfRule type="expression" dxfId="22" priority="19">
      <formula>$C$16=""</formula>
    </cfRule>
  </conditionalFormatting>
  <conditionalFormatting sqref="C17:I19">
    <cfRule type="expression" dxfId="21" priority="18">
      <formula>$C$17=""</formula>
    </cfRule>
  </conditionalFormatting>
  <conditionalFormatting sqref="C18:I19">
    <cfRule type="expression" dxfId="20" priority="17">
      <formula>$C$18=""</formula>
    </cfRule>
  </conditionalFormatting>
  <conditionalFormatting sqref="C19:I19">
    <cfRule type="expression" dxfId="19" priority="16">
      <formula>$C$19=""</formula>
    </cfRule>
  </conditionalFormatting>
  <conditionalFormatting sqref="K11:Q19">
    <cfRule type="expression" dxfId="18" priority="15">
      <formula>$K$12=""</formula>
    </cfRule>
  </conditionalFormatting>
  <conditionalFormatting sqref="K13:Q19">
    <cfRule type="expression" dxfId="17" priority="14">
      <formula>$K$13=""</formula>
    </cfRule>
  </conditionalFormatting>
  <conditionalFormatting sqref="K14:Q19">
    <cfRule type="expression" dxfId="16" priority="13">
      <formula>$K$14=""</formula>
    </cfRule>
  </conditionalFormatting>
  <conditionalFormatting sqref="K15:Q19">
    <cfRule type="expression" dxfId="15" priority="12">
      <formula>$K$15=""</formula>
    </cfRule>
  </conditionalFormatting>
  <conditionalFormatting sqref="K16:Q19">
    <cfRule type="expression" dxfId="14" priority="11">
      <formula>$K$16=""</formula>
    </cfRule>
  </conditionalFormatting>
  <conditionalFormatting sqref="K17:Q19">
    <cfRule type="expression" dxfId="13" priority="10">
      <formula>$K$17=""</formula>
    </cfRule>
  </conditionalFormatting>
  <conditionalFormatting sqref="K18:Q19">
    <cfRule type="expression" dxfId="12" priority="9">
      <formula>$K$18=""</formula>
    </cfRule>
  </conditionalFormatting>
  <conditionalFormatting sqref="K19:Q19">
    <cfRule type="expression" dxfId="11" priority="8">
      <formula>$K$19=""</formula>
    </cfRule>
  </conditionalFormatting>
  <conditionalFormatting sqref="AE3:AE22">
    <cfRule type="expression" dxfId="10" priority="3">
      <formula>AE3&lt;&gt;""</formula>
    </cfRule>
  </conditionalFormatting>
  <conditionalFormatting sqref="AC1">
    <cfRule type="expression" dxfId="9" priority="2">
      <formula>AC1&lt;&gt;""</formula>
    </cfRule>
  </conditionalFormatting>
  <conditionalFormatting sqref="AD1:AH2">
    <cfRule type="expression" dxfId="8" priority="1">
      <formula>$AD$1&lt;&gt;""</formula>
    </cfRule>
  </conditionalFormatting>
  <conditionalFormatting sqref="B34:R34">
    <cfRule type="expression" dxfId="7" priority="31">
      <formula>#REF!="لا"</formula>
    </cfRule>
  </conditionalFormatting>
  <conditionalFormatting sqref="B38:R38 B37:H37 B35:R36">
    <cfRule type="expression" dxfId="6" priority="32">
      <formula>$K$25="لا"</formula>
    </cfRule>
  </conditionalFormatting>
  <conditionalFormatting sqref="C42:S43">
    <cfRule type="expression" dxfId="5" priority="33">
      <formula>$K$26="لا"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EO5"/>
  <sheetViews>
    <sheetView rightToLeft="1" workbookViewId="0">
      <selection activeCell="G16" sqref="G16"/>
    </sheetView>
  </sheetViews>
  <sheetFormatPr defaultColWidth="9" defaultRowHeight="14.4" x14ac:dyDescent="0.3"/>
  <cols>
    <col min="1" max="1" width="10.88671875" style="33" bestFit="1" customWidth="1"/>
    <col min="2" max="2" width="14.77734375" style="33" bestFit="1" customWidth="1"/>
    <col min="3" max="3" width="5" style="33" bestFit="1" customWidth="1"/>
    <col min="4" max="4" width="5.33203125" style="33" bestFit="1" customWidth="1"/>
    <col min="5" max="5" width="11.33203125" style="33" bestFit="1" customWidth="1"/>
    <col min="6" max="6" width="11.88671875" style="33" bestFit="1" customWidth="1"/>
    <col min="7" max="7" width="14.77734375" style="33" bestFit="1" customWidth="1"/>
    <col min="8" max="8" width="13.33203125" style="33" bestFit="1" customWidth="1"/>
    <col min="9" max="9" width="7.21875" style="33" bestFit="1" customWidth="1"/>
    <col min="10" max="10" width="12.44140625" style="33" bestFit="1" customWidth="1"/>
    <col min="11" max="11" width="14.21875" style="33" bestFit="1" customWidth="1"/>
    <col min="12" max="12" width="13.109375" style="33" bestFit="1" customWidth="1"/>
    <col min="13" max="13" width="7.88671875" style="33" bestFit="1" customWidth="1"/>
    <col min="14" max="14" width="11" style="33" bestFit="1" customWidth="1"/>
    <col min="15" max="15" width="12.5546875" style="33" bestFit="1" customWidth="1"/>
    <col min="16" max="16" width="10.6640625" style="33" bestFit="1" customWidth="1"/>
    <col min="17" max="17" width="10.5546875" style="33" bestFit="1" customWidth="1"/>
    <col min="18" max="18" width="9.5546875" style="33" bestFit="1" customWidth="1"/>
    <col min="19" max="19" width="5.88671875" style="33" bestFit="1" customWidth="1"/>
    <col min="20" max="20" width="4.21875" style="33" bestFit="1" customWidth="1"/>
    <col min="21" max="21" width="5.21875" style="33" bestFit="1" customWidth="1"/>
    <col min="22" max="22" width="4.21875" style="33" bestFit="1" customWidth="1"/>
    <col min="23" max="23" width="5.21875" style="33" bestFit="1" customWidth="1"/>
    <col min="24" max="24" width="4.21875" style="33" bestFit="1" customWidth="1"/>
    <col min="25" max="25" width="5.21875" style="33" bestFit="1" customWidth="1"/>
    <col min="26" max="26" width="4.21875" style="33" bestFit="1" customWidth="1"/>
    <col min="27" max="27" width="5.21875" style="33" bestFit="1" customWidth="1"/>
    <col min="28" max="28" width="4.21875" style="33" bestFit="1" customWidth="1"/>
    <col min="29" max="29" width="5.21875" style="33" bestFit="1" customWidth="1"/>
    <col min="30" max="30" width="4.21875" style="33" bestFit="1" customWidth="1"/>
    <col min="31" max="31" width="5.21875" style="33" bestFit="1" customWidth="1"/>
    <col min="32" max="32" width="4.21875" style="33" bestFit="1" customWidth="1"/>
    <col min="33" max="33" width="5.21875" style="33" bestFit="1" customWidth="1"/>
    <col min="34" max="34" width="4.21875" style="33" bestFit="1" customWidth="1"/>
    <col min="35" max="35" width="5.21875" style="33" bestFit="1" customWidth="1"/>
    <col min="36" max="36" width="4.21875" style="33" bestFit="1" customWidth="1"/>
    <col min="37" max="37" width="5.21875" style="33" bestFit="1" customWidth="1"/>
    <col min="38" max="38" width="4.21875" style="33" bestFit="1" customWidth="1"/>
    <col min="39" max="39" width="5.21875" style="33" bestFit="1" customWidth="1"/>
    <col min="40" max="40" width="4.21875" style="33" bestFit="1" customWidth="1"/>
    <col min="41" max="41" width="5.21875" style="33" bestFit="1" customWidth="1"/>
    <col min="42" max="42" width="4.21875" style="33" bestFit="1" customWidth="1"/>
    <col min="43" max="43" width="5.21875" style="33" bestFit="1" customWidth="1"/>
    <col min="44" max="44" width="4.21875" style="33" bestFit="1" customWidth="1"/>
    <col min="45" max="45" width="5.21875" style="33" bestFit="1" customWidth="1"/>
    <col min="46" max="46" width="4.21875" style="33" bestFit="1" customWidth="1"/>
    <col min="47" max="47" width="5.21875" style="33" bestFit="1" customWidth="1"/>
    <col min="48" max="48" width="4.21875" style="33" bestFit="1" customWidth="1"/>
    <col min="49" max="49" width="5.21875" style="33" bestFit="1" customWidth="1"/>
    <col min="50" max="50" width="4.21875" style="33" bestFit="1" customWidth="1"/>
    <col min="51" max="51" width="5.21875" style="33" bestFit="1" customWidth="1"/>
    <col min="52" max="52" width="4.21875" style="33" bestFit="1" customWidth="1"/>
    <col min="53" max="53" width="5.21875" style="33" bestFit="1" customWidth="1"/>
    <col min="54" max="54" width="4.21875" style="33" bestFit="1" customWidth="1"/>
    <col min="55" max="55" width="5.21875" style="33" bestFit="1" customWidth="1"/>
    <col min="56" max="56" width="4.21875" style="33" bestFit="1" customWidth="1"/>
    <col min="57" max="57" width="5.21875" style="33" bestFit="1" customWidth="1"/>
    <col min="58" max="58" width="4.21875" style="33" bestFit="1" customWidth="1"/>
    <col min="59" max="59" width="5.21875" style="33" bestFit="1" customWidth="1"/>
    <col min="60" max="60" width="4.21875" style="33" bestFit="1" customWidth="1"/>
    <col min="61" max="61" width="5.21875" style="33" bestFit="1" customWidth="1"/>
    <col min="62" max="62" width="4.21875" style="33" bestFit="1" customWidth="1"/>
    <col min="63" max="63" width="5.21875" style="33" bestFit="1" customWidth="1"/>
    <col min="64" max="64" width="4.21875" style="33" bestFit="1" customWidth="1"/>
    <col min="65" max="65" width="5.21875" style="33" bestFit="1" customWidth="1"/>
    <col min="66" max="66" width="4.21875" style="33" bestFit="1" customWidth="1"/>
    <col min="67" max="67" width="5.21875" style="33" bestFit="1" customWidth="1"/>
    <col min="68" max="68" width="4.21875" style="33" bestFit="1" customWidth="1"/>
    <col min="69" max="69" width="5.21875" style="33" bestFit="1" customWidth="1"/>
    <col min="70" max="70" width="4.21875" style="33" bestFit="1" customWidth="1"/>
    <col min="71" max="71" width="5.21875" style="33" bestFit="1" customWidth="1"/>
    <col min="72" max="72" width="4.21875" style="33" bestFit="1" customWidth="1"/>
    <col min="73" max="73" width="5.21875" style="33" bestFit="1" customWidth="1"/>
    <col min="74" max="74" width="4.21875" style="33" bestFit="1" customWidth="1"/>
    <col min="75" max="75" width="5.21875" style="33" bestFit="1" customWidth="1"/>
    <col min="76" max="76" width="4.21875" style="33" bestFit="1" customWidth="1"/>
    <col min="77" max="77" width="5.21875" style="33" bestFit="1" customWidth="1"/>
    <col min="78" max="78" width="4.21875" style="33" bestFit="1" customWidth="1"/>
    <col min="79" max="79" width="5.21875" style="33" bestFit="1" customWidth="1"/>
    <col min="80" max="80" width="4.21875" style="33" bestFit="1" customWidth="1"/>
    <col min="81" max="81" width="5.21875" style="33" bestFit="1" customWidth="1"/>
    <col min="82" max="82" width="4.21875" style="33" bestFit="1" customWidth="1"/>
    <col min="83" max="83" width="5.21875" style="33" bestFit="1" customWidth="1"/>
    <col min="84" max="84" width="4.21875" style="33" bestFit="1" customWidth="1"/>
    <col min="85" max="85" width="5.21875" style="33" bestFit="1" customWidth="1"/>
    <col min="86" max="86" width="4.21875" style="33" bestFit="1" customWidth="1"/>
    <col min="87" max="87" width="5.21875" style="33" bestFit="1" customWidth="1"/>
    <col min="88" max="88" width="4.21875" style="33" bestFit="1" customWidth="1"/>
    <col min="89" max="89" width="5.21875" style="33" bestFit="1" customWidth="1"/>
    <col min="90" max="90" width="4.21875" style="33" bestFit="1" customWidth="1"/>
    <col min="91" max="91" width="5.21875" style="33" bestFit="1" customWidth="1"/>
    <col min="92" max="92" width="4.21875" style="33" bestFit="1" customWidth="1"/>
    <col min="93" max="93" width="5.21875" style="33" bestFit="1" customWidth="1"/>
    <col min="94" max="94" width="4.21875" style="33" bestFit="1" customWidth="1"/>
    <col min="95" max="95" width="5.21875" style="33" bestFit="1" customWidth="1"/>
    <col min="96" max="96" width="4.21875" style="33" bestFit="1" customWidth="1"/>
    <col min="97" max="97" width="5.21875" style="33" bestFit="1" customWidth="1"/>
    <col min="98" max="98" width="4.21875" style="33" bestFit="1" customWidth="1"/>
    <col min="99" max="99" width="5.21875" style="33" bestFit="1" customWidth="1"/>
    <col min="100" max="100" width="4.21875" style="33" bestFit="1" customWidth="1"/>
    <col min="101" max="101" width="5.21875" style="33" bestFit="1" customWidth="1"/>
    <col min="102" max="102" width="4.21875" style="33" bestFit="1" customWidth="1"/>
    <col min="103" max="103" width="5.21875" style="33" bestFit="1" customWidth="1"/>
    <col min="104" max="104" width="4.21875" style="33" bestFit="1" customWidth="1"/>
    <col min="105" max="105" width="5.21875" style="33" bestFit="1" customWidth="1"/>
    <col min="106" max="106" width="4.21875" style="33" bestFit="1" customWidth="1"/>
    <col min="107" max="107" width="5.21875" style="33" bestFit="1" customWidth="1"/>
    <col min="108" max="108" width="4.21875" style="33" bestFit="1" customWidth="1"/>
    <col min="109" max="109" width="5.21875" style="33" bestFit="1" customWidth="1"/>
    <col min="110" max="110" width="4.21875" style="33" bestFit="1" customWidth="1"/>
    <col min="111" max="111" width="5.21875" style="33" bestFit="1" customWidth="1"/>
    <col min="112" max="112" width="4.21875" style="33" bestFit="1" customWidth="1"/>
    <col min="113" max="113" width="5.21875" style="33" bestFit="1" customWidth="1"/>
    <col min="114" max="114" width="4.21875" style="33" bestFit="1" customWidth="1"/>
    <col min="115" max="115" width="5.21875" style="33" bestFit="1" customWidth="1"/>
    <col min="116" max="131" width="10.33203125" style="33" customWidth="1"/>
    <col min="132" max="132" width="14.44140625" style="33" bestFit="1" customWidth="1"/>
    <col min="133" max="141" width="10.33203125" style="33" customWidth="1"/>
    <col min="142" max="16384" width="9" style="33"/>
  </cols>
  <sheetData>
    <row r="1" spans="1:145" s="166" customFormat="1" ht="18.600000000000001" thickBot="1" x14ac:dyDescent="0.35">
      <c r="A1" s="547"/>
      <c r="B1" s="548">
        <v>9999</v>
      </c>
      <c r="C1" s="549" t="s">
        <v>33</v>
      </c>
      <c r="D1" s="549"/>
      <c r="E1" s="549"/>
      <c r="F1" s="549"/>
      <c r="G1" s="549"/>
      <c r="H1" s="549"/>
      <c r="I1" s="549"/>
      <c r="J1" s="549"/>
      <c r="K1" s="550" t="s">
        <v>16</v>
      </c>
      <c r="L1" s="553" t="s">
        <v>199</v>
      </c>
      <c r="M1" s="544" t="s">
        <v>197</v>
      </c>
      <c r="N1" s="544" t="s">
        <v>198</v>
      </c>
      <c r="O1" s="558" t="s">
        <v>57</v>
      </c>
      <c r="P1" s="549" t="s">
        <v>34</v>
      </c>
      <c r="Q1" s="549"/>
      <c r="R1" s="549"/>
      <c r="S1" s="561" t="s">
        <v>9</v>
      </c>
      <c r="T1" s="555" t="s">
        <v>35</v>
      </c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7"/>
      <c r="AR1" s="555" t="s">
        <v>21</v>
      </c>
      <c r="AS1" s="556"/>
      <c r="AT1" s="556"/>
      <c r="AU1" s="556"/>
      <c r="AV1" s="556"/>
      <c r="AW1" s="556"/>
      <c r="AX1" s="556"/>
      <c r="AY1" s="556"/>
      <c r="AZ1" s="556"/>
      <c r="BA1" s="556"/>
      <c r="BB1" s="556"/>
      <c r="BC1" s="556"/>
      <c r="BD1" s="556"/>
      <c r="BE1" s="556"/>
      <c r="BF1" s="556"/>
      <c r="BG1" s="556"/>
      <c r="BH1" s="556"/>
      <c r="BI1" s="556"/>
      <c r="BJ1" s="556"/>
      <c r="BK1" s="556"/>
      <c r="BL1" s="556"/>
      <c r="BM1" s="556"/>
      <c r="BN1" s="556"/>
      <c r="BO1" s="557"/>
      <c r="BP1" s="555" t="s">
        <v>36</v>
      </c>
      <c r="BQ1" s="556"/>
      <c r="BR1" s="556"/>
      <c r="BS1" s="556"/>
      <c r="BT1" s="556"/>
      <c r="BU1" s="556"/>
      <c r="BV1" s="556"/>
      <c r="BW1" s="556"/>
      <c r="BX1" s="556"/>
      <c r="BY1" s="556"/>
      <c r="BZ1" s="556"/>
      <c r="CA1" s="556"/>
      <c r="CB1" s="556"/>
      <c r="CC1" s="556"/>
      <c r="CD1" s="556"/>
      <c r="CE1" s="556"/>
      <c r="CF1" s="556"/>
      <c r="CG1" s="556"/>
      <c r="CH1" s="556"/>
      <c r="CI1" s="556"/>
      <c r="CJ1" s="556"/>
      <c r="CK1" s="556"/>
      <c r="CL1" s="556"/>
      <c r="CM1" s="557"/>
      <c r="CN1" s="555" t="s">
        <v>37</v>
      </c>
      <c r="CO1" s="556"/>
      <c r="CP1" s="556"/>
      <c r="CQ1" s="556"/>
      <c r="CR1" s="556"/>
      <c r="CS1" s="556"/>
      <c r="CT1" s="556"/>
      <c r="CU1" s="556"/>
      <c r="CV1" s="556"/>
      <c r="CW1" s="556"/>
      <c r="CX1" s="556"/>
      <c r="CY1" s="556"/>
      <c r="CZ1" s="556"/>
      <c r="DA1" s="556"/>
      <c r="DB1" s="556"/>
      <c r="DC1" s="556"/>
      <c r="DD1" s="556"/>
      <c r="DE1" s="556"/>
      <c r="DF1" s="556"/>
      <c r="DG1" s="556"/>
      <c r="DH1" s="556"/>
      <c r="DI1" s="556"/>
      <c r="DJ1" s="556"/>
      <c r="DK1" s="557"/>
      <c r="DL1" s="574" t="s">
        <v>1</v>
      </c>
      <c r="DM1" s="575"/>
      <c r="DN1" s="576"/>
      <c r="DO1" s="580"/>
      <c r="DP1" s="582" t="s">
        <v>935</v>
      </c>
      <c r="DQ1" s="583"/>
      <c r="DR1" s="583"/>
      <c r="DS1" s="583"/>
      <c r="DT1" s="583"/>
      <c r="DU1" s="583"/>
      <c r="DV1" s="583"/>
      <c r="DW1" s="583"/>
      <c r="DX1" s="586" t="s">
        <v>38</v>
      </c>
      <c r="DY1" s="587"/>
      <c r="DZ1" s="587"/>
      <c r="EA1" s="588"/>
      <c r="EB1" s="586" t="s">
        <v>936</v>
      </c>
      <c r="EC1" s="587"/>
      <c r="ED1" s="587"/>
      <c r="EE1" s="588"/>
      <c r="EF1" s="589" t="s">
        <v>937</v>
      </c>
      <c r="EG1" s="590"/>
      <c r="EH1" s="590"/>
      <c r="EI1" s="590"/>
      <c r="EJ1" s="590"/>
      <c r="EK1" s="590"/>
      <c r="EL1" s="152"/>
    </row>
    <row r="2" spans="1:145" s="166" customFormat="1" ht="18.600000000000001" thickBot="1" x14ac:dyDescent="0.35">
      <c r="A2" s="547"/>
      <c r="B2" s="548"/>
      <c r="C2" s="549"/>
      <c r="D2" s="549"/>
      <c r="E2" s="549"/>
      <c r="F2" s="549"/>
      <c r="G2" s="549"/>
      <c r="H2" s="549"/>
      <c r="I2" s="549"/>
      <c r="J2" s="549"/>
      <c r="K2" s="551"/>
      <c r="L2" s="554"/>
      <c r="M2" s="545"/>
      <c r="N2" s="545"/>
      <c r="O2" s="559"/>
      <c r="P2" s="549"/>
      <c r="Q2" s="549"/>
      <c r="R2" s="549"/>
      <c r="S2" s="561"/>
      <c r="T2" s="564" t="s">
        <v>17</v>
      </c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6"/>
      <c r="AF2" s="567" t="s">
        <v>18</v>
      </c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8"/>
      <c r="AR2" s="564" t="s">
        <v>17</v>
      </c>
      <c r="AS2" s="565"/>
      <c r="AT2" s="565"/>
      <c r="AU2" s="565"/>
      <c r="AV2" s="565"/>
      <c r="AW2" s="565"/>
      <c r="AX2" s="565"/>
      <c r="AY2" s="565"/>
      <c r="AZ2" s="565"/>
      <c r="BA2" s="565"/>
      <c r="BB2" s="565"/>
      <c r="BC2" s="566"/>
      <c r="BD2" s="567" t="s">
        <v>18</v>
      </c>
      <c r="BE2" s="565"/>
      <c r="BF2" s="565"/>
      <c r="BG2" s="565"/>
      <c r="BH2" s="565"/>
      <c r="BI2" s="565"/>
      <c r="BJ2" s="565"/>
      <c r="BK2" s="565"/>
      <c r="BL2" s="565"/>
      <c r="BM2" s="565"/>
      <c r="BN2" s="565"/>
      <c r="BO2" s="568"/>
      <c r="BP2" s="564" t="s">
        <v>17</v>
      </c>
      <c r="BQ2" s="565"/>
      <c r="BR2" s="565"/>
      <c r="BS2" s="565"/>
      <c r="BT2" s="565"/>
      <c r="BU2" s="565"/>
      <c r="BV2" s="565"/>
      <c r="BW2" s="565"/>
      <c r="BX2" s="565"/>
      <c r="BY2" s="565"/>
      <c r="BZ2" s="565"/>
      <c r="CA2" s="566"/>
      <c r="CB2" s="567" t="s">
        <v>18</v>
      </c>
      <c r="CC2" s="565"/>
      <c r="CD2" s="565"/>
      <c r="CE2" s="565"/>
      <c r="CF2" s="565"/>
      <c r="CG2" s="565"/>
      <c r="CH2" s="565"/>
      <c r="CI2" s="565"/>
      <c r="CJ2" s="565"/>
      <c r="CK2" s="565"/>
      <c r="CL2" s="565"/>
      <c r="CM2" s="568"/>
      <c r="CN2" s="564" t="s">
        <v>17</v>
      </c>
      <c r="CO2" s="565"/>
      <c r="CP2" s="565"/>
      <c r="CQ2" s="565"/>
      <c r="CR2" s="565"/>
      <c r="CS2" s="565"/>
      <c r="CT2" s="565"/>
      <c r="CU2" s="565"/>
      <c r="CV2" s="565"/>
      <c r="CW2" s="565"/>
      <c r="CX2" s="565"/>
      <c r="CY2" s="566"/>
      <c r="CZ2" s="567" t="s">
        <v>18</v>
      </c>
      <c r="DA2" s="565"/>
      <c r="DB2" s="565"/>
      <c r="DC2" s="565"/>
      <c r="DD2" s="565"/>
      <c r="DE2" s="565"/>
      <c r="DF2" s="565"/>
      <c r="DG2" s="565"/>
      <c r="DH2" s="565"/>
      <c r="DI2" s="565"/>
      <c r="DJ2" s="565"/>
      <c r="DK2" s="568"/>
      <c r="DL2" s="577"/>
      <c r="DM2" s="578"/>
      <c r="DN2" s="579"/>
      <c r="DO2" s="581"/>
      <c r="DP2" s="584"/>
      <c r="DQ2" s="585"/>
      <c r="DR2" s="585"/>
      <c r="DS2" s="585"/>
      <c r="DT2" s="585"/>
      <c r="DU2" s="585"/>
      <c r="DV2" s="585"/>
      <c r="DW2" s="585"/>
      <c r="DX2" s="577"/>
      <c r="DY2" s="578"/>
      <c r="DZ2" s="578"/>
      <c r="EA2" s="579"/>
      <c r="EB2" s="577"/>
      <c r="EC2" s="578"/>
      <c r="ED2" s="578"/>
      <c r="EE2" s="579"/>
      <c r="EF2" s="589"/>
      <c r="EG2" s="590"/>
      <c r="EH2" s="590"/>
      <c r="EI2" s="590"/>
      <c r="EJ2" s="590"/>
      <c r="EK2" s="590"/>
      <c r="EL2" s="153"/>
    </row>
    <row r="3" spans="1:145" s="101" customFormat="1" ht="80.25" customHeight="1" thickBot="1" x14ac:dyDescent="0.35">
      <c r="A3" s="96" t="s">
        <v>2</v>
      </c>
      <c r="B3" s="97" t="s">
        <v>39</v>
      </c>
      <c r="C3" s="97" t="s">
        <v>40</v>
      </c>
      <c r="D3" s="97" t="s">
        <v>41</v>
      </c>
      <c r="E3" s="97" t="s">
        <v>6</v>
      </c>
      <c r="F3" s="98" t="s">
        <v>7</v>
      </c>
      <c r="G3" s="98" t="s">
        <v>232</v>
      </c>
      <c r="H3" s="97" t="s">
        <v>53</v>
      </c>
      <c r="I3" s="97" t="s">
        <v>11</v>
      </c>
      <c r="J3" s="97" t="s">
        <v>10</v>
      </c>
      <c r="K3" s="551"/>
      <c r="L3" s="554"/>
      <c r="M3" s="545"/>
      <c r="N3" s="545"/>
      <c r="O3" s="559"/>
      <c r="P3" s="562" t="s">
        <v>27</v>
      </c>
      <c r="Q3" s="562" t="s">
        <v>42</v>
      </c>
      <c r="R3" s="563" t="s">
        <v>14</v>
      </c>
      <c r="S3" s="561"/>
      <c r="T3" s="569" t="s">
        <v>3516</v>
      </c>
      <c r="U3" s="570"/>
      <c r="V3" s="570" t="s">
        <v>3517</v>
      </c>
      <c r="W3" s="570"/>
      <c r="X3" s="570" t="s">
        <v>3518</v>
      </c>
      <c r="Y3" s="570"/>
      <c r="Z3" s="570" t="s">
        <v>3519</v>
      </c>
      <c r="AA3" s="570"/>
      <c r="AB3" s="570" t="s">
        <v>3520</v>
      </c>
      <c r="AC3" s="570"/>
      <c r="AD3" s="570" t="s">
        <v>3521</v>
      </c>
      <c r="AE3" s="571"/>
      <c r="AF3" s="572" t="s">
        <v>3522</v>
      </c>
      <c r="AG3" s="535"/>
      <c r="AH3" s="535" t="s">
        <v>3523</v>
      </c>
      <c r="AI3" s="535"/>
      <c r="AJ3" s="535" t="s">
        <v>3524</v>
      </c>
      <c r="AK3" s="535"/>
      <c r="AL3" s="535" t="s">
        <v>3525</v>
      </c>
      <c r="AM3" s="535"/>
      <c r="AN3" s="535" t="s">
        <v>3526</v>
      </c>
      <c r="AO3" s="535"/>
      <c r="AP3" s="535" t="s">
        <v>3527</v>
      </c>
      <c r="AQ3" s="573"/>
      <c r="AR3" s="569" t="s">
        <v>3540</v>
      </c>
      <c r="AS3" s="570"/>
      <c r="AT3" s="570" t="s">
        <v>3541</v>
      </c>
      <c r="AU3" s="570"/>
      <c r="AV3" s="570" t="s">
        <v>3542</v>
      </c>
      <c r="AW3" s="570"/>
      <c r="AX3" s="570" t="s">
        <v>3543</v>
      </c>
      <c r="AY3" s="570"/>
      <c r="AZ3" s="570" t="s">
        <v>3544</v>
      </c>
      <c r="BA3" s="570"/>
      <c r="BB3" s="570" t="s">
        <v>3545</v>
      </c>
      <c r="BC3" s="571"/>
      <c r="BD3" s="572" t="s">
        <v>3546</v>
      </c>
      <c r="BE3" s="535"/>
      <c r="BF3" s="535" t="s">
        <v>3547</v>
      </c>
      <c r="BG3" s="535"/>
      <c r="BH3" s="535" t="s">
        <v>3548</v>
      </c>
      <c r="BI3" s="535"/>
      <c r="BJ3" s="535" t="s">
        <v>3549</v>
      </c>
      <c r="BK3" s="535"/>
      <c r="BL3" s="535" t="s">
        <v>3550</v>
      </c>
      <c r="BM3" s="535"/>
      <c r="BN3" s="535" t="s">
        <v>3551</v>
      </c>
      <c r="BO3" s="573"/>
      <c r="BP3" s="569" t="s">
        <v>3528</v>
      </c>
      <c r="BQ3" s="570"/>
      <c r="BR3" s="570" t="s">
        <v>3529</v>
      </c>
      <c r="BS3" s="570"/>
      <c r="BT3" s="570" t="s">
        <v>3530</v>
      </c>
      <c r="BU3" s="570"/>
      <c r="BV3" s="570" t="s">
        <v>3531</v>
      </c>
      <c r="BW3" s="570"/>
      <c r="BX3" s="570" t="s">
        <v>3532</v>
      </c>
      <c r="BY3" s="570"/>
      <c r="BZ3" s="570" t="s">
        <v>3533</v>
      </c>
      <c r="CA3" s="571"/>
      <c r="CB3" s="572" t="s">
        <v>3534</v>
      </c>
      <c r="CC3" s="535"/>
      <c r="CD3" s="535" t="s">
        <v>3535</v>
      </c>
      <c r="CE3" s="535"/>
      <c r="CF3" s="535" t="s">
        <v>3536</v>
      </c>
      <c r="CG3" s="535"/>
      <c r="CH3" s="535" t="s">
        <v>3537</v>
      </c>
      <c r="CI3" s="535"/>
      <c r="CJ3" s="535" t="s">
        <v>3538</v>
      </c>
      <c r="CK3" s="535"/>
      <c r="CL3" s="535" t="s">
        <v>3539</v>
      </c>
      <c r="CM3" s="573"/>
      <c r="CN3" s="569" t="s">
        <v>3552</v>
      </c>
      <c r="CO3" s="570"/>
      <c r="CP3" s="570" t="s">
        <v>3553</v>
      </c>
      <c r="CQ3" s="570"/>
      <c r="CR3" s="570" t="s">
        <v>3554</v>
      </c>
      <c r="CS3" s="570"/>
      <c r="CT3" s="570" t="s">
        <v>3555</v>
      </c>
      <c r="CU3" s="570"/>
      <c r="CV3" s="570" t="s">
        <v>3556</v>
      </c>
      <c r="CW3" s="570"/>
      <c r="CX3" s="570" t="s">
        <v>3557</v>
      </c>
      <c r="CY3" s="571"/>
      <c r="CZ3" s="572" t="s">
        <v>3558</v>
      </c>
      <c r="DA3" s="535"/>
      <c r="DB3" s="535" t="s">
        <v>3559</v>
      </c>
      <c r="DC3" s="535"/>
      <c r="DD3" s="535" t="s">
        <v>3560</v>
      </c>
      <c r="DE3" s="535"/>
      <c r="DF3" s="535" t="s">
        <v>3561</v>
      </c>
      <c r="DG3" s="535"/>
      <c r="DH3" s="535" t="s">
        <v>3562</v>
      </c>
      <c r="DI3" s="535"/>
      <c r="DJ3" s="536" t="s">
        <v>216</v>
      </c>
      <c r="DK3" s="537"/>
      <c r="DL3" s="538" t="s">
        <v>43</v>
      </c>
      <c r="DM3" s="540" t="s">
        <v>0</v>
      </c>
      <c r="DN3" s="542" t="s">
        <v>44</v>
      </c>
      <c r="DO3" s="529" t="s">
        <v>206</v>
      </c>
      <c r="DP3" s="531" t="s">
        <v>938</v>
      </c>
      <c r="DQ3" s="532" t="s">
        <v>939</v>
      </c>
      <c r="DR3" s="515" t="s">
        <v>25</v>
      </c>
      <c r="DS3" s="515" t="s">
        <v>478</v>
      </c>
      <c r="DT3" s="515" t="s">
        <v>23</v>
      </c>
      <c r="DU3" s="515" t="s">
        <v>46</v>
      </c>
      <c r="DV3" s="528" t="s">
        <v>24</v>
      </c>
      <c r="DW3" s="528" t="s">
        <v>26</v>
      </c>
      <c r="DX3" s="520" t="s">
        <v>47</v>
      </c>
      <c r="DY3" s="522" t="s">
        <v>214</v>
      </c>
      <c r="DZ3" s="522" t="s">
        <v>215</v>
      </c>
      <c r="EA3" s="524" t="s">
        <v>48</v>
      </c>
      <c r="EB3" s="526" t="s">
        <v>231</v>
      </c>
      <c r="EC3" s="516" t="s">
        <v>230</v>
      </c>
      <c r="ED3" s="516" t="s">
        <v>229</v>
      </c>
      <c r="EE3" s="518" t="s">
        <v>228</v>
      </c>
      <c r="EF3" s="589"/>
      <c r="EG3" s="590"/>
      <c r="EH3" s="590"/>
      <c r="EI3" s="590"/>
      <c r="EJ3" s="590"/>
      <c r="EK3" s="590"/>
      <c r="EL3" s="222"/>
      <c r="EM3" s="100"/>
      <c r="EN3" s="100"/>
      <c r="EO3" s="99"/>
    </row>
    <row r="4" spans="1:145" s="105" customFormat="1" ht="24.9" customHeight="1" x14ac:dyDescent="0.3">
      <c r="A4" s="102" t="s">
        <v>2</v>
      </c>
      <c r="B4" s="103" t="s">
        <v>39</v>
      </c>
      <c r="C4" s="103" t="s">
        <v>40</v>
      </c>
      <c r="D4" s="103" t="s">
        <v>41</v>
      </c>
      <c r="E4" s="103" t="s">
        <v>6</v>
      </c>
      <c r="F4" s="104" t="s">
        <v>7</v>
      </c>
      <c r="G4" s="104"/>
      <c r="H4" s="103"/>
      <c r="I4" s="103" t="s">
        <v>11</v>
      </c>
      <c r="J4" s="103" t="s">
        <v>10</v>
      </c>
      <c r="K4" s="552"/>
      <c r="L4" s="554"/>
      <c r="M4" s="546"/>
      <c r="N4" s="546"/>
      <c r="O4" s="560"/>
      <c r="P4" s="562"/>
      <c r="Q4" s="562"/>
      <c r="R4" s="563"/>
      <c r="S4" s="561"/>
      <c r="T4" s="533">
        <v>610</v>
      </c>
      <c r="U4" s="534"/>
      <c r="V4" s="533">
        <v>611</v>
      </c>
      <c r="W4" s="534"/>
      <c r="X4" s="533">
        <v>612</v>
      </c>
      <c r="Y4" s="534"/>
      <c r="Z4" s="533">
        <v>613</v>
      </c>
      <c r="AA4" s="534"/>
      <c r="AB4" s="533">
        <v>614</v>
      </c>
      <c r="AC4" s="534"/>
      <c r="AD4" s="533">
        <v>615</v>
      </c>
      <c r="AE4" s="534"/>
      <c r="AF4" s="533">
        <v>616</v>
      </c>
      <c r="AG4" s="534"/>
      <c r="AH4" s="533">
        <v>617</v>
      </c>
      <c r="AI4" s="534"/>
      <c r="AJ4" s="533">
        <v>618</v>
      </c>
      <c r="AK4" s="534"/>
      <c r="AL4" s="533">
        <v>619</v>
      </c>
      <c r="AM4" s="534"/>
      <c r="AN4" s="533">
        <v>620</v>
      </c>
      <c r="AO4" s="534"/>
      <c r="AP4" s="533">
        <v>621</v>
      </c>
      <c r="AQ4" s="534"/>
      <c r="AR4" s="533">
        <v>622</v>
      </c>
      <c r="AS4" s="534"/>
      <c r="AT4" s="533">
        <v>623</v>
      </c>
      <c r="AU4" s="534"/>
      <c r="AV4" s="533">
        <v>624</v>
      </c>
      <c r="AW4" s="534"/>
      <c r="AX4" s="533">
        <v>625</v>
      </c>
      <c r="AY4" s="534"/>
      <c r="AZ4" s="533">
        <v>626</v>
      </c>
      <c r="BA4" s="534"/>
      <c r="BB4" s="533">
        <v>627</v>
      </c>
      <c r="BC4" s="534"/>
      <c r="BD4" s="533">
        <v>628</v>
      </c>
      <c r="BE4" s="534"/>
      <c r="BF4" s="533">
        <v>629</v>
      </c>
      <c r="BG4" s="534"/>
      <c r="BH4" s="533">
        <v>630</v>
      </c>
      <c r="BI4" s="534"/>
      <c r="BJ4" s="533">
        <v>631</v>
      </c>
      <c r="BK4" s="534"/>
      <c r="BL4" s="533">
        <v>632</v>
      </c>
      <c r="BM4" s="534"/>
      <c r="BN4" s="533">
        <v>633</v>
      </c>
      <c r="BO4" s="534"/>
      <c r="BP4" s="533">
        <v>640</v>
      </c>
      <c r="BQ4" s="534"/>
      <c r="BR4" s="533">
        <v>641</v>
      </c>
      <c r="BS4" s="534"/>
      <c r="BT4" s="533">
        <v>642</v>
      </c>
      <c r="BU4" s="534"/>
      <c r="BV4" s="533">
        <v>643</v>
      </c>
      <c r="BW4" s="534"/>
      <c r="BX4" s="533">
        <v>644</v>
      </c>
      <c r="BY4" s="534"/>
      <c r="BZ4" s="533">
        <v>645</v>
      </c>
      <c r="CA4" s="534"/>
      <c r="CB4" s="533">
        <v>646</v>
      </c>
      <c r="CC4" s="534"/>
      <c r="CD4" s="533">
        <v>647</v>
      </c>
      <c r="CE4" s="534"/>
      <c r="CF4" s="533">
        <v>648</v>
      </c>
      <c r="CG4" s="534"/>
      <c r="CH4" s="533">
        <v>649</v>
      </c>
      <c r="CI4" s="534"/>
      <c r="CJ4" s="533">
        <v>650</v>
      </c>
      <c r="CK4" s="534"/>
      <c r="CL4" s="533">
        <v>651</v>
      </c>
      <c r="CM4" s="534"/>
      <c r="CN4" s="533">
        <v>660</v>
      </c>
      <c r="CO4" s="534"/>
      <c r="CP4" s="533">
        <v>661</v>
      </c>
      <c r="CQ4" s="534"/>
      <c r="CR4" s="533">
        <v>662</v>
      </c>
      <c r="CS4" s="534"/>
      <c r="CT4" s="533">
        <v>663</v>
      </c>
      <c r="CU4" s="534"/>
      <c r="CV4" s="533">
        <v>664</v>
      </c>
      <c r="CW4" s="534"/>
      <c r="CX4" s="533">
        <v>665</v>
      </c>
      <c r="CY4" s="534"/>
      <c r="CZ4" s="533">
        <v>666</v>
      </c>
      <c r="DA4" s="534"/>
      <c r="DB4" s="533">
        <v>667</v>
      </c>
      <c r="DC4" s="534"/>
      <c r="DD4" s="533">
        <v>668</v>
      </c>
      <c r="DE4" s="534"/>
      <c r="DF4" s="533">
        <v>669</v>
      </c>
      <c r="DG4" s="534"/>
      <c r="DH4" s="533">
        <v>670</v>
      </c>
      <c r="DI4" s="534"/>
      <c r="DJ4" s="533">
        <v>671</v>
      </c>
      <c r="DK4" s="534"/>
      <c r="DL4" s="539"/>
      <c r="DM4" s="541"/>
      <c r="DN4" s="543"/>
      <c r="DO4" s="530"/>
      <c r="DP4" s="531"/>
      <c r="DQ4" s="532"/>
      <c r="DR4" s="515"/>
      <c r="DS4" s="515"/>
      <c r="DT4" s="515"/>
      <c r="DU4" s="515"/>
      <c r="DV4" s="528"/>
      <c r="DW4" s="528"/>
      <c r="DX4" s="521"/>
      <c r="DY4" s="523"/>
      <c r="DZ4" s="523"/>
      <c r="EA4" s="525"/>
      <c r="EB4" s="527"/>
      <c r="EC4" s="517"/>
      <c r="ED4" s="517"/>
      <c r="EE4" s="519"/>
      <c r="EF4" s="591"/>
      <c r="EG4" s="592"/>
      <c r="EH4" s="592"/>
      <c r="EI4" s="592"/>
      <c r="EJ4" s="592"/>
      <c r="EK4" s="592"/>
      <c r="EL4" s="223"/>
    </row>
    <row r="5" spans="1:145" s="107" customFormat="1" ht="24.9" customHeight="1" x14ac:dyDescent="0.65">
      <c r="A5" s="154">
        <f>'اختيار المقررات'!E1</f>
        <v>0</v>
      </c>
      <c r="B5" s="154" t="str">
        <f>الإستمارة!H2</f>
        <v/>
      </c>
      <c r="C5" s="154" t="str">
        <f>الإستمارة!M2</f>
        <v/>
      </c>
      <c r="D5" s="154" t="str">
        <f>الإستمارة!P2</f>
        <v/>
      </c>
      <c r="E5" s="154" t="str">
        <f>الإستمارة!K4</f>
        <v/>
      </c>
      <c r="F5" s="212" t="str">
        <f>الإستمارة!H4</f>
        <v/>
      </c>
      <c r="G5" s="155" t="str">
        <f>'اختيار المقررات'!AB3</f>
        <v>غير سوري</v>
      </c>
      <c r="H5" s="156">
        <f>الإستمارة!H5</f>
        <v>0</v>
      </c>
      <c r="I5" s="154" t="str">
        <f>الإستمارة!D4</f>
        <v/>
      </c>
      <c r="J5" s="154" t="str">
        <f>الإستمارة!D5</f>
        <v/>
      </c>
      <c r="K5" s="157" t="str">
        <f>الإستمارة!P5</f>
        <v>غير سوري</v>
      </c>
      <c r="L5" s="157" t="str">
        <f>الإستمارة!D6</f>
        <v>لايوجد</v>
      </c>
      <c r="M5" s="158">
        <f>الإستمارة!D7</f>
        <v>0</v>
      </c>
      <c r="N5" s="158">
        <f>الإستمارة!H7</f>
        <v>0</v>
      </c>
      <c r="O5" s="159">
        <f>'اختيار المقررات'!AE4</f>
        <v>0</v>
      </c>
      <c r="P5" s="160">
        <f>الإستمارة!H6</f>
        <v>0</v>
      </c>
      <c r="Q5" s="160">
        <f>الإستمارة!P6</f>
        <v>0</v>
      </c>
      <c r="R5" s="160">
        <f>الإستمارة!K6</f>
        <v>0</v>
      </c>
      <c r="S5" s="161" t="e">
        <f>'اختيار المقررات'!E2</f>
        <v>#N/A</v>
      </c>
      <c r="T5" s="162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K$12:$P$19,6,0)),"")</f>
        <v/>
      </c>
      <c r="U5" s="163" t="e">
        <f>'اختيار المقررات'!I8</f>
        <v>#N/A</v>
      </c>
      <c r="V5" s="162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K$12:$P$19,6,0)),"")</f>
        <v/>
      </c>
      <c r="W5" s="163" t="e">
        <f>'اختيار المقررات'!I9</f>
        <v>#N/A</v>
      </c>
      <c r="X5" s="162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K$12:$P$19,6,0)),"")</f>
        <v/>
      </c>
      <c r="Y5" s="163" t="e">
        <f>'اختيار المقررات'!I10</f>
        <v>#N/A</v>
      </c>
      <c r="Z5" s="162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K$12:$P$19,6,0)),"")</f>
        <v/>
      </c>
      <c r="AA5" s="163" t="e">
        <f>'اختيار المقررات'!I11</f>
        <v>#N/A</v>
      </c>
      <c r="AB5" s="162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K$12:$P$19,6,0)),"")</f>
        <v/>
      </c>
      <c r="AC5" s="163" t="e">
        <f>'اختيار المقررات'!I12</f>
        <v>#N/A</v>
      </c>
      <c r="AD5" s="162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K$12:$P$19,6,0)),"")</f>
        <v/>
      </c>
      <c r="AE5" s="163" t="e">
        <f>'اختيار المقررات'!I13</f>
        <v>#N/A</v>
      </c>
      <c r="AF5" s="162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K$12:$P$19,6,0)),"")</f>
        <v/>
      </c>
      <c r="AG5" s="163" t="e">
        <f>'اختيار المقررات'!Q8</f>
        <v>#N/A</v>
      </c>
      <c r="AH5" s="162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K$12:$P$19,6,0)),"")</f>
        <v/>
      </c>
      <c r="AI5" s="163" t="e">
        <f>'اختيار المقررات'!Q9</f>
        <v>#N/A</v>
      </c>
      <c r="AJ5" s="162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K$12:$P$19,6,0)),"")</f>
        <v/>
      </c>
      <c r="AK5" s="163" t="e">
        <f>'اختيار المقررات'!Q10</f>
        <v>#N/A</v>
      </c>
      <c r="AL5" s="162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K$12:$P$19,6,0)),"")</f>
        <v/>
      </c>
      <c r="AM5" s="163" t="e">
        <f>'اختيار المقررات'!Q11</f>
        <v>#N/A</v>
      </c>
      <c r="AN5" s="162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K$12:$P$19,6,0)),"")</f>
        <v/>
      </c>
      <c r="AO5" s="163" t="e">
        <f>'اختيار المقررات'!Q12</f>
        <v>#N/A</v>
      </c>
      <c r="AP5" s="162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K$12:$P$19,6,0)),"")</f>
        <v/>
      </c>
      <c r="AQ5" s="163" t="e">
        <f>'اختيار المقررات'!Q13</f>
        <v>#N/A</v>
      </c>
      <c r="AR5" s="162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K$12:$P$19,6,0)),"")</f>
        <v/>
      </c>
      <c r="AS5" s="163" t="e">
        <f>'اختيار المقررات'!I16</f>
        <v>#N/A</v>
      </c>
      <c r="AT5" s="162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K$12:$P$19,6,0)),"")</f>
        <v/>
      </c>
      <c r="AU5" s="163" t="e">
        <f>'اختيار المقررات'!I17</f>
        <v>#N/A</v>
      </c>
      <c r="AV5" s="162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K$12:$P$19,6,0)),"")</f>
        <v/>
      </c>
      <c r="AW5" s="163" t="e">
        <f>'اختيار المقررات'!I18</f>
        <v>#N/A</v>
      </c>
      <c r="AX5" s="162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K$12:$P$19,6,0)),"")</f>
        <v/>
      </c>
      <c r="AY5" s="163" t="e">
        <f>'اختيار المقررات'!I19</f>
        <v>#N/A</v>
      </c>
      <c r="AZ5" s="162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K$12:$P$19,6,0)),"")</f>
        <v/>
      </c>
      <c r="BA5" s="163" t="e">
        <f>'اختيار المقررات'!I20</f>
        <v>#N/A</v>
      </c>
      <c r="BB5" s="162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K$12:$P$19,6,0)),"")</f>
        <v/>
      </c>
      <c r="BC5" s="163" t="e">
        <f>'اختيار المقررات'!I21</f>
        <v>#N/A</v>
      </c>
      <c r="BD5" s="162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K$12:$P$19,6,0)),"")</f>
        <v/>
      </c>
      <c r="BE5" s="163" t="e">
        <f>'اختيار المقررات'!Q16</f>
        <v>#N/A</v>
      </c>
      <c r="BF5" s="162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K$12:$P$19,6,0)),"")</f>
        <v/>
      </c>
      <c r="BG5" s="163" t="e">
        <f>'اختيار المقررات'!Q17</f>
        <v>#N/A</v>
      </c>
      <c r="BH5" s="162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K$12:$P$19,6,0)),"")</f>
        <v/>
      </c>
      <c r="BI5" s="163" t="e">
        <f>'اختيار المقررات'!Q18</f>
        <v>#N/A</v>
      </c>
      <c r="BJ5" s="162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K$12:$P$19,6,0)),"")</f>
        <v/>
      </c>
      <c r="BK5" s="163" t="e">
        <f>'اختيار المقررات'!Q19</f>
        <v>#N/A</v>
      </c>
      <c r="BL5" s="162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K$12:$P$19,6,0)),"")</f>
        <v/>
      </c>
      <c r="BM5" s="163" t="e">
        <f>'اختيار المقررات'!Q20</f>
        <v>#N/A</v>
      </c>
      <c r="BN5" s="162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K$12:$P$19,6,0)),"")</f>
        <v/>
      </c>
      <c r="BO5" s="163" t="e">
        <f>'اختيار المقررات'!Q21</f>
        <v>#N/A</v>
      </c>
      <c r="BP5" s="162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K$12:$P$19,6,0)),"")</f>
        <v/>
      </c>
      <c r="BQ5" s="163" t="e">
        <f>'اختيار المقررات'!Y8</f>
        <v>#N/A</v>
      </c>
      <c r="BR5" s="162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K$12:$P$19,6,0)),"")</f>
        <v/>
      </c>
      <c r="BS5" s="163" t="e">
        <f>'اختيار المقررات'!Y9</f>
        <v>#N/A</v>
      </c>
      <c r="BT5" s="162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K$12:$P$19,6,0)),"")</f>
        <v/>
      </c>
      <c r="BU5" s="163" t="e">
        <f>'اختيار المقررات'!Y10</f>
        <v>#N/A</v>
      </c>
      <c r="BV5" s="162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K$12:$P$19,6,0)),"")</f>
        <v/>
      </c>
      <c r="BW5" s="163" t="e">
        <f>'اختيار المقررات'!Y11</f>
        <v>#N/A</v>
      </c>
      <c r="BX5" s="162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K$12:$P$19,6,0)),"")</f>
        <v/>
      </c>
      <c r="BY5" s="163" t="e">
        <f>'اختيار المقررات'!Y12</f>
        <v>#N/A</v>
      </c>
      <c r="BZ5" s="162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K$12:$P$19,6,0)),"")</f>
        <v/>
      </c>
      <c r="CA5" s="163" t="e">
        <f>'اختيار المقررات'!Y13</f>
        <v>#N/A</v>
      </c>
      <c r="CB5" s="162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K$12:$P$19,6,0)),"")</f>
        <v/>
      </c>
      <c r="CC5" s="163" t="e">
        <f>'اختيار المقررات'!AG8</f>
        <v>#N/A</v>
      </c>
      <c r="CD5" s="162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K$12:$P$19,6,0)),"")</f>
        <v/>
      </c>
      <c r="CE5" s="163" t="e">
        <f>'اختيار المقررات'!AG9</f>
        <v>#N/A</v>
      </c>
      <c r="CF5" s="162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K$12:$P$19,6,0)),"")</f>
        <v/>
      </c>
      <c r="CG5" s="163" t="e">
        <f>'اختيار المقررات'!AG10</f>
        <v>#N/A</v>
      </c>
      <c r="CH5" s="162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K$12:$P$19,6,0)),"")</f>
        <v/>
      </c>
      <c r="CI5" s="163" t="e">
        <f>'اختيار المقررات'!AG11</f>
        <v>#N/A</v>
      </c>
      <c r="CJ5" s="162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K$12:$P$19,6,0)),"")</f>
        <v/>
      </c>
      <c r="CK5" s="163" t="e">
        <f>'اختيار المقررات'!AG12</f>
        <v>#N/A</v>
      </c>
      <c r="CL5" s="162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K$12:$P$19,6,0)),"")</f>
        <v/>
      </c>
      <c r="CM5" s="163" t="e">
        <f>'اختيار المقررات'!AG13</f>
        <v>#N/A</v>
      </c>
      <c r="CN5" s="162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K$12:$P$19,6,0)),"")</f>
        <v/>
      </c>
      <c r="CO5" s="163" t="e">
        <f>'اختيار المقررات'!Y16</f>
        <v>#N/A</v>
      </c>
      <c r="CP5" s="162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K$12:$P$19,6,0)),"")</f>
        <v/>
      </c>
      <c r="CQ5" s="163" t="e">
        <f>'اختيار المقررات'!Y17</f>
        <v>#N/A</v>
      </c>
      <c r="CR5" s="162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K$12:$P$19,6,0)),"")</f>
        <v/>
      </c>
      <c r="CS5" s="163" t="e">
        <f>'اختيار المقررات'!Y18</f>
        <v>#N/A</v>
      </c>
      <c r="CT5" s="162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K$12:$P$19,6,0)),"")</f>
        <v/>
      </c>
      <c r="CU5" s="163" t="e">
        <f>'اختيار المقررات'!Y19</f>
        <v>#N/A</v>
      </c>
      <c r="CV5" s="162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K$12:$P$19,6,0)),"")</f>
        <v/>
      </c>
      <c r="CW5" s="163" t="e">
        <f>'اختيار المقررات'!Y20</f>
        <v>#N/A</v>
      </c>
      <c r="CX5" s="162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K$12:$P$19,6,0)),"")</f>
        <v/>
      </c>
      <c r="CY5" s="163" t="e">
        <f>'اختيار المقررات'!Y21</f>
        <v>#N/A</v>
      </c>
      <c r="CZ5" s="162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K$12:$P$19,6,0)),"")</f>
        <v/>
      </c>
      <c r="DA5" s="163" t="e">
        <f>'اختيار المقررات'!AG16</f>
        <v>#N/A</v>
      </c>
      <c r="DB5" s="162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K$12:$P$19,6,0)),"")</f>
        <v/>
      </c>
      <c r="DC5" s="163" t="e">
        <f>'اختيار المقررات'!AG17</f>
        <v>#N/A</v>
      </c>
      <c r="DD5" s="162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K$12:$P$19,6,0)),"")</f>
        <v/>
      </c>
      <c r="DE5" s="163" t="e">
        <f>'اختيار المقررات'!AG18</f>
        <v>#N/A</v>
      </c>
      <c r="DF5" s="162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K$12:$P$19,6,0)),"")</f>
        <v/>
      </c>
      <c r="DG5" s="163" t="e">
        <f>'اختيار المقررات'!AG19</f>
        <v>#N/A</v>
      </c>
      <c r="DH5" s="162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K$12:$P$19,6,0)),"")</f>
        <v/>
      </c>
      <c r="DI5" s="163" t="e">
        <f>'اختيار المقررات'!AG20</f>
        <v>#N/A</v>
      </c>
      <c r="DJ5" s="162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K$12:$P$19,6,0)),"")</f>
        <v/>
      </c>
      <c r="DK5" s="163" t="e">
        <f>'اختيار المقررات'!AG21</f>
        <v>#N/A</v>
      </c>
      <c r="DL5" s="213" t="e">
        <f>'اختيار المقررات'!Q5</f>
        <v>#N/A</v>
      </c>
      <c r="DM5" s="214" t="e">
        <f>'اختيار المقررات'!W5</f>
        <v>#N/A</v>
      </c>
      <c r="DN5" s="215" t="e">
        <f>'اختيار المقررات'!AB5</f>
        <v>#N/A</v>
      </c>
      <c r="DO5" s="216">
        <f>'اختيار المقررات'!F5</f>
        <v>0</v>
      </c>
      <c r="DP5" s="217">
        <f>'اختيار المقررات'!N27</f>
        <v>0</v>
      </c>
      <c r="DQ5" s="218">
        <f>'اختيار المقررات'!N25</f>
        <v>2000</v>
      </c>
      <c r="DR5" s="218" t="e">
        <f>'اختيار المقررات'!N26</f>
        <v>#N/A</v>
      </c>
      <c r="DS5" s="218" t="e">
        <f>'اختيار المقررات'!N28</f>
        <v>#N/A</v>
      </c>
      <c r="DT5" s="219" t="e">
        <f>'اختيار المقررات'!N29</f>
        <v>#N/A</v>
      </c>
      <c r="DU5" s="218" t="str">
        <f>'اختيار المقررات'!W28</f>
        <v>لا</v>
      </c>
      <c r="DV5" s="218" t="e">
        <f>'اختيار المقررات'!W29</f>
        <v>#N/A</v>
      </c>
      <c r="DW5" s="218" t="e">
        <f>'اختيار المقررات'!AD29</f>
        <v>#N/A</v>
      </c>
      <c r="DX5" s="213">
        <f>'اختيار المقررات'!AE25</f>
        <v>0</v>
      </c>
      <c r="DY5" s="220">
        <f>'اختيار المقررات'!AE26</f>
        <v>0</v>
      </c>
      <c r="DZ5" s="218">
        <f>'اختيار المقررات'!AE27</f>
        <v>0</v>
      </c>
      <c r="EA5" s="221">
        <f>SUM(DX5:DZ5)</f>
        <v>0</v>
      </c>
      <c r="EB5" s="213" t="str">
        <f>'اختيار المقررات'!AB2</f>
        <v xml:space="preserve"> </v>
      </c>
      <c r="EC5" s="214">
        <f>'اختيار المقررات'!W2</f>
        <v>0</v>
      </c>
      <c r="ED5" s="214">
        <f>'اختيار المقررات'!Q2</f>
        <v>0</v>
      </c>
      <c r="EE5" s="221">
        <f>'اختيار المقررات'!H2</f>
        <v>0</v>
      </c>
      <c r="EF5" s="221" t="str">
        <f>'اختيار المقررات'!C26</f>
        <v/>
      </c>
      <c r="EG5" s="221" t="str">
        <f>'اختيار المقررات'!C27</f>
        <v/>
      </c>
      <c r="EH5" s="221" t="str">
        <f>'اختيار المقررات'!C28</f>
        <v/>
      </c>
      <c r="EI5" s="221" t="str">
        <f>'اختيار المقررات'!C29</f>
        <v/>
      </c>
      <c r="EJ5" s="221" t="str">
        <f>'اختيار المقررات'!C30</f>
        <v/>
      </c>
      <c r="EK5" s="221"/>
      <c r="EL5" s="106" t="str">
        <f>'اختيار المقررات'!C29</f>
        <v/>
      </c>
    </row>
  </sheetData>
  <sheetProtection algorithmName="SHA-512" hashValue="OqGnbQlM5pr1Rvmmr9DwyxragATQR2wPpF/GU1VamtIahDWIlWLEKDjq7FRTNJ9pJY8wEc9SWXMbVRFziV2RRg==" saltValue="fo23lTcOvyPrQvvqAY51Eg==" spinCount="100000" sheet="1" objects="1" scenarios="1"/>
  <mergeCells count="147">
    <mergeCell ref="DL1:DN2"/>
    <mergeCell ref="DO1:DO2"/>
    <mergeCell ref="DP1:DW2"/>
    <mergeCell ref="DX1:EA2"/>
    <mergeCell ref="EB1:EE2"/>
    <mergeCell ref="EF1:EK4"/>
    <mergeCell ref="DV3:DV4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BP1:CM1"/>
    <mergeCell ref="CN1:DK1"/>
    <mergeCell ref="CZ4:DA4"/>
    <mergeCell ref="CD4:CE4"/>
    <mergeCell ref="CF4:CG4"/>
    <mergeCell ref="CH4:CI4"/>
    <mergeCell ref="CJ4:CK4"/>
    <mergeCell ref="CL4:CM4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T2:AE2"/>
    <mergeCell ref="AF2:AQ2"/>
    <mergeCell ref="AR2:BC2"/>
    <mergeCell ref="BD2:BO2"/>
    <mergeCell ref="BP2:CA2"/>
    <mergeCell ref="CB2:CM2"/>
    <mergeCell ref="CN2:CY2"/>
    <mergeCell ref="CZ2:DK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M1:M4"/>
    <mergeCell ref="A1:A2"/>
    <mergeCell ref="B1:B2"/>
    <mergeCell ref="C1:J2"/>
    <mergeCell ref="K1:K4"/>
    <mergeCell ref="L1:L4"/>
    <mergeCell ref="AR1:BO1"/>
    <mergeCell ref="N1:N4"/>
    <mergeCell ref="O1:O4"/>
    <mergeCell ref="P1:R2"/>
    <mergeCell ref="S1:S4"/>
    <mergeCell ref="T1:AQ1"/>
    <mergeCell ref="P3:P4"/>
    <mergeCell ref="Q3:Q4"/>
    <mergeCell ref="R3:R4"/>
    <mergeCell ref="T4:U4"/>
    <mergeCell ref="AF4:AG4"/>
    <mergeCell ref="V4:W4"/>
    <mergeCell ref="X4:Y4"/>
    <mergeCell ref="Z4:AA4"/>
    <mergeCell ref="AB4:AC4"/>
    <mergeCell ref="AD4:AE4"/>
    <mergeCell ref="BD4:BE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CB4:CC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N4:CO4"/>
    <mergeCell ref="CP4:CQ4"/>
    <mergeCell ref="CR4:CS4"/>
    <mergeCell ref="CT4:CU4"/>
    <mergeCell ref="CV4:CW4"/>
    <mergeCell ref="CX4:CY4"/>
    <mergeCell ref="DL3:DL4"/>
    <mergeCell ref="DM3:DM4"/>
    <mergeCell ref="DN3:DN4"/>
    <mergeCell ref="DO3:DO4"/>
    <mergeCell ref="DP3:DP4"/>
    <mergeCell ref="DQ3:DQ4"/>
    <mergeCell ref="DS3:DS4"/>
    <mergeCell ref="DT3:DT4"/>
    <mergeCell ref="DB4:DC4"/>
    <mergeCell ref="DD4:DE4"/>
    <mergeCell ref="DF4:DG4"/>
    <mergeCell ref="DH4:DI4"/>
    <mergeCell ref="DJ4:DK4"/>
    <mergeCell ref="DB3:DC3"/>
    <mergeCell ref="DD3:DE3"/>
    <mergeCell ref="DF3:DG3"/>
    <mergeCell ref="DH3:DI3"/>
    <mergeCell ref="DJ3:DK3"/>
    <mergeCell ref="DU3:DU4"/>
    <mergeCell ref="DR3:DR4"/>
    <mergeCell ref="EC3:EC4"/>
    <mergeCell ref="ED3:ED4"/>
    <mergeCell ref="EE3:EE4"/>
    <mergeCell ref="DX3:DX4"/>
    <mergeCell ref="DY3:DY4"/>
    <mergeCell ref="DZ3:DZ4"/>
    <mergeCell ref="EA3:EA4"/>
    <mergeCell ref="EB3:EB4"/>
    <mergeCell ref="DW3:DW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X6131"/>
  <sheetViews>
    <sheetView rightToLeft="1" workbookViewId="0">
      <pane xSplit="1" ySplit="1" topLeftCell="B1166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8.88671875" style="176" bestFit="1" customWidth="1"/>
    <col min="2" max="2" width="10.44140625" style="176" bestFit="1" customWidth="1"/>
    <col min="3" max="50" width="9" style="176" customWidth="1"/>
    <col min="51" max="16384" width="9" style="176"/>
  </cols>
  <sheetData>
    <row r="1" spans="1:50" x14ac:dyDescent="0.3">
      <c r="A1" s="176" t="s">
        <v>2</v>
      </c>
      <c r="B1" s="176" t="s">
        <v>257</v>
      </c>
      <c r="C1" s="176">
        <v>610</v>
      </c>
      <c r="D1" s="176">
        <v>611</v>
      </c>
      <c r="E1" s="176">
        <v>612</v>
      </c>
      <c r="F1" s="176">
        <v>613</v>
      </c>
      <c r="G1" s="176">
        <v>614</v>
      </c>
      <c r="H1" s="176">
        <v>615</v>
      </c>
      <c r="I1" s="176">
        <v>616</v>
      </c>
      <c r="J1" s="176">
        <v>617</v>
      </c>
      <c r="K1" s="176">
        <v>618</v>
      </c>
      <c r="L1" s="176">
        <v>619</v>
      </c>
      <c r="M1" s="176">
        <v>620</v>
      </c>
      <c r="N1" s="176">
        <v>621</v>
      </c>
      <c r="O1" s="176">
        <v>622</v>
      </c>
      <c r="P1" s="176">
        <v>623</v>
      </c>
      <c r="Q1" s="176">
        <v>624</v>
      </c>
      <c r="R1" s="176">
        <v>625</v>
      </c>
      <c r="S1" s="176">
        <v>626</v>
      </c>
      <c r="T1" s="176">
        <v>627</v>
      </c>
      <c r="U1" s="176">
        <v>628</v>
      </c>
      <c r="V1" s="176">
        <v>629</v>
      </c>
      <c r="W1" s="176">
        <v>630</v>
      </c>
      <c r="X1" s="176">
        <v>631</v>
      </c>
      <c r="Y1" s="176">
        <v>632</v>
      </c>
      <c r="Z1" s="176">
        <v>633</v>
      </c>
      <c r="AA1" s="176">
        <v>640</v>
      </c>
      <c r="AB1" s="176">
        <v>641</v>
      </c>
      <c r="AC1" s="176">
        <v>642</v>
      </c>
      <c r="AD1" s="176">
        <v>643</v>
      </c>
      <c r="AE1" s="176">
        <v>644</v>
      </c>
      <c r="AF1" s="176">
        <v>645</v>
      </c>
      <c r="AG1" s="176">
        <v>646</v>
      </c>
      <c r="AH1" s="176">
        <v>647</v>
      </c>
      <c r="AI1" s="176">
        <v>648</v>
      </c>
      <c r="AJ1" s="176">
        <v>649</v>
      </c>
      <c r="AK1" s="176">
        <v>650</v>
      </c>
      <c r="AL1" s="176">
        <v>651</v>
      </c>
      <c r="AM1" s="176">
        <v>660</v>
      </c>
      <c r="AN1" s="176">
        <v>661</v>
      </c>
      <c r="AO1" s="176">
        <v>662</v>
      </c>
      <c r="AP1" s="176">
        <v>663</v>
      </c>
      <c r="AQ1" s="176">
        <v>664</v>
      </c>
      <c r="AR1" s="176">
        <v>665</v>
      </c>
      <c r="AS1" s="176">
        <v>666</v>
      </c>
      <c r="AT1" s="176">
        <v>667</v>
      </c>
      <c r="AU1" s="176">
        <v>668</v>
      </c>
      <c r="AV1" s="176">
        <v>669</v>
      </c>
      <c r="AW1" s="176">
        <v>670</v>
      </c>
      <c r="AX1" s="176">
        <v>671</v>
      </c>
    </row>
    <row r="2" spans="1:50" x14ac:dyDescent="0.3">
      <c r="A2" s="176">
        <v>800116</v>
      </c>
      <c r="B2" s="176" t="s">
        <v>289</v>
      </c>
      <c r="C2" s="176" t="s">
        <v>203</v>
      </c>
      <c r="D2" s="176" t="s">
        <v>203</v>
      </c>
      <c r="E2" s="176" t="s">
        <v>203</v>
      </c>
      <c r="F2" s="176" t="s">
        <v>203</v>
      </c>
      <c r="G2" s="176" t="s">
        <v>205</v>
      </c>
      <c r="H2" s="176" t="s">
        <v>203</v>
      </c>
      <c r="I2" s="176" t="s">
        <v>203</v>
      </c>
      <c r="J2" s="176" t="s">
        <v>205</v>
      </c>
      <c r="K2" s="176" t="s">
        <v>205</v>
      </c>
      <c r="L2" s="176" t="s">
        <v>205</v>
      </c>
      <c r="M2" s="176" t="s">
        <v>203</v>
      </c>
      <c r="N2" s="176" t="s">
        <v>204</v>
      </c>
      <c r="O2" s="176" t="s">
        <v>205</v>
      </c>
      <c r="P2" s="176" t="s">
        <v>203</v>
      </c>
      <c r="Q2" s="176" t="s">
        <v>203</v>
      </c>
      <c r="R2" s="176" t="s">
        <v>205</v>
      </c>
      <c r="S2" s="176" t="s">
        <v>203</v>
      </c>
      <c r="T2" s="176" t="s">
        <v>205</v>
      </c>
      <c r="U2" s="176" t="s">
        <v>204</v>
      </c>
      <c r="V2" s="176" t="s">
        <v>205</v>
      </c>
      <c r="W2" s="176" t="s">
        <v>204</v>
      </c>
      <c r="X2" s="176" t="s">
        <v>204</v>
      </c>
      <c r="Y2" s="176" t="s">
        <v>204</v>
      </c>
      <c r="Z2" s="176" t="s">
        <v>205</v>
      </c>
    </row>
    <row r="3" spans="1:50" x14ac:dyDescent="0.3">
      <c r="A3" s="176">
        <v>800144</v>
      </c>
      <c r="B3" s="176" t="s">
        <v>289</v>
      </c>
      <c r="C3" s="176" t="s">
        <v>203</v>
      </c>
      <c r="D3" s="176" t="s">
        <v>203</v>
      </c>
      <c r="E3" s="176" t="s">
        <v>203</v>
      </c>
      <c r="F3" s="176" t="s">
        <v>205</v>
      </c>
      <c r="G3" s="176" t="s">
        <v>203</v>
      </c>
      <c r="H3" s="176" t="s">
        <v>205</v>
      </c>
      <c r="I3" s="176" t="s">
        <v>205</v>
      </c>
      <c r="J3" s="176" t="s">
        <v>203</v>
      </c>
      <c r="K3" s="176" t="s">
        <v>203</v>
      </c>
      <c r="L3" s="176" t="s">
        <v>205</v>
      </c>
      <c r="M3" s="176" t="s">
        <v>203</v>
      </c>
      <c r="N3" s="176" t="s">
        <v>205</v>
      </c>
      <c r="O3" s="176" t="s">
        <v>203</v>
      </c>
      <c r="P3" s="176" t="s">
        <v>203</v>
      </c>
      <c r="Q3" s="176" t="s">
        <v>204</v>
      </c>
      <c r="R3" s="176" t="s">
        <v>203</v>
      </c>
      <c r="S3" s="176" t="s">
        <v>203</v>
      </c>
      <c r="T3" s="176" t="s">
        <v>203</v>
      </c>
      <c r="U3" s="176" t="s">
        <v>205</v>
      </c>
      <c r="V3" s="176" t="s">
        <v>205</v>
      </c>
      <c r="W3" s="176" t="s">
        <v>205</v>
      </c>
      <c r="X3" s="176" t="s">
        <v>205</v>
      </c>
      <c r="Y3" s="176" t="s">
        <v>204</v>
      </c>
      <c r="Z3" s="176" t="s">
        <v>204</v>
      </c>
    </row>
    <row r="4" spans="1:50" x14ac:dyDescent="0.3">
      <c r="A4" s="176">
        <v>800419</v>
      </c>
      <c r="B4" s="176" t="s">
        <v>289</v>
      </c>
    </row>
    <row r="5" spans="1:50" x14ac:dyDescent="0.3">
      <c r="A5" s="176">
        <v>800431</v>
      </c>
      <c r="B5" s="176" t="s">
        <v>289</v>
      </c>
      <c r="C5" s="176" t="s">
        <v>203</v>
      </c>
      <c r="D5" s="176" t="s">
        <v>203</v>
      </c>
      <c r="E5" s="176" t="s">
        <v>205</v>
      </c>
      <c r="F5" s="176" t="s">
        <v>205</v>
      </c>
      <c r="G5" s="176" t="s">
        <v>203</v>
      </c>
      <c r="H5" s="176" t="s">
        <v>203</v>
      </c>
      <c r="I5" s="176" t="s">
        <v>203</v>
      </c>
      <c r="J5" s="176" t="s">
        <v>205</v>
      </c>
      <c r="K5" s="176" t="s">
        <v>203</v>
      </c>
      <c r="L5" s="176" t="s">
        <v>203</v>
      </c>
      <c r="M5" s="176" t="s">
        <v>203</v>
      </c>
      <c r="N5" s="176" t="s">
        <v>203</v>
      </c>
      <c r="O5" s="176" t="s">
        <v>205</v>
      </c>
      <c r="P5" s="176" t="s">
        <v>203</v>
      </c>
      <c r="Q5" s="176" t="s">
        <v>203</v>
      </c>
      <c r="R5" s="176" t="s">
        <v>205</v>
      </c>
      <c r="S5" s="176" t="s">
        <v>205</v>
      </c>
      <c r="T5" s="176" t="s">
        <v>204</v>
      </c>
      <c r="U5" s="176" t="s">
        <v>205</v>
      </c>
      <c r="V5" s="176" t="s">
        <v>204</v>
      </c>
      <c r="W5" s="176" t="s">
        <v>205</v>
      </c>
      <c r="X5" s="176" t="s">
        <v>205</v>
      </c>
      <c r="Y5" s="176" t="s">
        <v>204</v>
      </c>
      <c r="Z5" s="176" t="s">
        <v>205</v>
      </c>
      <c r="AA5" s="176" t="s">
        <v>266</v>
      </c>
      <c r="AB5" s="176" t="s">
        <v>266</v>
      </c>
      <c r="AC5" s="176" t="s">
        <v>266</v>
      </c>
      <c r="AD5" s="176" t="s">
        <v>266</v>
      </c>
      <c r="AE5" s="176" t="s">
        <v>266</v>
      </c>
      <c r="AF5" s="176" t="s">
        <v>266</v>
      </c>
      <c r="AG5" s="176" t="s">
        <v>266</v>
      </c>
      <c r="AH5" s="176" t="s">
        <v>266</v>
      </c>
      <c r="AI5" s="176" t="s">
        <v>266</v>
      </c>
      <c r="AJ5" s="176" t="s">
        <v>266</v>
      </c>
      <c r="AK5" s="176" t="s">
        <v>266</v>
      </c>
      <c r="AL5" s="176" t="s">
        <v>266</v>
      </c>
      <c r="AM5" s="176" t="s">
        <v>266</v>
      </c>
      <c r="AN5" s="176" t="s">
        <v>266</v>
      </c>
      <c r="AO5" s="176" t="s">
        <v>266</v>
      </c>
      <c r="AP5" s="176" t="s">
        <v>266</v>
      </c>
      <c r="AQ5" s="176" t="s">
        <v>266</v>
      </c>
      <c r="AR5" s="176" t="s">
        <v>266</v>
      </c>
      <c r="AS5" s="176" t="s">
        <v>266</v>
      </c>
      <c r="AT5" s="176" t="s">
        <v>266</v>
      </c>
      <c r="AU5" s="176" t="s">
        <v>266</v>
      </c>
      <c r="AV5" s="176" t="s">
        <v>266</v>
      </c>
      <c r="AW5" s="176" t="s">
        <v>266</v>
      </c>
      <c r="AX5" s="176" t="s">
        <v>266</v>
      </c>
    </row>
    <row r="6" spans="1:50" x14ac:dyDescent="0.3">
      <c r="A6" s="176">
        <v>800435</v>
      </c>
      <c r="B6" s="176" t="s">
        <v>289</v>
      </c>
      <c r="C6" s="176" t="s">
        <v>205</v>
      </c>
      <c r="D6" s="176" t="s">
        <v>203</v>
      </c>
      <c r="E6" s="176" t="s">
        <v>205</v>
      </c>
      <c r="F6" s="176" t="s">
        <v>203</v>
      </c>
      <c r="G6" s="176" t="s">
        <v>205</v>
      </c>
      <c r="H6" s="176" t="s">
        <v>205</v>
      </c>
      <c r="I6" s="176" t="s">
        <v>203</v>
      </c>
      <c r="J6" s="176" t="s">
        <v>205</v>
      </c>
      <c r="K6" s="176" t="s">
        <v>203</v>
      </c>
      <c r="L6" s="176" t="s">
        <v>205</v>
      </c>
      <c r="M6" s="176" t="s">
        <v>205</v>
      </c>
      <c r="N6" s="176" t="s">
        <v>205</v>
      </c>
      <c r="O6" s="176" t="s">
        <v>204</v>
      </c>
      <c r="P6" s="176" t="s">
        <v>204</v>
      </c>
      <c r="Q6" s="176" t="s">
        <v>204</v>
      </c>
      <c r="R6" s="176" t="s">
        <v>204</v>
      </c>
      <c r="S6" s="176" t="s">
        <v>204</v>
      </c>
      <c r="T6" s="176" t="s">
        <v>205</v>
      </c>
      <c r="U6" s="176" t="s">
        <v>204</v>
      </c>
      <c r="V6" s="176" t="s">
        <v>204</v>
      </c>
      <c r="W6" s="176" t="s">
        <v>204</v>
      </c>
      <c r="X6" s="176" t="s">
        <v>204</v>
      </c>
      <c r="Y6" s="176" t="s">
        <v>204</v>
      </c>
      <c r="Z6" s="176" t="s">
        <v>204</v>
      </c>
    </row>
    <row r="7" spans="1:50" x14ac:dyDescent="0.3">
      <c r="A7" s="176">
        <v>800495</v>
      </c>
      <c r="B7" s="176" t="s">
        <v>289</v>
      </c>
      <c r="C7" s="176" t="s">
        <v>205</v>
      </c>
      <c r="D7" s="176" t="s">
        <v>205</v>
      </c>
      <c r="E7" s="176" t="s">
        <v>205</v>
      </c>
      <c r="F7" s="176" t="s">
        <v>205</v>
      </c>
      <c r="G7" s="176" t="s">
        <v>203</v>
      </c>
      <c r="H7" s="176" t="s">
        <v>204</v>
      </c>
      <c r="I7" s="176" t="s">
        <v>204</v>
      </c>
      <c r="J7" s="176" t="s">
        <v>203</v>
      </c>
      <c r="K7" s="176" t="s">
        <v>205</v>
      </c>
      <c r="L7" s="176" t="s">
        <v>204</v>
      </c>
      <c r="M7" s="176" t="s">
        <v>204</v>
      </c>
      <c r="N7" s="176" t="s">
        <v>204</v>
      </c>
      <c r="O7" s="176" t="s">
        <v>204</v>
      </c>
      <c r="P7" s="176" t="s">
        <v>205</v>
      </c>
      <c r="Q7" s="176" t="s">
        <v>205</v>
      </c>
      <c r="R7" s="176" t="s">
        <v>204</v>
      </c>
      <c r="S7" s="176" t="s">
        <v>205</v>
      </c>
      <c r="T7" s="176" t="s">
        <v>204</v>
      </c>
      <c r="U7" s="176" t="s">
        <v>205</v>
      </c>
      <c r="V7" s="176" t="s">
        <v>205</v>
      </c>
      <c r="W7" s="176" t="s">
        <v>204</v>
      </c>
      <c r="X7" s="176" t="s">
        <v>205</v>
      </c>
      <c r="Y7" s="176" t="s">
        <v>204</v>
      </c>
      <c r="Z7" s="176" t="s">
        <v>204</v>
      </c>
      <c r="AA7" s="176" t="s">
        <v>266</v>
      </c>
      <c r="AB7" s="176" t="s">
        <v>266</v>
      </c>
      <c r="AC7" s="176" t="s">
        <v>266</v>
      </c>
      <c r="AD7" s="176" t="s">
        <v>266</v>
      </c>
      <c r="AE7" s="176" t="s">
        <v>266</v>
      </c>
      <c r="AF7" s="176" t="s">
        <v>266</v>
      </c>
      <c r="AG7" s="176" t="s">
        <v>266</v>
      </c>
      <c r="AH7" s="176" t="s">
        <v>266</v>
      </c>
      <c r="AI7" s="176" t="s">
        <v>266</v>
      </c>
      <c r="AJ7" s="176" t="s">
        <v>266</v>
      </c>
      <c r="AK7" s="176" t="s">
        <v>266</v>
      </c>
      <c r="AL7" s="176" t="s">
        <v>266</v>
      </c>
      <c r="AM7" s="176" t="s">
        <v>266</v>
      </c>
      <c r="AN7" s="176" t="s">
        <v>266</v>
      </c>
      <c r="AO7" s="176" t="s">
        <v>266</v>
      </c>
      <c r="AP7" s="176" t="s">
        <v>266</v>
      </c>
      <c r="AQ7" s="176" t="s">
        <v>266</v>
      </c>
      <c r="AR7" s="176" t="s">
        <v>266</v>
      </c>
      <c r="AS7" s="176" t="s">
        <v>266</v>
      </c>
      <c r="AT7" s="176" t="s">
        <v>266</v>
      </c>
      <c r="AU7" s="176" t="s">
        <v>266</v>
      </c>
      <c r="AV7" s="176" t="s">
        <v>266</v>
      </c>
      <c r="AW7" s="176" t="s">
        <v>266</v>
      </c>
      <c r="AX7" s="176" t="s">
        <v>266</v>
      </c>
    </row>
    <row r="8" spans="1:50" x14ac:dyDescent="0.3">
      <c r="A8" s="176">
        <v>800646</v>
      </c>
      <c r="B8" s="176" t="s">
        <v>289</v>
      </c>
      <c r="C8" s="176" t="s">
        <v>205</v>
      </c>
      <c r="D8" s="176" t="s">
        <v>203</v>
      </c>
      <c r="E8" s="176" t="s">
        <v>203</v>
      </c>
      <c r="F8" s="176" t="s">
        <v>203</v>
      </c>
      <c r="G8" s="176" t="s">
        <v>203</v>
      </c>
      <c r="H8" s="176" t="s">
        <v>203</v>
      </c>
      <c r="I8" s="176" t="s">
        <v>205</v>
      </c>
      <c r="J8" s="176" t="s">
        <v>203</v>
      </c>
      <c r="K8" s="176" t="s">
        <v>205</v>
      </c>
      <c r="L8" s="176" t="s">
        <v>205</v>
      </c>
      <c r="M8" s="176" t="s">
        <v>205</v>
      </c>
      <c r="N8" s="176" t="s">
        <v>204</v>
      </c>
      <c r="O8" s="176" t="s">
        <v>204</v>
      </c>
      <c r="P8" s="176" t="s">
        <v>203</v>
      </c>
      <c r="Q8" s="176" t="s">
        <v>205</v>
      </c>
      <c r="R8" s="176" t="s">
        <v>203</v>
      </c>
      <c r="S8" s="176" t="s">
        <v>205</v>
      </c>
      <c r="T8" s="176" t="s">
        <v>203</v>
      </c>
      <c r="U8" s="176" t="s">
        <v>205</v>
      </c>
      <c r="V8" s="176" t="s">
        <v>203</v>
      </c>
      <c r="W8" s="176" t="s">
        <v>203</v>
      </c>
      <c r="X8" s="176" t="s">
        <v>205</v>
      </c>
      <c r="Y8" s="176" t="s">
        <v>204</v>
      </c>
      <c r="Z8" s="176" t="s">
        <v>205</v>
      </c>
    </row>
    <row r="9" spans="1:50" x14ac:dyDescent="0.3">
      <c r="A9" s="176">
        <v>800663</v>
      </c>
      <c r="B9" s="176" t="s">
        <v>289</v>
      </c>
      <c r="C9" s="176" t="s">
        <v>205</v>
      </c>
      <c r="D9" s="176" t="s">
        <v>203</v>
      </c>
      <c r="E9" s="176" t="s">
        <v>205</v>
      </c>
      <c r="F9" s="176" t="s">
        <v>203</v>
      </c>
      <c r="G9" s="176" t="s">
        <v>203</v>
      </c>
      <c r="H9" s="176" t="s">
        <v>205</v>
      </c>
      <c r="I9" s="176" t="s">
        <v>203</v>
      </c>
      <c r="J9" s="176" t="s">
        <v>204</v>
      </c>
      <c r="K9" s="176" t="s">
        <v>204</v>
      </c>
      <c r="L9" s="176" t="s">
        <v>205</v>
      </c>
      <c r="M9" s="176" t="s">
        <v>204</v>
      </c>
      <c r="N9" s="176" t="s">
        <v>204</v>
      </c>
      <c r="O9" s="176" t="s">
        <v>204</v>
      </c>
      <c r="P9" s="176" t="s">
        <v>205</v>
      </c>
      <c r="Q9" s="176" t="s">
        <v>203</v>
      </c>
      <c r="R9" s="176" t="s">
        <v>205</v>
      </c>
      <c r="S9" s="176" t="s">
        <v>203</v>
      </c>
      <c r="T9" s="176" t="s">
        <v>205</v>
      </c>
      <c r="U9" s="176" t="s">
        <v>205</v>
      </c>
      <c r="V9" s="176" t="s">
        <v>205</v>
      </c>
      <c r="W9" s="176" t="s">
        <v>204</v>
      </c>
      <c r="X9" s="176" t="s">
        <v>205</v>
      </c>
      <c r="Y9" s="176" t="s">
        <v>205</v>
      </c>
      <c r="Z9" s="176" t="s">
        <v>205</v>
      </c>
      <c r="AA9" s="176" t="s">
        <v>266</v>
      </c>
      <c r="AB9" s="176" t="s">
        <v>266</v>
      </c>
      <c r="AC9" s="176" t="s">
        <v>266</v>
      </c>
      <c r="AD9" s="176" t="s">
        <v>266</v>
      </c>
      <c r="AE9" s="176" t="s">
        <v>266</v>
      </c>
      <c r="AF9" s="176" t="s">
        <v>266</v>
      </c>
      <c r="AG9" s="176" t="s">
        <v>266</v>
      </c>
      <c r="AH9" s="176" t="s">
        <v>266</v>
      </c>
      <c r="AI9" s="176" t="s">
        <v>266</v>
      </c>
      <c r="AJ9" s="176" t="s">
        <v>266</v>
      </c>
      <c r="AK9" s="176" t="s">
        <v>266</v>
      </c>
      <c r="AL9" s="176" t="s">
        <v>266</v>
      </c>
      <c r="AM9" s="176" t="s">
        <v>266</v>
      </c>
      <c r="AN9" s="176" t="s">
        <v>266</v>
      </c>
      <c r="AO9" s="176" t="s">
        <v>266</v>
      </c>
      <c r="AP9" s="176" t="s">
        <v>266</v>
      </c>
      <c r="AQ9" s="176" t="s">
        <v>266</v>
      </c>
      <c r="AR9" s="176" t="s">
        <v>266</v>
      </c>
      <c r="AS9" s="176" t="s">
        <v>266</v>
      </c>
      <c r="AT9" s="176" t="s">
        <v>266</v>
      </c>
      <c r="AU9" s="176" t="s">
        <v>266</v>
      </c>
      <c r="AV9" s="176" t="s">
        <v>266</v>
      </c>
      <c r="AW9" s="176" t="s">
        <v>266</v>
      </c>
      <c r="AX9" s="176" t="s">
        <v>266</v>
      </c>
    </row>
    <row r="10" spans="1:50" x14ac:dyDescent="0.3">
      <c r="A10" s="176">
        <v>800672</v>
      </c>
      <c r="B10" s="176" t="s">
        <v>289</v>
      </c>
      <c r="C10" s="176" t="s">
        <v>203</v>
      </c>
      <c r="D10" s="176" t="s">
        <v>203</v>
      </c>
      <c r="E10" s="176" t="s">
        <v>205</v>
      </c>
      <c r="F10" s="176" t="s">
        <v>203</v>
      </c>
      <c r="G10" s="176" t="s">
        <v>203</v>
      </c>
      <c r="H10" s="176" t="s">
        <v>203</v>
      </c>
      <c r="I10" s="176" t="s">
        <v>203</v>
      </c>
      <c r="J10" s="176" t="s">
        <v>203</v>
      </c>
      <c r="K10" s="176" t="s">
        <v>203</v>
      </c>
      <c r="L10" s="176" t="s">
        <v>203</v>
      </c>
      <c r="M10" s="176" t="s">
        <v>203</v>
      </c>
      <c r="N10" s="176" t="s">
        <v>203</v>
      </c>
      <c r="O10" s="176" t="s">
        <v>204</v>
      </c>
      <c r="P10" s="176" t="s">
        <v>204</v>
      </c>
      <c r="Q10" s="176" t="s">
        <v>204</v>
      </c>
      <c r="R10" s="176" t="s">
        <v>203</v>
      </c>
      <c r="S10" s="176" t="s">
        <v>205</v>
      </c>
      <c r="T10" s="176" t="s">
        <v>204</v>
      </c>
      <c r="U10" s="176" t="s">
        <v>204</v>
      </c>
      <c r="V10" s="176" t="s">
        <v>204</v>
      </c>
      <c r="W10" s="176" t="s">
        <v>204</v>
      </c>
      <c r="X10" s="176" t="s">
        <v>204</v>
      </c>
      <c r="Y10" s="176" t="s">
        <v>204</v>
      </c>
      <c r="Z10" s="176" t="s">
        <v>204</v>
      </c>
    </row>
    <row r="11" spans="1:50" x14ac:dyDescent="0.3">
      <c r="A11" s="176">
        <v>800718</v>
      </c>
      <c r="B11" s="176" t="s">
        <v>289</v>
      </c>
      <c r="C11" s="176" t="s">
        <v>203</v>
      </c>
      <c r="D11" s="176" t="s">
        <v>203</v>
      </c>
      <c r="E11" s="176" t="s">
        <v>203</v>
      </c>
      <c r="F11" s="176" t="s">
        <v>203</v>
      </c>
      <c r="G11" s="176" t="s">
        <v>205</v>
      </c>
      <c r="H11" s="176" t="s">
        <v>203</v>
      </c>
      <c r="I11" s="176" t="s">
        <v>205</v>
      </c>
      <c r="J11" s="176" t="s">
        <v>203</v>
      </c>
      <c r="K11" s="176" t="s">
        <v>203</v>
      </c>
      <c r="L11" s="176" t="s">
        <v>205</v>
      </c>
      <c r="M11" s="176" t="s">
        <v>203</v>
      </c>
      <c r="N11" s="176" t="s">
        <v>205</v>
      </c>
      <c r="O11" s="176" t="s">
        <v>205</v>
      </c>
      <c r="P11" s="176" t="s">
        <v>204</v>
      </c>
      <c r="Q11" s="176" t="s">
        <v>204</v>
      </c>
      <c r="R11" s="176" t="s">
        <v>203</v>
      </c>
      <c r="S11" s="176" t="s">
        <v>205</v>
      </c>
      <c r="T11" s="176" t="s">
        <v>203</v>
      </c>
      <c r="U11" s="176" t="s">
        <v>204</v>
      </c>
      <c r="V11" s="176" t="s">
        <v>204</v>
      </c>
      <c r="W11" s="176" t="s">
        <v>204</v>
      </c>
      <c r="X11" s="176" t="s">
        <v>204</v>
      </c>
      <c r="Y11" s="176" t="s">
        <v>204</v>
      </c>
      <c r="Z11" s="176" t="s">
        <v>204</v>
      </c>
    </row>
    <row r="12" spans="1:50" x14ac:dyDescent="0.3">
      <c r="A12" s="176">
        <v>800719</v>
      </c>
      <c r="B12" s="176" t="s">
        <v>289</v>
      </c>
      <c r="C12" s="176" t="s">
        <v>203</v>
      </c>
      <c r="D12" s="176" t="s">
        <v>203</v>
      </c>
      <c r="E12" s="176" t="s">
        <v>203</v>
      </c>
      <c r="F12" s="176" t="s">
        <v>203</v>
      </c>
      <c r="G12" s="176" t="s">
        <v>203</v>
      </c>
      <c r="H12" s="176" t="s">
        <v>203</v>
      </c>
      <c r="I12" s="176" t="s">
        <v>203</v>
      </c>
      <c r="J12" s="176" t="s">
        <v>203</v>
      </c>
      <c r="K12" s="176" t="s">
        <v>203</v>
      </c>
      <c r="L12" s="176" t="s">
        <v>203</v>
      </c>
      <c r="M12" s="176" t="s">
        <v>205</v>
      </c>
      <c r="N12" s="176" t="s">
        <v>203</v>
      </c>
      <c r="O12" s="176" t="s">
        <v>204</v>
      </c>
      <c r="P12" s="176" t="s">
        <v>203</v>
      </c>
      <c r="Q12" s="176" t="s">
        <v>205</v>
      </c>
      <c r="R12" s="176" t="s">
        <v>205</v>
      </c>
      <c r="S12" s="176" t="s">
        <v>205</v>
      </c>
      <c r="T12" s="176" t="s">
        <v>205</v>
      </c>
      <c r="U12" s="176" t="s">
        <v>203</v>
      </c>
      <c r="V12" s="176" t="s">
        <v>203</v>
      </c>
      <c r="W12" s="176" t="s">
        <v>203</v>
      </c>
      <c r="X12" s="176" t="s">
        <v>203</v>
      </c>
      <c r="Y12" s="176" t="s">
        <v>204</v>
      </c>
      <c r="Z12" s="176" t="s">
        <v>205</v>
      </c>
    </row>
    <row r="13" spans="1:50" x14ac:dyDescent="0.3">
      <c r="A13" s="176">
        <v>800841</v>
      </c>
      <c r="B13" s="176" t="s">
        <v>289</v>
      </c>
      <c r="C13" s="176" t="s">
        <v>203</v>
      </c>
      <c r="D13" s="176" t="s">
        <v>203</v>
      </c>
      <c r="E13" s="176" t="s">
        <v>203</v>
      </c>
      <c r="F13" s="176" t="s">
        <v>203</v>
      </c>
      <c r="G13" s="176" t="s">
        <v>203</v>
      </c>
      <c r="H13" s="176" t="s">
        <v>203</v>
      </c>
      <c r="I13" s="176" t="s">
        <v>203</v>
      </c>
      <c r="J13" s="176" t="s">
        <v>203</v>
      </c>
      <c r="K13" s="176" t="s">
        <v>203</v>
      </c>
      <c r="L13" s="176" t="s">
        <v>205</v>
      </c>
      <c r="M13" s="176" t="s">
        <v>203</v>
      </c>
      <c r="N13" s="176" t="s">
        <v>205</v>
      </c>
      <c r="O13" s="176" t="s">
        <v>203</v>
      </c>
      <c r="P13" s="176" t="s">
        <v>203</v>
      </c>
      <c r="Q13" s="176" t="s">
        <v>203</v>
      </c>
      <c r="R13" s="176" t="s">
        <v>203</v>
      </c>
      <c r="S13" s="176" t="s">
        <v>203</v>
      </c>
      <c r="T13" s="176" t="s">
        <v>203</v>
      </c>
      <c r="U13" s="176" t="s">
        <v>203</v>
      </c>
      <c r="V13" s="176" t="s">
        <v>203</v>
      </c>
      <c r="W13" s="176" t="s">
        <v>203</v>
      </c>
      <c r="X13" s="176" t="s">
        <v>203</v>
      </c>
      <c r="Y13" s="176" t="s">
        <v>203</v>
      </c>
      <c r="Z13" s="176" t="s">
        <v>203</v>
      </c>
    </row>
    <row r="14" spans="1:50" x14ac:dyDescent="0.3">
      <c r="A14" s="176">
        <v>800867</v>
      </c>
      <c r="B14" s="176" t="s">
        <v>289</v>
      </c>
      <c r="C14" s="176" t="s">
        <v>203</v>
      </c>
      <c r="D14" s="176" t="s">
        <v>203</v>
      </c>
      <c r="E14" s="176" t="s">
        <v>203</v>
      </c>
      <c r="F14" s="176" t="s">
        <v>203</v>
      </c>
      <c r="G14" s="176" t="s">
        <v>203</v>
      </c>
      <c r="H14" s="176" t="s">
        <v>203</v>
      </c>
      <c r="I14" s="176" t="s">
        <v>203</v>
      </c>
      <c r="J14" s="176" t="s">
        <v>203</v>
      </c>
      <c r="K14" s="176" t="s">
        <v>203</v>
      </c>
      <c r="L14" s="176" t="s">
        <v>203</v>
      </c>
      <c r="M14" s="176" t="s">
        <v>203</v>
      </c>
      <c r="N14" s="176" t="s">
        <v>203</v>
      </c>
      <c r="O14" s="176" t="s">
        <v>204</v>
      </c>
      <c r="P14" s="176" t="s">
        <v>205</v>
      </c>
      <c r="Q14" s="176" t="s">
        <v>203</v>
      </c>
      <c r="R14" s="176" t="s">
        <v>203</v>
      </c>
      <c r="S14" s="176" t="s">
        <v>203</v>
      </c>
      <c r="T14" s="176" t="s">
        <v>203</v>
      </c>
      <c r="U14" s="176" t="s">
        <v>203</v>
      </c>
      <c r="V14" s="176" t="s">
        <v>203</v>
      </c>
      <c r="W14" s="176" t="s">
        <v>203</v>
      </c>
      <c r="X14" s="176" t="s">
        <v>205</v>
      </c>
      <c r="Y14" s="176" t="s">
        <v>204</v>
      </c>
      <c r="Z14" s="176" t="s">
        <v>205</v>
      </c>
      <c r="AA14" s="176" t="s">
        <v>266</v>
      </c>
      <c r="AB14" s="176" t="s">
        <v>266</v>
      </c>
      <c r="AC14" s="176" t="s">
        <v>266</v>
      </c>
      <c r="AD14" s="176" t="s">
        <v>266</v>
      </c>
      <c r="AE14" s="176" t="s">
        <v>266</v>
      </c>
      <c r="AF14" s="176" t="s">
        <v>266</v>
      </c>
      <c r="AG14" s="176" t="s">
        <v>266</v>
      </c>
      <c r="AH14" s="176" t="s">
        <v>266</v>
      </c>
      <c r="AI14" s="176" t="s">
        <v>266</v>
      </c>
      <c r="AJ14" s="176" t="s">
        <v>266</v>
      </c>
      <c r="AK14" s="176" t="s">
        <v>266</v>
      </c>
      <c r="AL14" s="176" t="s">
        <v>266</v>
      </c>
      <c r="AM14" s="176" t="s">
        <v>266</v>
      </c>
      <c r="AN14" s="176" t="s">
        <v>266</v>
      </c>
      <c r="AO14" s="176" t="s">
        <v>266</v>
      </c>
      <c r="AP14" s="176" t="s">
        <v>266</v>
      </c>
      <c r="AQ14" s="176" t="s">
        <v>266</v>
      </c>
      <c r="AR14" s="176" t="s">
        <v>266</v>
      </c>
      <c r="AS14" s="176" t="s">
        <v>266</v>
      </c>
      <c r="AT14" s="176" t="s">
        <v>266</v>
      </c>
      <c r="AU14" s="176" t="s">
        <v>266</v>
      </c>
      <c r="AV14" s="176" t="s">
        <v>266</v>
      </c>
      <c r="AW14" s="176" t="s">
        <v>266</v>
      </c>
      <c r="AX14" s="176" t="s">
        <v>266</v>
      </c>
    </row>
    <row r="15" spans="1:50" x14ac:dyDescent="0.3">
      <c r="A15" s="176">
        <v>801075</v>
      </c>
      <c r="B15" s="176" t="s">
        <v>289</v>
      </c>
      <c r="C15" s="176" t="s">
        <v>205</v>
      </c>
      <c r="D15" s="176" t="s">
        <v>203</v>
      </c>
      <c r="E15" s="176" t="s">
        <v>203</v>
      </c>
      <c r="F15" s="176" t="s">
        <v>204</v>
      </c>
      <c r="G15" s="176" t="s">
        <v>205</v>
      </c>
      <c r="H15" s="176" t="s">
        <v>203</v>
      </c>
      <c r="I15" s="176" t="s">
        <v>203</v>
      </c>
      <c r="J15" s="176" t="s">
        <v>205</v>
      </c>
      <c r="K15" s="176" t="s">
        <v>203</v>
      </c>
      <c r="L15" s="176" t="s">
        <v>203</v>
      </c>
      <c r="M15" s="176" t="s">
        <v>204</v>
      </c>
      <c r="N15" s="176" t="s">
        <v>204</v>
      </c>
      <c r="O15" s="176" t="s">
        <v>204</v>
      </c>
      <c r="P15" s="176" t="s">
        <v>203</v>
      </c>
      <c r="Q15" s="176" t="s">
        <v>203</v>
      </c>
      <c r="R15" s="176" t="s">
        <v>203</v>
      </c>
      <c r="S15" s="176" t="s">
        <v>205</v>
      </c>
      <c r="T15" s="176" t="s">
        <v>204</v>
      </c>
      <c r="U15" s="176" t="s">
        <v>204</v>
      </c>
      <c r="V15" s="176" t="s">
        <v>204</v>
      </c>
      <c r="W15" s="176" t="s">
        <v>204</v>
      </c>
      <c r="X15" s="176" t="s">
        <v>205</v>
      </c>
      <c r="Y15" s="176" t="s">
        <v>203</v>
      </c>
      <c r="Z15" s="176" t="s">
        <v>205</v>
      </c>
    </row>
    <row r="16" spans="1:50" x14ac:dyDescent="0.3">
      <c r="A16" s="176">
        <v>801218</v>
      </c>
      <c r="B16" s="176" t="s">
        <v>289</v>
      </c>
      <c r="C16" s="176" t="s">
        <v>205</v>
      </c>
      <c r="D16" s="176" t="s">
        <v>205</v>
      </c>
      <c r="E16" s="176" t="s">
        <v>205</v>
      </c>
      <c r="F16" s="176" t="s">
        <v>205</v>
      </c>
      <c r="G16" s="176" t="s">
        <v>205</v>
      </c>
      <c r="H16" s="176" t="s">
        <v>204</v>
      </c>
      <c r="I16" s="176" t="s">
        <v>205</v>
      </c>
      <c r="J16" s="176" t="s">
        <v>205</v>
      </c>
      <c r="K16" s="176" t="s">
        <v>205</v>
      </c>
      <c r="L16" s="176" t="s">
        <v>205</v>
      </c>
      <c r="M16" s="176" t="s">
        <v>205</v>
      </c>
      <c r="N16" s="176" t="s">
        <v>204</v>
      </c>
      <c r="O16" s="176" t="s">
        <v>204</v>
      </c>
      <c r="P16" s="176" t="s">
        <v>204</v>
      </c>
      <c r="Q16" s="176" t="s">
        <v>204</v>
      </c>
      <c r="R16" s="176" t="s">
        <v>204</v>
      </c>
      <c r="S16" s="176" t="s">
        <v>204</v>
      </c>
      <c r="T16" s="176" t="s">
        <v>204</v>
      </c>
      <c r="U16" s="176" t="s">
        <v>204</v>
      </c>
      <c r="V16" s="176" t="s">
        <v>204</v>
      </c>
      <c r="W16" s="176" t="s">
        <v>204</v>
      </c>
      <c r="X16" s="176" t="s">
        <v>204</v>
      </c>
      <c r="Y16" s="176" t="s">
        <v>204</v>
      </c>
      <c r="Z16" s="176" t="s">
        <v>204</v>
      </c>
    </row>
    <row r="17" spans="1:50" x14ac:dyDescent="0.3">
      <c r="A17" s="176">
        <v>801220</v>
      </c>
      <c r="B17" s="176" t="s">
        <v>289</v>
      </c>
      <c r="C17" s="176" t="s">
        <v>204</v>
      </c>
      <c r="D17" s="176" t="s">
        <v>203</v>
      </c>
      <c r="E17" s="176" t="s">
        <v>203</v>
      </c>
      <c r="F17" s="176" t="s">
        <v>203</v>
      </c>
      <c r="G17" s="176" t="s">
        <v>204</v>
      </c>
      <c r="H17" s="176" t="s">
        <v>203</v>
      </c>
      <c r="I17" s="176" t="s">
        <v>204</v>
      </c>
      <c r="J17" s="176" t="s">
        <v>204</v>
      </c>
      <c r="K17" s="176" t="s">
        <v>204</v>
      </c>
      <c r="L17" s="176" t="s">
        <v>203</v>
      </c>
      <c r="M17" s="176" t="s">
        <v>204</v>
      </c>
      <c r="N17" s="176" t="s">
        <v>205</v>
      </c>
      <c r="O17" s="176" t="s">
        <v>205</v>
      </c>
      <c r="P17" s="176" t="s">
        <v>205</v>
      </c>
      <c r="Q17" s="176" t="s">
        <v>204</v>
      </c>
      <c r="R17" s="176" t="s">
        <v>204</v>
      </c>
      <c r="S17" s="176" t="s">
        <v>204</v>
      </c>
      <c r="T17" s="176" t="s">
        <v>204</v>
      </c>
      <c r="U17" s="176" t="s">
        <v>204</v>
      </c>
      <c r="V17" s="176" t="s">
        <v>204</v>
      </c>
      <c r="W17" s="176" t="s">
        <v>204</v>
      </c>
      <c r="X17" s="176" t="s">
        <v>204</v>
      </c>
      <c r="Y17" s="176" t="s">
        <v>204</v>
      </c>
      <c r="Z17" s="176" t="s">
        <v>205</v>
      </c>
      <c r="AA17" s="176" t="s">
        <v>266</v>
      </c>
      <c r="AB17" s="176" t="s">
        <v>266</v>
      </c>
      <c r="AC17" s="176" t="s">
        <v>266</v>
      </c>
      <c r="AD17" s="176" t="s">
        <v>266</v>
      </c>
      <c r="AE17" s="176" t="s">
        <v>266</v>
      </c>
      <c r="AF17" s="176" t="s">
        <v>266</v>
      </c>
      <c r="AG17" s="176" t="s">
        <v>266</v>
      </c>
      <c r="AH17" s="176" t="s">
        <v>266</v>
      </c>
      <c r="AI17" s="176" t="s">
        <v>266</v>
      </c>
      <c r="AJ17" s="176" t="s">
        <v>266</v>
      </c>
      <c r="AK17" s="176" t="s">
        <v>266</v>
      </c>
      <c r="AL17" s="176" t="s">
        <v>266</v>
      </c>
      <c r="AM17" s="176" t="s">
        <v>266</v>
      </c>
      <c r="AN17" s="176" t="s">
        <v>266</v>
      </c>
      <c r="AO17" s="176" t="s">
        <v>266</v>
      </c>
      <c r="AP17" s="176" t="s">
        <v>266</v>
      </c>
      <c r="AQ17" s="176" t="s">
        <v>266</v>
      </c>
      <c r="AR17" s="176" t="s">
        <v>266</v>
      </c>
      <c r="AS17" s="176" t="s">
        <v>266</v>
      </c>
      <c r="AT17" s="176" t="s">
        <v>266</v>
      </c>
      <c r="AU17" s="176" t="s">
        <v>266</v>
      </c>
      <c r="AV17" s="176" t="s">
        <v>266</v>
      </c>
      <c r="AW17" s="176" t="s">
        <v>266</v>
      </c>
      <c r="AX17" s="176" t="s">
        <v>266</v>
      </c>
    </row>
    <row r="18" spans="1:50" x14ac:dyDescent="0.3">
      <c r="A18" s="176">
        <v>801226</v>
      </c>
      <c r="B18" s="176" t="s">
        <v>289</v>
      </c>
      <c r="C18" s="176" t="s">
        <v>204</v>
      </c>
      <c r="D18" s="176" t="s">
        <v>205</v>
      </c>
      <c r="E18" s="176" t="s">
        <v>205</v>
      </c>
      <c r="F18" s="176" t="s">
        <v>205</v>
      </c>
      <c r="G18" s="176" t="s">
        <v>204</v>
      </c>
      <c r="H18" s="176" t="s">
        <v>203</v>
      </c>
      <c r="I18" s="176" t="s">
        <v>204</v>
      </c>
      <c r="J18" s="176" t="s">
        <v>204</v>
      </c>
      <c r="K18" s="176" t="s">
        <v>205</v>
      </c>
      <c r="L18" s="176" t="s">
        <v>205</v>
      </c>
      <c r="M18" s="176" t="s">
        <v>204</v>
      </c>
      <c r="N18" s="176" t="s">
        <v>204</v>
      </c>
      <c r="O18" s="176" t="s">
        <v>204</v>
      </c>
      <c r="P18" s="176" t="s">
        <v>204</v>
      </c>
      <c r="Q18" s="176" t="s">
        <v>205</v>
      </c>
      <c r="R18" s="176" t="s">
        <v>205</v>
      </c>
      <c r="S18" s="176" t="s">
        <v>205</v>
      </c>
      <c r="T18" s="176" t="s">
        <v>205</v>
      </c>
      <c r="U18" s="176" t="s">
        <v>204</v>
      </c>
      <c r="V18" s="176" t="s">
        <v>204</v>
      </c>
      <c r="W18" s="176" t="s">
        <v>204</v>
      </c>
      <c r="X18" s="176" t="s">
        <v>204</v>
      </c>
      <c r="Y18" s="176" t="s">
        <v>204</v>
      </c>
      <c r="Z18" s="176" t="s">
        <v>204</v>
      </c>
    </row>
    <row r="19" spans="1:50" x14ac:dyDescent="0.3">
      <c r="A19" s="176">
        <v>801471</v>
      </c>
      <c r="B19" s="176" t="s">
        <v>289</v>
      </c>
      <c r="C19" s="176" t="s">
        <v>204</v>
      </c>
      <c r="D19" s="176" t="s">
        <v>203</v>
      </c>
      <c r="E19" s="176" t="s">
        <v>203</v>
      </c>
      <c r="F19" s="176" t="s">
        <v>205</v>
      </c>
      <c r="G19" s="176" t="s">
        <v>204</v>
      </c>
      <c r="H19" s="176" t="s">
        <v>205</v>
      </c>
      <c r="I19" s="176" t="s">
        <v>204</v>
      </c>
      <c r="J19" s="176" t="s">
        <v>205</v>
      </c>
      <c r="K19" s="176" t="s">
        <v>203</v>
      </c>
      <c r="L19" s="176" t="s">
        <v>205</v>
      </c>
      <c r="M19" s="176" t="s">
        <v>204</v>
      </c>
      <c r="N19" s="176" t="s">
        <v>205</v>
      </c>
      <c r="O19" s="176" t="s">
        <v>203</v>
      </c>
      <c r="P19" s="176" t="s">
        <v>204</v>
      </c>
      <c r="Q19" s="176" t="s">
        <v>205</v>
      </c>
      <c r="R19" s="176" t="s">
        <v>204</v>
      </c>
      <c r="S19" s="176" t="s">
        <v>203</v>
      </c>
      <c r="T19" s="176" t="s">
        <v>203</v>
      </c>
      <c r="U19" s="176" t="s">
        <v>204</v>
      </c>
      <c r="V19" s="176" t="s">
        <v>204</v>
      </c>
      <c r="W19" s="176" t="s">
        <v>204</v>
      </c>
      <c r="X19" s="176" t="s">
        <v>204</v>
      </c>
      <c r="Y19" s="176" t="s">
        <v>203</v>
      </c>
      <c r="Z19" s="176" t="s">
        <v>205</v>
      </c>
    </row>
    <row r="20" spans="1:50" x14ac:dyDescent="0.3">
      <c r="A20" s="176">
        <v>801518</v>
      </c>
      <c r="B20" s="176" t="s">
        <v>289</v>
      </c>
      <c r="C20" s="176" t="s">
        <v>203</v>
      </c>
      <c r="D20" s="176" t="s">
        <v>205</v>
      </c>
      <c r="E20" s="176" t="s">
        <v>205</v>
      </c>
      <c r="F20" s="176" t="s">
        <v>205</v>
      </c>
      <c r="G20" s="176" t="s">
        <v>205</v>
      </c>
      <c r="H20" s="176" t="s">
        <v>204</v>
      </c>
      <c r="I20" s="176" t="s">
        <v>203</v>
      </c>
      <c r="J20" s="176" t="s">
        <v>203</v>
      </c>
      <c r="K20" s="176" t="s">
        <v>203</v>
      </c>
      <c r="L20" s="176" t="s">
        <v>203</v>
      </c>
      <c r="M20" s="176" t="s">
        <v>204</v>
      </c>
      <c r="N20" s="176" t="s">
        <v>204</v>
      </c>
      <c r="O20" s="176" t="s">
        <v>204</v>
      </c>
      <c r="P20" s="176" t="s">
        <v>205</v>
      </c>
      <c r="Q20" s="176" t="s">
        <v>205</v>
      </c>
      <c r="R20" s="176" t="s">
        <v>205</v>
      </c>
      <c r="S20" s="176" t="s">
        <v>205</v>
      </c>
      <c r="T20" s="176" t="s">
        <v>204</v>
      </c>
      <c r="U20" s="176" t="s">
        <v>204</v>
      </c>
      <c r="V20" s="176" t="s">
        <v>204</v>
      </c>
      <c r="W20" s="176" t="s">
        <v>205</v>
      </c>
      <c r="X20" s="176" t="s">
        <v>204</v>
      </c>
      <c r="Y20" s="176" t="s">
        <v>204</v>
      </c>
      <c r="Z20" s="176" t="s">
        <v>204</v>
      </c>
      <c r="AA20" s="176" t="s">
        <v>266</v>
      </c>
      <c r="AB20" s="176" t="s">
        <v>266</v>
      </c>
      <c r="AC20" s="176" t="s">
        <v>266</v>
      </c>
      <c r="AD20" s="176" t="s">
        <v>266</v>
      </c>
      <c r="AE20" s="176" t="s">
        <v>266</v>
      </c>
      <c r="AF20" s="176" t="s">
        <v>266</v>
      </c>
      <c r="AG20" s="176" t="s">
        <v>266</v>
      </c>
      <c r="AH20" s="176" t="s">
        <v>266</v>
      </c>
      <c r="AI20" s="176" t="s">
        <v>266</v>
      </c>
      <c r="AJ20" s="176" t="s">
        <v>266</v>
      </c>
      <c r="AK20" s="176" t="s">
        <v>266</v>
      </c>
      <c r="AL20" s="176" t="s">
        <v>266</v>
      </c>
      <c r="AM20" s="176" t="s">
        <v>266</v>
      </c>
      <c r="AN20" s="176" t="s">
        <v>266</v>
      </c>
      <c r="AO20" s="176" t="s">
        <v>266</v>
      </c>
      <c r="AP20" s="176" t="s">
        <v>266</v>
      </c>
      <c r="AQ20" s="176" t="s">
        <v>266</v>
      </c>
      <c r="AR20" s="176" t="s">
        <v>266</v>
      </c>
      <c r="AS20" s="176" t="s">
        <v>266</v>
      </c>
      <c r="AT20" s="176" t="s">
        <v>266</v>
      </c>
      <c r="AU20" s="176" t="s">
        <v>266</v>
      </c>
      <c r="AV20" s="176" t="s">
        <v>266</v>
      </c>
      <c r="AW20" s="176" t="s">
        <v>266</v>
      </c>
      <c r="AX20" s="176" t="s">
        <v>266</v>
      </c>
    </row>
    <row r="21" spans="1:50" x14ac:dyDescent="0.3">
      <c r="A21" s="176">
        <v>801597</v>
      </c>
      <c r="B21" s="176" t="s">
        <v>289</v>
      </c>
      <c r="C21" s="176" t="s">
        <v>203</v>
      </c>
      <c r="D21" s="176" t="s">
        <v>203</v>
      </c>
      <c r="E21" s="176" t="s">
        <v>203</v>
      </c>
      <c r="F21" s="176" t="s">
        <v>203</v>
      </c>
      <c r="G21" s="176" t="s">
        <v>204</v>
      </c>
      <c r="H21" s="176" t="s">
        <v>205</v>
      </c>
      <c r="I21" s="176" t="s">
        <v>203</v>
      </c>
      <c r="J21" s="176" t="s">
        <v>203</v>
      </c>
      <c r="K21" s="176" t="s">
        <v>204</v>
      </c>
      <c r="L21" s="176" t="s">
        <v>203</v>
      </c>
      <c r="M21" s="176" t="s">
        <v>203</v>
      </c>
      <c r="N21" s="176" t="s">
        <v>204</v>
      </c>
      <c r="O21" s="176" t="s">
        <v>204</v>
      </c>
      <c r="P21" s="176" t="s">
        <v>203</v>
      </c>
      <c r="Q21" s="176" t="s">
        <v>203</v>
      </c>
      <c r="R21" s="176" t="s">
        <v>205</v>
      </c>
      <c r="S21" s="176" t="s">
        <v>205</v>
      </c>
      <c r="T21" s="176" t="s">
        <v>205</v>
      </c>
      <c r="U21" s="176" t="s">
        <v>204</v>
      </c>
      <c r="V21" s="176" t="s">
        <v>204</v>
      </c>
      <c r="W21" s="176" t="s">
        <v>205</v>
      </c>
      <c r="X21" s="176" t="s">
        <v>204</v>
      </c>
      <c r="Y21" s="176" t="s">
        <v>204</v>
      </c>
      <c r="Z21" s="176" t="s">
        <v>204</v>
      </c>
    </row>
    <row r="22" spans="1:50" x14ac:dyDescent="0.3">
      <c r="A22" s="176">
        <v>801600</v>
      </c>
      <c r="B22" s="176" t="s">
        <v>289</v>
      </c>
      <c r="C22" s="176" t="s">
        <v>204</v>
      </c>
      <c r="D22" s="176" t="s">
        <v>205</v>
      </c>
      <c r="E22" s="176" t="s">
        <v>203</v>
      </c>
      <c r="F22" s="176" t="s">
        <v>203</v>
      </c>
      <c r="G22" s="176" t="s">
        <v>203</v>
      </c>
      <c r="H22" s="176" t="s">
        <v>204</v>
      </c>
      <c r="I22" s="176" t="s">
        <v>204</v>
      </c>
      <c r="J22" s="176" t="s">
        <v>203</v>
      </c>
      <c r="K22" s="176" t="s">
        <v>203</v>
      </c>
      <c r="L22" s="176" t="s">
        <v>203</v>
      </c>
      <c r="M22" s="176" t="s">
        <v>205</v>
      </c>
      <c r="N22" s="176" t="s">
        <v>203</v>
      </c>
      <c r="O22" s="176" t="s">
        <v>205</v>
      </c>
      <c r="P22" s="176" t="s">
        <v>203</v>
      </c>
      <c r="Q22" s="176" t="s">
        <v>203</v>
      </c>
      <c r="R22" s="176" t="s">
        <v>203</v>
      </c>
      <c r="S22" s="176" t="s">
        <v>205</v>
      </c>
      <c r="T22" s="176" t="s">
        <v>204</v>
      </c>
      <c r="U22" s="176" t="s">
        <v>205</v>
      </c>
      <c r="V22" s="176" t="s">
        <v>203</v>
      </c>
      <c r="W22" s="176" t="s">
        <v>203</v>
      </c>
      <c r="X22" s="176" t="s">
        <v>203</v>
      </c>
      <c r="Y22" s="176" t="s">
        <v>204</v>
      </c>
      <c r="Z22" s="176" t="s">
        <v>204</v>
      </c>
    </row>
    <row r="23" spans="1:50" x14ac:dyDescent="0.3">
      <c r="A23" s="176">
        <v>801656</v>
      </c>
      <c r="B23" s="176" t="s">
        <v>289</v>
      </c>
      <c r="C23" s="176" t="s">
        <v>204</v>
      </c>
      <c r="D23" s="176" t="s">
        <v>204</v>
      </c>
      <c r="E23" s="176" t="s">
        <v>203</v>
      </c>
      <c r="F23" s="176" t="s">
        <v>204</v>
      </c>
      <c r="G23" s="176" t="s">
        <v>204</v>
      </c>
      <c r="H23" s="176" t="s">
        <v>204</v>
      </c>
      <c r="I23" s="176" t="s">
        <v>204</v>
      </c>
      <c r="J23" s="176" t="s">
        <v>205</v>
      </c>
      <c r="K23" s="176" t="s">
        <v>203</v>
      </c>
      <c r="L23" s="176" t="s">
        <v>204</v>
      </c>
      <c r="M23" s="176" t="s">
        <v>205</v>
      </c>
      <c r="N23" s="176" t="s">
        <v>205</v>
      </c>
      <c r="O23" s="176" t="s">
        <v>205</v>
      </c>
      <c r="P23" s="176" t="s">
        <v>205</v>
      </c>
      <c r="Q23" s="176" t="s">
        <v>203</v>
      </c>
      <c r="R23" s="176" t="s">
        <v>203</v>
      </c>
      <c r="S23" s="176" t="s">
        <v>203</v>
      </c>
      <c r="T23" s="176" t="s">
        <v>203</v>
      </c>
      <c r="U23" s="176" t="s">
        <v>205</v>
      </c>
      <c r="V23" s="176" t="s">
        <v>205</v>
      </c>
      <c r="W23" s="176" t="s">
        <v>204</v>
      </c>
      <c r="X23" s="176" t="s">
        <v>205</v>
      </c>
      <c r="Y23" s="176" t="s">
        <v>205</v>
      </c>
      <c r="Z23" s="176" t="s">
        <v>205</v>
      </c>
    </row>
    <row r="24" spans="1:50" x14ac:dyDescent="0.3">
      <c r="A24" s="176">
        <v>801724</v>
      </c>
      <c r="B24" s="176" t="s">
        <v>289</v>
      </c>
      <c r="C24" s="176" t="s">
        <v>204</v>
      </c>
      <c r="D24" s="176" t="s">
        <v>205</v>
      </c>
      <c r="E24" s="176" t="s">
        <v>204</v>
      </c>
      <c r="F24" s="176" t="s">
        <v>203</v>
      </c>
      <c r="G24" s="176" t="s">
        <v>204</v>
      </c>
      <c r="H24" s="176" t="s">
        <v>203</v>
      </c>
      <c r="I24" s="176" t="s">
        <v>203</v>
      </c>
      <c r="J24" s="176" t="s">
        <v>203</v>
      </c>
      <c r="K24" s="176" t="s">
        <v>204</v>
      </c>
      <c r="L24" s="176" t="s">
        <v>203</v>
      </c>
      <c r="M24" s="176" t="s">
        <v>203</v>
      </c>
      <c r="N24" s="176" t="s">
        <v>204</v>
      </c>
      <c r="O24" s="176" t="s">
        <v>204</v>
      </c>
      <c r="P24" s="176" t="s">
        <v>205</v>
      </c>
      <c r="Q24" s="176" t="s">
        <v>203</v>
      </c>
      <c r="R24" s="176" t="s">
        <v>203</v>
      </c>
      <c r="S24" s="176" t="s">
        <v>205</v>
      </c>
      <c r="T24" s="176" t="s">
        <v>204</v>
      </c>
      <c r="U24" s="176" t="s">
        <v>203</v>
      </c>
      <c r="V24" s="176" t="s">
        <v>205</v>
      </c>
      <c r="W24" s="176" t="s">
        <v>205</v>
      </c>
      <c r="X24" s="176" t="s">
        <v>203</v>
      </c>
      <c r="Y24" s="176" t="s">
        <v>203</v>
      </c>
      <c r="Z24" s="176" t="s">
        <v>205</v>
      </c>
    </row>
    <row r="25" spans="1:50" x14ac:dyDescent="0.3">
      <c r="A25" s="176">
        <v>801884</v>
      </c>
      <c r="B25" s="176" t="s">
        <v>289</v>
      </c>
      <c r="C25" s="176" t="s">
        <v>204</v>
      </c>
      <c r="D25" s="176" t="s">
        <v>203</v>
      </c>
      <c r="E25" s="176" t="s">
        <v>203</v>
      </c>
      <c r="F25" s="176" t="s">
        <v>204</v>
      </c>
      <c r="G25" s="176" t="s">
        <v>204</v>
      </c>
      <c r="H25" s="176" t="s">
        <v>204</v>
      </c>
      <c r="I25" s="176" t="s">
        <v>204</v>
      </c>
      <c r="J25" s="176" t="s">
        <v>203</v>
      </c>
      <c r="K25" s="176" t="s">
        <v>204</v>
      </c>
      <c r="L25" s="176" t="s">
        <v>205</v>
      </c>
      <c r="M25" s="176" t="s">
        <v>204</v>
      </c>
      <c r="N25" s="176" t="s">
        <v>204</v>
      </c>
      <c r="O25" s="176" t="s">
        <v>204</v>
      </c>
      <c r="P25" s="176" t="s">
        <v>203</v>
      </c>
      <c r="Q25" s="176" t="s">
        <v>203</v>
      </c>
      <c r="R25" s="176" t="s">
        <v>203</v>
      </c>
      <c r="S25" s="176" t="s">
        <v>204</v>
      </c>
      <c r="T25" s="176" t="s">
        <v>204</v>
      </c>
      <c r="U25" s="176" t="s">
        <v>204</v>
      </c>
      <c r="V25" s="176" t="s">
        <v>204</v>
      </c>
      <c r="W25" s="176" t="s">
        <v>204</v>
      </c>
      <c r="X25" s="176" t="s">
        <v>204</v>
      </c>
      <c r="Y25" s="176" t="s">
        <v>204</v>
      </c>
      <c r="Z25" s="176" t="s">
        <v>205</v>
      </c>
    </row>
    <row r="26" spans="1:50" x14ac:dyDescent="0.3">
      <c r="A26" s="176">
        <v>801944</v>
      </c>
      <c r="B26" s="176" t="s">
        <v>289</v>
      </c>
    </row>
    <row r="27" spans="1:50" x14ac:dyDescent="0.3">
      <c r="A27" s="176">
        <v>802069</v>
      </c>
      <c r="B27" s="176" t="s">
        <v>289</v>
      </c>
      <c r="C27" s="176" t="s">
        <v>203</v>
      </c>
      <c r="D27" s="176" t="s">
        <v>205</v>
      </c>
      <c r="E27" s="176" t="s">
        <v>203</v>
      </c>
      <c r="F27" s="176" t="s">
        <v>203</v>
      </c>
      <c r="G27" s="176" t="s">
        <v>205</v>
      </c>
      <c r="H27" s="176" t="s">
        <v>203</v>
      </c>
      <c r="I27" s="176" t="s">
        <v>203</v>
      </c>
      <c r="J27" s="176" t="s">
        <v>204</v>
      </c>
      <c r="K27" s="176" t="s">
        <v>203</v>
      </c>
      <c r="L27" s="176" t="s">
        <v>203</v>
      </c>
      <c r="M27" s="176" t="s">
        <v>203</v>
      </c>
      <c r="N27" s="176" t="s">
        <v>203</v>
      </c>
      <c r="O27" s="176" t="s">
        <v>204</v>
      </c>
      <c r="P27" s="176" t="s">
        <v>204</v>
      </c>
      <c r="Q27" s="176" t="s">
        <v>204</v>
      </c>
      <c r="R27" s="176" t="s">
        <v>203</v>
      </c>
      <c r="S27" s="176" t="s">
        <v>204</v>
      </c>
      <c r="T27" s="176" t="s">
        <v>205</v>
      </c>
      <c r="U27" s="176" t="s">
        <v>204</v>
      </c>
      <c r="V27" s="176" t="s">
        <v>204</v>
      </c>
      <c r="W27" s="176" t="s">
        <v>204</v>
      </c>
      <c r="X27" s="176" t="s">
        <v>204</v>
      </c>
      <c r="Y27" s="176" t="s">
        <v>204</v>
      </c>
      <c r="Z27" s="176" t="s">
        <v>204</v>
      </c>
    </row>
    <row r="28" spans="1:50" x14ac:dyDescent="0.3">
      <c r="A28" s="176">
        <v>802107</v>
      </c>
      <c r="B28" s="176" t="s">
        <v>289</v>
      </c>
      <c r="C28" s="176" t="s">
        <v>203</v>
      </c>
      <c r="D28" s="176" t="s">
        <v>203</v>
      </c>
      <c r="E28" s="176" t="s">
        <v>205</v>
      </c>
      <c r="F28" s="176" t="s">
        <v>205</v>
      </c>
      <c r="G28" s="176" t="s">
        <v>203</v>
      </c>
      <c r="H28" s="176" t="s">
        <v>203</v>
      </c>
      <c r="I28" s="176" t="s">
        <v>205</v>
      </c>
      <c r="J28" s="176" t="s">
        <v>203</v>
      </c>
      <c r="K28" s="176" t="s">
        <v>205</v>
      </c>
      <c r="L28" s="176" t="s">
        <v>203</v>
      </c>
      <c r="M28" s="176" t="s">
        <v>203</v>
      </c>
      <c r="N28" s="176" t="s">
        <v>205</v>
      </c>
      <c r="O28" s="176" t="s">
        <v>204</v>
      </c>
      <c r="P28" s="176" t="s">
        <v>203</v>
      </c>
      <c r="Q28" s="176" t="s">
        <v>205</v>
      </c>
      <c r="R28" s="176" t="s">
        <v>203</v>
      </c>
      <c r="S28" s="176" t="s">
        <v>205</v>
      </c>
      <c r="T28" s="176" t="s">
        <v>205</v>
      </c>
      <c r="U28" s="176" t="s">
        <v>204</v>
      </c>
      <c r="V28" s="176" t="s">
        <v>205</v>
      </c>
      <c r="W28" s="176" t="s">
        <v>204</v>
      </c>
      <c r="X28" s="176" t="s">
        <v>205</v>
      </c>
      <c r="Y28" s="176" t="s">
        <v>205</v>
      </c>
      <c r="Z28" s="176" t="s">
        <v>203</v>
      </c>
    </row>
    <row r="29" spans="1:50" x14ac:dyDescent="0.3">
      <c r="A29" s="176">
        <v>802112</v>
      </c>
      <c r="B29" s="176" t="s">
        <v>289</v>
      </c>
      <c r="C29" s="176" t="s">
        <v>203</v>
      </c>
      <c r="D29" s="176" t="s">
        <v>203</v>
      </c>
      <c r="E29" s="176" t="s">
        <v>203</v>
      </c>
      <c r="F29" s="176" t="s">
        <v>203</v>
      </c>
      <c r="G29" s="176" t="s">
        <v>205</v>
      </c>
      <c r="H29" s="176" t="s">
        <v>203</v>
      </c>
      <c r="I29" s="176" t="s">
        <v>203</v>
      </c>
      <c r="J29" s="176" t="s">
        <v>203</v>
      </c>
      <c r="K29" s="176" t="s">
        <v>203</v>
      </c>
      <c r="L29" s="176" t="s">
        <v>203</v>
      </c>
      <c r="M29" s="176" t="s">
        <v>205</v>
      </c>
      <c r="N29" s="176" t="s">
        <v>205</v>
      </c>
      <c r="O29" s="176" t="s">
        <v>204</v>
      </c>
      <c r="P29" s="176" t="s">
        <v>205</v>
      </c>
      <c r="Q29" s="176" t="s">
        <v>205</v>
      </c>
      <c r="R29" s="176" t="s">
        <v>203</v>
      </c>
      <c r="S29" s="176" t="s">
        <v>205</v>
      </c>
      <c r="T29" s="176" t="s">
        <v>205</v>
      </c>
      <c r="U29" s="176" t="s">
        <v>203</v>
      </c>
      <c r="V29" s="176" t="s">
        <v>203</v>
      </c>
      <c r="W29" s="176" t="s">
        <v>204</v>
      </c>
      <c r="X29" s="176" t="s">
        <v>205</v>
      </c>
      <c r="Y29" s="176" t="s">
        <v>204</v>
      </c>
      <c r="Z29" s="176" t="s">
        <v>204</v>
      </c>
      <c r="AA29" s="176" t="s">
        <v>266</v>
      </c>
      <c r="AB29" s="176" t="s">
        <v>266</v>
      </c>
      <c r="AC29" s="176" t="s">
        <v>266</v>
      </c>
      <c r="AD29" s="176" t="s">
        <v>266</v>
      </c>
      <c r="AE29" s="176" t="s">
        <v>266</v>
      </c>
      <c r="AF29" s="176" t="s">
        <v>266</v>
      </c>
      <c r="AG29" s="176" t="s">
        <v>266</v>
      </c>
      <c r="AH29" s="176" t="s">
        <v>266</v>
      </c>
      <c r="AI29" s="176" t="s">
        <v>266</v>
      </c>
      <c r="AJ29" s="176" t="s">
        <v>266</v>
      </c>
      <c r="AK29" s="176" t="s">
        <v>266</v>
      </c>
      <c r="AL29" s="176" t="s">
        <v>266</v>
      </c>
      <c r="AM29" s="176" t="s">
        <v>266</v>
      </c>
      <c r="AN29" s="176" t="s">
        <v>266</v>
      </c>
      <c r="AO29" s="176" t="s">
        <v>266</v>
      </c>
      <c r="AP29" s="176" t="s">
        <v>266</v>
      </c>
      <c r="AQ29" s="176" t="s">
        <v>266</v>
      </c>
      <c r="AR29" s="176" t="s">
        <v>266</v>
      </c>
      <c r="AS29" s="176" t="s">
        <v>266</v>
      </c>
      <c r="AT29" s="176" t="s">
        <v>266</v>
      </c>
      <c r="AU29" s="176" t="s">
        <v>266</v>
      </c>
      <c r="AV29" s="176" t="s">
        <v>266</v>
      </c>
      <c r="AW29" s="176" t="s">
        <v>266</v>
      </c>
      <c r="AX29" s="176" t="s">
        <v>266</v>
      </c>
    </row>
    <row r="30" spans="1:50" x14ac:dyDescent="0.3">
      <c r="A30" s="176">
        <v>802120</v>
      </c>
      <c r="B30" s="176" t="s">
        <v>289</v>
      </c>
      <c r="C30" s="176" t="s">
        <v>205</v>
      </c>
      <c r="D30" s="176" t="s">
        <v>205</v>
      </c>
      <c r="E30" s="176" t="s">
        <v>205</v>
      </c>
      <c r="F30" s="176" t="s">
        <v>205</v>
      </c>
      <c r="G30" s="176" t="s">
        <v>205</v>
      </c>
      <c r="H30" s="176" t="s">
        <v>203</v>
      </c>
      <c r="I30" s="176" t="s">
        <v>204</v>
      </c>
      <c r="J30" s="176" t="s">
        <v>205</v>
      </c>
      <c r="K30" s="176" t="s">
        <v>205</v>
      </c>
      <c r="L30" s="176" t="s">
        <v>205</v>
      </c>
      <c r="M30" s="176" t="s">
        <v>205</v>
      </c>
      <c r="N30" s="176" t="s">
        <v>204</v>
      </c>
      <c r="O30" s="176" t="s">
        <v>205</v>
      </c>
      <c r="P30" s="176" t="s">
        <v>203</v>
      </c>
      <c r="Q30" s="176" t="s">
        <v>203</v>
      </c>
      <c r="R30" s="176" t="s">
        <v>204</v>
      </c>
      <c r="S30" s="176" t="s">
        <v>203</v>
      </c>
      <c r="T30" s="176" t="s">
        <v>205</v>
      </c>
      <c r="U30" s="176" t="s">
        <v>203</v>
      </c>
      <c r="V30" s="176" t="s">
        <v>203</v>
      </c>
      <c r="W30" s="176" t="s">
        <v>204</v>
      </c>
      <c r="X30" s="176" t="s">
        <v>203</v>
      </c>
      <c r="Y30" s="176" t="s">
        <v>203</v>
      </c>
      <c r="Z30" s="176" t="s">
        <v>204</v>
      </c>
    </row>
    <row r="31" spans="1:50" x14ac:dyDescent="0.3">
      <c r="A31" s="176">
        <v>802220</v>
      </c>
      <c r="B31" s="176" t="s">
        <v>289</v>
      </c>
      <c r="C31" s="176" t="s">
        <v>205</v>
      </c>
      <c r="D31" s="176" t="s">
        <v>203</v>
      </c>
      <c r="E31" s="176" t="s">
        <v>203</v>
      </c>
      <c r="F31" s="176" t="s">
        <v>203</v>
      </c>
      <c r="G31" s="176" t="s">
        <v>203</v>
      </c>
      <c r="H31" s="176" t="s">
        <v>203</v>
      </c>
      <c r="I31" s="176" t="s">
        <v>203</v>
      </c>
      <c r="J31" s="176" t="s">
        <v>205</v>
      </c>
      <c r="K31" s="176" t="s">
        <v>203</v>
      </c>
      <c r="L31" s="176" t="s">
        <v>203</v>
      </c>
      <c r="M31" s="176" t="s">
        <v>203</v>
      </c>
      <c r="N31" s="176" t="s">
        <v>203</v>
      </c>
      <c r="O31" s="176" t="s">
        <v>203</v>
      </c>
      <c r="P31" s="176" t="s">
        <v>203</v>
      </c>
      <c r="Q31" s="176" t="s">
        <v>203</v>
      </c>
      <c r="R31" s="176" t="s">
        <v>203</v>
      </c>
      <c r="S31" s="176" t="s">
        <v>203</v>
      </c>
      <c r="T31" s="176" t="s">
        <v>203</v>
      </c>
      <c r="U31" s="176" t="s">
        <v>204</v>
      </c>
      <c r="V31" s="176" t="s">
        <v>204</v>
      </c>
      <c r="W31" s="176" t="s">
        <v>204</v>
      </c>
      <c r="X31" s="176" t="s">
        <v>204</v>
      </c>
      <c r="Y31" s="176" t="s">
        <v>204</v>
      </c>
      <c r="Z31" s="176" t="s">
        <v>204</v>
      </c>
    </row>
    <row r="32" spans="1:50" x14ac:dyDescent="0.3">
      <c r="A32" s="176">
        <v>802255</v>
      </c>
      <c r="B32" s="176" t="s">
        <v>289</v>
      </c>
      <c r="C32" s="176" t="s">
        <v>203</v>
      </c>
      <c r="D32" s="176" t="s">
        <v>203</v>
      </c>
      <c r="E32" s="176" t="s">
        <v>203</v>
      </c>
      <c r="F32" s="176" t="s">
        <v>203</v>
      </c>
      <c r="G32" s="176" t="s">
        <v>205</v>
      </c>
      <c r="H32" s="176" t="s">
        <v>204</v>
      </c>
      <c r="I32" s="176" t="s">
        <v>204</v>
      </c>
      <c r="J32" s="176" t="s">
        <v>203</v>
      </c>
      <c r="K32" s="176" t="s">
        <v>205</v>
      </c>
      <c r="L32" s="176" t="s">
        <v>203</v>
      </c>
      <c r="M32" s="176" t="s">
        <v>203</v>
      </c>
      <c r="N32" s="176" t="s">
        <v>204</v>
      </c>
      <c r="O32" s="176" t="s">
        <v>204</v>
      </c>
      <c r="P32" s="176" t="s">
        <v>204</v>
      </c>
      <c r="Q32" s="176" t="s">
        <v>204</v>
      </c>
      <c r="R32" s="176" t="s">
        <v>203</v>
      </c>
      <c r="S32" s="176" t="s">
        <v>203</v>
      </c>
      <c r="T32" s="176" t="s">
        <v>204</v>
      </c>
      <c r="U32" s="176" t="s">
        <v>203</v>
      </c>
      <c r="V32" s="176" t="s">
        <v>203</v>
      </c>
      <c r="W32" s="176" t="s">
        <v>204</v>
      </c>
      <c r="X32" s="176" t="s">
        <v>205</v>
      </c>
      <c r="Y32" s="176" t="s">
        <v>203</v>
      </c>
      <c r="Z32" s="176" t="s">
        <v>205</v>
      </c>
    </row>
    <row r="33" spans="1:50" x14ac:dyDescent="0.3">
      <c r="A33" s="176">
        <v>802269</v>
      </c>
      <c r="B33" s="176" t="s">
        <v>289</v>
      </c>
      <c r="C33" s="176" t="s">
        <v>205</v>
      </c>
      <c r="D33" s="176" t="s">
        <v>205</v>
      </c>
      <c r="E33" s="176" t="s">
        <v>203</v>
      </c>
      <c r="F33" s="176" t="s">
        <v>204</v>
      </c>
      <c r="G33" s="176" t="s">
        <v>204</v>
      </c>
      <c r="H33" s="176" t="s">
        <v>204</v>
      </c>
      <c r="I33" s="176" t="s">
        <v>203</v>
      </c>
      <c r="J33" s="176" t="s">
        <v>205</v>
      </c>
      <c r="K33" s="176" t="s">
        <v>203</v>
      </c>
      <c r="L33" s="176" t="s">
        <v>205</v>
      </c>
      <c r="M33" s="176" t="s">
        <v>204</v>
      </c>
      <c r="N33" s="176" t="s">
        <v>204</v>
      </c>
      <c r="O33" s="176" t="s">
        <v>203</v>
      </c>
      <c r="P33" s="176" t="s">
        <v>203</v>
      </c>
      <c r="Q33" s="176" t="s">
        <v>203</v>
      </c>
      <c r="R33" s="176" t="s">
        <v>204</v>
      </c>
      <c r="S33" s="176" t="s">
        <v>203</v>
      </c>
      <c r="T33" s="176" t="s">
        <v>205</v>
      </c>
      <c r="U33" s="176" t="s">
        <v>205</v>
      </c>
      <c r="V33" s="176" t="s">
        <v>205</v>
      </c>
      <c r="W33" s="176" t="s">
        <v>204</v>
      </c>
      <c r="X33" s="176" t="s">
        <v>203</v>
      </c>
      <c r="Y33" s="176" t="s">
        <v>203</v>
      </c>
      <c r="Z33" s="176" t="s">
        <v>205</v>
      </c>
    </row>
    <row r="34" spans="1:50" x14ac:dyDescent="0.3">
      <c r="A34" s="176">
        <v>802286</v>
      </c>
      <c r="B34" s="176" t="s">
        <v>289</v>
      </c>
      <c r="C34" s="176" t="s">
        <v>203</v>
      </c>
      <c r="D34" s="176" t="s">
        <v>203</v>
      </c>
      <c r="E34" s="176" t="s">
        <v>205</v>
      </c>
      <c r="F34" s="176" t="s">
        <v>203</v>
      </c>
      <c r="G34" s="176" t="s">
        <v>205</v>
      </c>
      <c r="H34" s="176" t="s">
        <v>203</v>
      </c>
      <c r="I34" s="176" t="s">
        <v>203</v>
      </c>
      <c r="J34" s="176" t="s">
        <v>205</v>
      </c>
      <c r="K34" s="176" t="s">
        <v>205</v>
      </c>
      <c r="L34" s="176" t="s">
        <v>203</v>
      </c>
      <c r="M34" s="176" t="s">
        <v>203</v>
      </c>
      <c r="N34" s="176" t="s">
        <v>203</v>
      </c>
      <c r="O34" s="176" t="s">
        <v>205</v>
      </c>
      <c r="P34" s="176" t="s">
        <v>205</v>
      </c>
      <c r="Q34" s="176" t="s">
        <v>205</v>
      </c>
      <c r="R34" s="176" t="s">
        <v>203</v>
      </c>
      <c r="S34" s="176" t="s">
        <v>205</v>
      </c>
      <c r="T34" s="176" t="s">
        <v>205</v>
      </c>
      <c r="U34" s="176" t="s">
        <v>205</v>
      </c>
      <c r="V34" s="176" t="s">
        <v>203</v>
      </c>
      <c r="W34" s="176" t="s">
        <v>203</v>
      </c>
      <c r="X34" s="176" t="s">
        <v>205</v>
      </c>
      <c r="Y34" s="176" t="s">
        <v>203</v>
      </c>
      <c r="Z34" s="176" t="s">
        <v>203</v>
      </c>
    </row>
    <row r="35" spans="1:50" x14ac:dyDescent="0.3">
      <c r="A35" s="176">
        <v>802317</v>
      </c>
      <c r="B35" s="176" t="s">
        <v>289</v>
      </c>
      <c r="C35" s="176" t="s">
        <v>203</v>
      </c>
      <c r="D35" s="176" t="s">
        <v>205</v>
      </c>
      <c r="E35" s="176" t="s">
        <v>203</v>
      </c>
      <c r="F35" s="176" t="s">
        <v>203</v>
      </c>
      <c r="G35" s="176" t="s">
        <v>205</v>
      </c>
      <c r="H35" s="176" t="s">
        <v>203</v>
      </c>
      <c r="I35" s="176" t="s">
        <v>203</v>
      </c>
      <c r="J35" s="176" t="s">
        <v>205</v>
      </c>
      <c r="K35" s="176" t="s">
        <v>205</v>
      </c>
      <c r="L35" s="176" t="s">
        <v>203</v>
      </c>
      <c r="M35" s="176" t="s">
        <v>203</v>
      </c>
      <c r="N35" s="176" t="s">
        <v>204</v>
      </c>
      <c r="O35" s="176" t="s">
        <v>204</v>
      </c>
      <c r="P35" s="176" t="s">
        <v>204</v>
      </c>
      <c r="Q35" s="176" t="s">
        <v>203</v>
      </c>
      <c r="R35" s="176" t="s">
        <v>203</v>
      </c>
      <c r="S35" s="176" t="s">
        <v>203</v>
      </c>
      <c r="T35" s="176" t="s">
        <v>204</v>
      </c>
      <c r="U35" s="176" t="s">
        <v>204</v>
      </c>
      <c r="V35" s="176" t="s">
        <v>204</v>
      </c>
      <c r="W35" s="176" t="s">
        <v>205</v>
      </c>
      <c r="X35" s="176" t="s">
        <v>204</v>
      </c>
      <c r="Y35" s="176" t="s">
        <v>204</v>
      </c>
      <c r="Z35" s="176" t="s">
        <v>204</v>
      </c>
    </row>
    <row r="36" spans="1:50" x14ac:dyDescent="0.3">
      <c r="A36" s="176">
        <v>802472</v>
      </c>
      <c r="B36" s="176" t="s">
        <v>289</v>
      </c>
      <c r="C36" s="176" t="s">
        <v>203</v>
      </c>
      <c r="D36" s="176" t="s">
        <v>203</v>
      </c>
      <c r="E36" s="176" t="s">
        <v>203</v>
      </c>
      <c r="F36" s="176" t="s">
        <v>203</v>
      </c>
      <c r="G36" s="176" t="s">
        <v>203</v>
      </c>
      <c r="H36" s="176" t="s">
        <v>205</v>
      </c>
      <c r="I36" s="176" t="s">
        <v>203</v>
      </c>
      <c r="J36" s="176" t="s">
        <v>203</v>
      </c>
      <c r="K36" s="176" t="s">
        <v>203</v>
      </c>
      <c r="L36" s="176" t="s">
        <v>203</v>
      </c>
      <c r="M36" s="176" t="s">
        <v>203</v>
      </c>
      <c r="N36" s="176" t="s">
        <v>205</v>
      </c>
      <c r="O36" s="176" t="s">
        <v>205</v>
      </c>
      <c r="P36" s="176" t="s">
        <v>204</v>
      </c>
      <c r="Q36" s="176" t="s">
        <v>203</v>
      </c>
      <c r="R36" s="176" t="s">
        <v>205</v>
      </c>
      <c r="S36" s="176" t="s">
        <v>205</v>
      </c>
      <c r="T36" s="176" t="s">
        <v>205</v>
      </c>
      <c r="U36" s="176" t="s">
        <v>205</v>
      </c>
      <c r="V36" s="176" t="s">
        <v>203</v>
      </c>
      <c r="W36" s="176" t="s">
        <v>204</v>
      </c>
      <c r="X36" s="176" t="s">
        <v>203</v>
      </c>
      <c r="Y36" s="176" t="s">
        <v>203</v>
      </c>
      <c r="Z36" s="176" t="s">
        <v>205</v>
      </c>
    </row>
    <row r="37" spans="1:50" x14ac:dyDescent="0.3">
      <c r="A37" s="176">
        <v>802499</v>
      </c>
      <c r="B37" s="176" t="s">
        <v>289</v>
      </c>
      <c r="C37" s="176" t="s">
        <v>204</v>
      </c>
      <c r="D37" s="176" t="s">
        <v>205</v>
      </c>
      <c r="E37" s="176" t="s">
        <v>205</v>
      </c>
      <c r="F37" s="176" t="s">
        <v>204</v>
      </c>
      <c r="G37" s="176" t="s">
        <v>204</v>
      </c>
      <c r="H37" s="176" t="s">
        <v>204</v>
      </c>
      <c r="I37" s="176" t="s">
        <v>205</v>
      </c>
      <c r="J37" s="176" t="s">
        <v>204</v>
      </c>
      <c r="K37" s="176" t="s">
        <v>205</v>
      </c>
      <c r="L37" s="176" t="s">
        <v>203</v>
      </c>
      <c r="M37" s="176" t="s">
        <v>204</v>
      </c>
      <c r="N37" s="176" t="s">
        <v>204</v>
      </c>
      <c r="O37" s="176" t="s">
        <v>204</v>
      </c>
      <c r="P37" s="176" t="s">
        <v>205</v>
      </c>
      <c r="Q37" s="176" t="s">
        <v>204</v>
      </c>
      <c r="R37" s="176" t="s">
        <v>204</v>
      </c>
      <c r="S37" s="176" t="s">
        <v>205</v>
      </c>
      <c r="T37" s="176" t="s">
        <v>205</v>
      </c>
      <c r="U37" s="176" t="s">
        <v>205</v>
      </c>
      <c r="V37" s="176" t="s">
        <v>205</v>
      </c>
      <c r="W37" s="176" t="s">
        <v>204</v>
      </c>
      <c r="X37" s="176" t="s">
        <v>205</v>
      </c>
      <c r="Y37" s="176" t="s">
        <v>203</v>
      </c>
      <c r="Z37" s="176" t="s">
        <v>203</v>
      </c>
    </row>
    <row r="38" spans="1:50" x14ac:dyDescent="0.3">
      <c r="A38" s="176">
        <v>802506</v>
      </c>
      <c r="B38" s="176" t="s">
        <v>289</v>
      </c>
      <c r="C38" s="176" t="s">
        <v>204</v>
      </c>
      <c r="D38" s="176" t="s">
        <v>205</v>
      </c>
      <c r="E38" s="176" t="s">
        <v>203</v>
      </c>
      <c r="F38" s="176" t="s">
        <v>204</v>
      </c>
      <c r="G38" s="176" t="s">
        <v>204</v>
      </c>
      <c r="H38" s="176" t="s">
        <v>204</v>
      </c>
      <c r="I38" s="176" t="s">
        <v>203</v>
      </c>
      <c r="J38" s="176" t="s">
        <v>204</v>
      </c>
      <c r="K38" s="176" t="s">
        <v>204</v>
      </c>
      <c r="L38" s="176" t="s">
        <v>204</v>
      </c>
      <c r="M38" s="176" t="s">
        <v>204</v>
      </c>
      <c r="N38" s="176" t="s">
        <v>204</v>
      </c>
      <c r="O38" s="176" t="s">
        <v>205</v>
      </c>
      <c r="P38" s="176" t="s">
        <v>203</v>
      </c>
      <c r="Q38" s="176" t="s">
        <v>205</v>
      </c>
      <c r="R38" s="176" t="s">
        <v>204</v>
      </c>
      <c r="S38" s="176" t="s">
        <v>205</v>
      </c>
      <c r="T38" s="176" t="s">
        <v>205</v>
      </c>
      <c r="U38" s="176" t="s">
        <v>204</v>
      </c>
      <c r="V38" s="176" t="s">
        <v>204</v>
      </c>
      <c r="W38" s="176" t="s">
        <v>204</v>
      </c>
      <c r="X38" s="176" t="s">
        <v>204</v>
      </c>
      <c r="Y38" s="176" t="s">
        <v>204</v>
      </c>
      <c r="Z38" s="176" t="s">
        <v>204</v>
      </c>
    </row>
    <row r="39" spans="1:50" x14ac:dyDescent="0.3">
      <c r="A39" s="176">
        <v>802589</v>
      </c>
      <c r="B39" s="176" t="s">
        <v>289</v>
      </c>
      <c r="C39" s="176" t="s">
        <v>204</v>
      </c>
      <c r="D39" s="176" t="s">
        <v>205</v>
      </c>
      <c r="E39" s="176" t="s">
        <v>205</v>
      </c>
      <c r="F39" s="176" t="s">
        <v>204</v>
      </c>
      <c r="G39" s="176" t="s">
        <v>204</v>
      </c>
      <c r="H39" s="176" t="s">
        <v>204</v>
      </c>
      <c r="I39" s="176" t="s">
        <v>204</v>
      </c>
      <c r="J39" s="176" t="s">
        <v>205</v>
      </c>
      <c r="K39" s="176" t="s">
        <v>205</v>
      </c>
      <c r="L39" s="176" t="s">
        <v>204</v>
      </c>
      <c r="M39" s="176" t="s">
        <v>205</v>
      </c>
      <c r="N39" s="176" t="s">
        <v>204</v>
      </c>
      <c r="O39" s="176" t="s">
        <v>205</v>
      </c>
      <c r="P39" s="176" t="s">
        <v>204</v>
      </c>
      <c r="Q39" s="176" t="s">
        <v>204</v>
      </c>
      <c r="R39" s="176" t="s">
        <v>204</v>
      </c>
      <c r="S39" s="176" t="s">
        <v>204</v>
      </c>
      <c r="T39" s="176" t="s">
        <v>205</v>
      </c>
      <c r="U39" s="176" t="s">
        <v>204</v>
      </c>
      <c r="V39" s="176" t="s">
        <v>204</v>
      </c>
      <c r="W39" s="176" t="s">
        <v>204</v>
      </c>
      <c r="X39" s="176" t="s">
        <v>204</v>
      </c>
      <c r="Y39" s="176" t="s">
        <v>204</v>
      </c>
      <c r="Z39" s="176" t="s">
        <v>204</v>
      </c>
    </row>
    <row r="40" spans="1:50" x14ac:dyDescent="0.3">
      <c r="A40" s="176">
        <v>802718</v>
      </c>
      <c r="B40" s="176" t="s">
        <v>289</v>
      </c>
      <c r="C40" s="176" t="s">
        <v>203</v>
      </c>
      <c r="D40" s="176" t="s">
        <v>203</v>
      </c>
      <c r="E40" s="176" t="s">
        <v>203</v>
      </c>
      <c r="F40" s="176" t="s">
        <v>203</v>
      </c>
      <c r="G40" s="176" t="s">
        <v>203</v>
      </c>
      <c r="H40" s="176" t="s">
        <v>203</v>
      </c>
      <c r="I40" s="176" t="s">
        <v>203</v>
      </c>
      <c r="J40" s="176" t="s">
        <v>203</v>
      </c>
      <c r="K40" s="176" t="s">
        <v>205</v>
      </c>
      <c r="L40" s="176" t="s">
        <v>203</v>
      </c>
      <c r="M40" s="176" t="s">
        <v>203</v>
      </c>
      <c r="N40" s="176" t="s">
        <v>205</v>
      </c>
      <c r="O40" s="176" t="s">
        <v>204</v>
      </c>
      <c r="P40" s="176" t="s">
        <v>205</v>
      </c>
      <c r="Q40" s="176" t="s">
        <v>204</v>
      </c>
      <c r="R40" s="176" t="s">
        <v>205</v>
      </c>
      <c r="S40" s="176" t="s">
        <v>205</v>
      </c>
      <c r="T40" s="176" t="s">
        <v>205</v>
      </c>
      <c r="U40" s="176" t="s">
        <v>204</v>
      </c>
      <c r="V40" s="176" t="s">
        <v>204</v>
      </c>
      <c r="W40" s="176" t="s">
        <v>204</v>
      </c>
      <c r="X40" s="176" t="s">
        <v>204</v>
      </c>
      <c r="Y40" s="176" t="s">
        <v>204</v>
      </c>
      <c r="Z40" s="176" t="s">
        <v>204</v>
      </c>
    </row>
    <row r="41" spans="1:50" x14ac:dyDescent="0.3">
      <c r="A41" s="176">
        <v>802758</v>
      </c>
      <c r="B41" s="176" t="s">
        <v>289</v>
      </c>
      <c r="C41" s="176" t="s">
        <v>203</v>
      </c>
      <c r="D41" s="176" t="s">
        <v>203</v>
      </c>
      <c r="E41" s="176" t="s">
        <v>205</v>
      </c>
      <c r="F41" s="176" t="s">
        <v>205</v>
      </c>
      <c r="G41" s="176" t="s">
        <v>205</v>
      </c>
      <c r="H41" s="176" t="s">
        <v>205</v>
      </c>
      <c r="I41" s="176" t="s">
        <v>205</v>
      </c>
      <c r="J41" s="176" t="s">
        <v>203</v>
      </c>
      <c r="K41" s="176" t="s">
        <v>203</v>
      </c>
      <c r="L41" s="176" t="s">
        <v>205</v>
      </c>
      <c r="M41" s="176" t="s">
        <v>203</v>
      </c>
      <c r="N41" s="176" t="s">
        <v>205</v>
      </c>
      <c r="O41" s="176" t="s">
        <v>204</v>
      </c>
      <c r="P41" s="176" t="s">
        <v>205</v>
      </c>
      <c r="Q41" s="176" t="s">
        <v>203</v>
      </c>
      <c r="R41" s="176" t="s">
        <v>203</v>
      </c>
      <c r="S41" s="176" t="s">
        <v>203</v>
      </c>
      <c r="T41" s="176" t="s">
        <v>203</v>
      </c>
      <c r="U41" s="176" t="s">
        <v>205</v>
      </c>
      <c r="V41" s="176" t="s">
        <v>205</v>
      </c>
      <c r="W41" s="176" t="s">
        <v>204</v>
      </c>
      <c r="X41" s="176" t="s">
        <v>203</v>
      </c>
      <c r="Y41" s="176" t="s">
        <v>203</v>
      </c>
      <c r="Z41" s="176" t="s">
        <v>205</v>
      </c>
    </row>
    <row r="42" spans="1:50" x14ac:dyDescent="0.3">
      <c r="A42" s="176">
        <v>802808</v>
      </c>
      <c r="B42" s="176" t="s">
        <v>289</v>
      </c>
      <c r="C42" s="176" t="s">
        <v>205</v>
      </c>
      <c r="D42" s="176" t="s">
        <v>205</v>
      </c>
      <c r="E42" s="176" t="s">
        <v>205</v>
      </c>
      <c r="F42" s="176" t="s">
        <v>203</v>
      </c>
      <c r="G42" s="176" t="s">
        <v>205</v>
      </c>
      <c r="H42" s="176" t="s">
        <v>205</v>
      </c>
      <c r="I42" s="176" t="s">
        <v>205</v>
      </c>
      <c r="J42" s="176" t="s">
        <v>203</v>
      </c>
      <c r="K42" s="176" t="s">
        <v>203</v>
      </c>
      <c r="L42" s="176" t="s">
        <v>205</v>
      </c>
      <c r="M42" s="176" t="s">
        <v>203</v>
      </c>
      <c r="N42" s="176" t="s">
        <v>205</v>
      </c>
      <c r="O42" s="176" t="s">
        <v>203</v>
      </c>
      <c r="P42" s="176" t="s">
        <v>203</v>
      </c>
      <c r="Q42" s="176" t="s">
        <v>204</v>
      </c>
      <c r="R42" s="176" t="s">
        <v>203</v>
      </c>
      <c r="S42" s="176" t="s">
        <v>203</v>
      </c>
      <c r="T42" s="176" t="s">
        <v>203</v>
      </c>
      <c r="U42" s="176" t="s">
        <v>203</v>
      </c>
      <c r="V42" s="176" t="s">
        <v>205</v>
      </c>
      <c r="W42" s="176" t="s">
        <v>205</v>
      </c>
      <c r="X42" s="176" t="s">
        <v>205</v>
      </c>
      <c r="Y42" s="176" t="s">
        <v>203</v>
      </c>
      <c r="Z42" s="176" t="s">
        <v>203</v>
      </c>
      <c r="AA42" s="176" t="s">
        <v>266</v>
      </c>
      <c r="AB42" s="176" t="s">
        <v>266</v>
      </c>
      <c r="AC42" s="176" t="s">
        <v>266</v>
      </c>
      <c r="AD42" s="176" t="s">
        <v>266</v>
      </c>
      <c r="AE42" s="176" t="s">
        <v>266</v>
      </c>
      <c r="AF42" s="176" t="s">
        <v>266</v>
      </c>
      <c r="AG42" s="176" t="s">
        <v>266</v>
      </c>
      <c r="AH42" s="176" t="s">
        <v>266</v>
      </c>
      <c r="AI42" s="176" t="s">
        <v>266</v>
      </c>
      <c r="AJ42" s="176" t="s">
        <v>266</v>
      </c>
      <c r="AK42" s="176" t="s">
        <v>266</v>
      </c>
      <c r="AL42" s="176" t="s">
        <v>266</v>
      </c>
      <c r="AM42" s="176" t="s">
        <v>266</v>
      </c>
      <c r="AN42" s="176" t="s">
        <v>266</v>
      </c>
      <c r="AO42" s="176" t="s">
        <v>266</v>
      </c>
      <c r="AP42" s="176" t="s">
        <v>266</v>
      </c>
      <c r="AQ42" s="176" t="s">
        <v>266</v>
      </c>
      <c r="AR42" s="176" t="s">
        <v>266</v>
      </c>
      <c r="AS42" s="176" t="s">
        <v>266</v>
      </c>
      <c r="AT42" s="176" t="s">
        <v>266</v>
      </c>
      <c r="AU42" s="176" t="s">
        <v>266</v>
      </c>
      <c r="AV42" s="176" t="s">
        <v>266</v>
      </c>
      <c r="AW42" s="176" t="s">
        <v>266</v>
      </c>
      <c r="AX42" s="176" t="s">
        <v>266</v>
      </c>
    </row>
    <row r="43" spans="1:50" x14ac:dyDescent="0.3">
      <c r="A43" s="176">
        <v>802813</v>
      </c>
      <c r="B43" s="176" t="s">
        <v>289</v>
      </c>
      <c r="C43" s="176" t="s">
        <v>205</v>
      </c>
      <c r="D43" s="176" t="s">
        <v>203</v>
      </c>
      <c r="E43" s="176" t="s">
        <v>203</v>
      </c>
      <c r="F43" s="176" t="s">
        <v>203</v>
      </c>
      <c r="G43" s="176" t="s">
        <v>203</v>
      </c>
      <c r="H43" s="176" t="s">
        <v>205</v>
      </c>
      <c r="I43" s="176" t="s">
        <v>205</v>
      </c>
      <c r="J43" s="176" t="s">
        <v>205</v>
      </c>
      <c r="K43" s="176" t="s">
        <v>203</v>
      </c>
      <c r="L43" s="176" t="s">
        <v>205</v>
      </c>
      <c r="M43" s="176" t="s">
        <v>205</v>
      </c>
      <c r="N43" s="176" t="s">
        <v>203</v>
      </c>
      <c r="O43" s="176" t="s">
        <v>203</v>
      </c>
      <c r="P43" s="176" t="s">
        <v>203</v>
      </c>
      <c r="Q43" s="176" t="s">
        <v>205</v>
      </c>
      <c r="R43" s="176" t="s">
        <v>203</v>
      </c>
      <c r="S43" s="176" t="s">
        <v>203</v>
      </c>
      <c r="T43" s="176" t="s">
        <v>203</v>
      </c>
      <c r="U43" s="176" t="s">
        <v>205</v>
      </c>
      <c r="V43" s="176" t="s">
        <v>203</v>
      </c>
      <c r="W43" s="176" t="s">
        <v>205</v>
      </c>
      <c r="X43" s="176" t="s">
        <v>205</v>
      </c>
      <c r="Y43" s="176" t="s">
        <v>205</v>
      </c>
      <c r="Z43" s="176" t="s">
        <v>203</v>
      </c>
      <c r="AA43" s="176" t="s">
        <v>266</v>
      </c>
      <c r="AB43" s="176" t="s">
        <v>266</v>
      </c>
      <c r="AC43" s="176" t="s">
        <v>266</v>
      </c>
      <c r="AD43" s="176" t="s">
        <v>266</v>
      </c>
      <c r="AE43" s="176" t="s">
        <v>266</v>
      </c>
      <c r="AF43" s="176" t="s">
        <v>266</v>
      </c>
      <c r="AG43" s="176" t="s">
        <v>266</v>
      </c>
      <c r="AH43" s="176" t="s">
        <v>266</v>
      </c>
      <c r="AI43" s="176" t="s">
        <v>266</v>
      </c>
      <c r="AJ43" s="176" t="s">
        <v>266</v>
      </c>
      <c r="AK43" s="176" t="s">
        <v>266</v>
      </c>
      <c r="AL43" s="176" t="s">
        <v>266</v>
      </c>
      <c r="AM43" s="176" t="s">
        <v>266</v>
      </c>
      <c r="AN43" s="176" t="s">
        <v>266</v>
      </c>
      <c r="AO43" s="176" t="s">
        <v>266</v>
      </c>
      <c r="AP43" s="176" t="s">
        <v>266</v>
      </c>
      <c r="AQ43" s="176" t="s">
        <v>266</v>
      </c>
      <c r="AR43" s="176" t="s">
        <v>266</v>
      </c>
      <c r="AS43" s="176" t="s">
        <v>266</v>
      </c>
      <c r="AT43" s="176" t="s">
        <v>266</v>
      </c>
      <c r="AU43" s="176" t="s">
        <v>266</v>
      </c>
      <c r="AV43" s="176" t="s">
        <v>266</v>
      </c>
      <c r="AW43" s="176" t="s">
        <v>266</v>
      </c>
      <c r="AX43" s="176" t="s">
        <v>266</v>
      </c>
    </row>
    <row r="44" spans="1:50" x14ac:dyDescent="0.3">
      <c r="A44" s="176">
        <v>802827</v>
      </c>
      <c r="B44" s="176" t="s">
        <v>289</v>
      </c>
      <c r="C44" s="176" t="s">
        <v>205</v>
      </c>
      <c r="D44" s="176" t="s">
        <v>203</v>
      </c>
      <c r="E44" s="176" t="s">
        <v>205</v>
      </c>
      <c r="F44" s="176" t="s">
        <v>203</v>
      </c>
      <c r="G44" s="176" t="s">
        <v>205</v>
      </c>
      <c r="H44" s="176" t="s">
        <v>203</v>
      </c>
      <c r="I44" s="176" t="s">
        <v>205</v>
      </c>
      <c r="J44" s="176" t="s">
        <v>203</v>
      </c>
      <c r="K44" s="176" t="s">
        <v>203</v>
      </c>
      <c r="L44" s="176" t="s">
        <v>203</v>
      </c>
      <c r="M44" s="176" t="s">
        <v>205</v>
      </c>
      <c r="N44" s="176" t="s">
        <v>203</v>
      </c>
      <c r="O44" s="176" t="s">
        <v>204</v>
      </c>
      <c r="P44" s="176" t="s">
        <v>203</v>
      </c>
      <c r="Q44" s="176" t="s">
        <v>203</v>
      </c>
      <c r="R44" s="176" t="s">
        <v>203</v>
      </c>
      <c r="S44" s="176" t="s">
        <v>203</v>
      </c>
      <c r="T44" s="176" t="s">
        <v>205</v>
      </c>
      <c r="U44" s="176" t="s">
        <v>205</v>
      </c>
      <c r="V44" s="176" t="s">
        <v>205</v>
      </c>
      <c r="W44" s="176" t="s">
        <v>205</v>
      </c>
      <c r="X44" s="176" t="s">
        <v>203</v>
      </c>
      <c r="Y44" s="176" t="s">
        <v>203</v>
      </c>
      <c r="Z44" s="176" t="s">
        <v>204</v>
      </c>
    </row>
    <row r="45" spans="1:50" x14ac:dyDescent="0.3">
      <c r="A45" s="176">
        <v>802937</v>
      </c>
      <c r="B45" s="176" t="s">
        <v>289</v>
      </c>
      <c r="C45" s="176" t="s">
        <v>203</v>
      </c>
      <c r="D45" s="176" t="s">
        <v>203</v>
      </c>
      <c r="E45" s="176" t="s">
        <v>205</v>
      </c>
      <c r="F45" s="176" t="s">
        <v>203</v>
      </c>
      <c r="G45" s="176" t="s">
        <v>203</v>
      </c>
      <c r="H45" s="176" t="s">
        <v>203</v>
      </c>
      <c r="I45" s="176" t="s">
        <v>205</v>
      </c>
      <c r="J45" s="176" t="s">
        <v>205</v>
      </c>
      <c r="K45" s="176" t="s">
        <v>203</v>
      </c>
      <c r="L45" s="176" t="s">
        <v>203</v>
      </c>
      <c r="M45" s="176" t="s">
        <v>205</v>
      </c>
      <c r="N45" s="176" t="s">
        <v>205</v>
      </c>
      <c r="O45" s="176" t="s">
        <v>204</v>
      </c>
      <c r="P45" s="176" t="s">
        <v>203</v>
      </c>
      <c r="Q45" s="176" t="s">
        <v>203</v>
      </c>
      <c r="R45" s="176" t="s">
        <v>203</v>
      </c>
      <c r="S45" s="176" t="s">
        <v>203</v>
      </c>
      <c r="T45" s="176" t="s">
        <v>205</v>
      </c>
      <c r="U45" s="176" t="s">
        <v>205</v>
      </c>
      <c r="V45" s="176" t="s">
        <v>203</v>
      </c>
      <c r="W45" s="176" t="s">
        <v>203</v>
      </c>
      <c r="X45" s="176" t="s">
        <v>205</v>
      </c>
      <c r="Y45" s="176" t="s">
        <v>203</v>
      </c>
      <c r="Z45" s="176" t="s">
        <v>203</v>
      </c>
    </row>
    <row r="46" spans="1:50" x14ac:dyDescent="0.3">
      <c r="A46" s="176">
        <v>802939</v>
      </c>
      <c r="B46" s="176" t="s">
        <v>289</v>
      </c>
      <c r="C46" s="176" t="s">
        <v>205</v>
      </c>
      <c r="D46" s="176" t="s">
        <v>203</v>
      </c>
      <c r="E46" s="176" t="s">
        <v>203</v>
      </c>
      <c r="F46" s="176" t="s">
        <v>203</v>
      </c>
      <c r="G46" s="176" t="s">
        <v>203</v>
      </c>
      <c r="H46" s="176" t="s">
        <v>203</v>
      </c>
      <c r="I46" s="176" t="s">
        <v>203</v>
      </c>
      <c r="J46" s="176" t="s">
        <v>205</v>
      </c>
      <c r="K46" s="176" t="s">
        <v>203</v>
      </c>
      <c r="L46" s="176" t="s">
        <v>203</v>
      </c>
      <c r="M46" s="176" t="s">
        <v>203</v>
      </c>
      <c r="N46" s="176" t="s">
        <v>203</v>
      </c>
      <c r="O46" s="176" t="s">
        <v>205</v>
      </c>
      <c r="P46" s="176" t="s">
        <v>205</v>
      </c>
      <c r="Q46" s="176" t="s">
        <v>205</v>
      </c>
      <c r="R46" s="176" t="s">
        <v>205</v>
      </c>
      <c r="S46" s="176" t="s">
        <v>205</v>
      </c>
      <c r="T46" s="176" t="s">
        <v>205</v>
      </c>
      <c r="U46" s="176" t="s">
        <v>204</v>
      </c>
      <c r="V46" s="176" t="s">
        <v>204</v>
      </c>
      <c r="W46" s="176" t="s">
        <v>204</v>
      </c>
      <c r="X46" s="176" t="s">
        <v>204</v>
      </c>
      <c r="Y46" s="176" t="s">
        <v>204</v>
      </c>
      <c r="Z46" s="176" t="s">
        <v>204</v>
      </c>
    </row>
    <row r="47" spans="1:50" x14ac:dyDescent="0.3">
      <c r="A47" s="176">
        <v>803057</v>
      </c>
      <c r="B47" s="176" t="s">
        <v>289</v>
      </c>
      <c r="C47" s="176" t="s">
        <v>205</v>
      </c>
      <c r="D47" s="176" t="s">
        <v>205</v>
      </c>
      <c r="E47" s="176" t="s">
        <v>203</v>
      </c>
      <c r="F47" s="176" t="s">
        <v>203</v>
      </c>
      <c r="G47" s="176" t="s">
        <v>205</v>
      </c>
      <c r="H47" s="176" t="s">
        <v>205</v>
      </c>
      <c r="I47" s="176" t="s">
        <v>205</v>
      </c>
      <c r="J47" s="176" t="s">
        <v>205</v>
      </c>
      <c r="K47" s="176" t="s">
        <v>205</v>
      </c>
      <c r="L47" s="176" t="s">
        <v>205</v>
      </c>
      <c r="M47" s="176" t="s">
        <v>205</v>
      </c>
      <c r="N47" s="176" t="s">
        <v>205</v>
      </c>
      <c r="O47" s="176" t="s">
        <v>204</v>
      </c>
      <c r="P47" s="176" t="s">
        <v>205</v>
      </c>
      <c r="Q47" s="176" t="s">
        <v>205</v>
      </c>
      <c r="R47" s="176" t="s">
        <v>203</v>
      </c>
      <c r="S47" s="176" t="s">
        <v>205</v>
      </c>
      <c r="T47" s="176" t="s">
        <v>205</v>
      </c>
      <c r="U47" s="176" t="s">
        <v>205</v>
      </c>
      <c r="V47" s="176" t="s">
        <v>203</v>
      </c>
      <c r="W47" s="176" t="s">
        <v>205</v>
      </c>
      <c r="X47" s="176" t="s">
        <v>205</v>
      </c>
      <c r="Y47" s="176" t="s">
        <v>203</v>
      </c>
      <c r="Z47" s="176" t="s">
        <v>204</v>
      </c>
    </row>
    <row r="48" spans="1:50" x14ac:dyDescent="0.3">
      <c r="A48" s="176">
        <v>803088</v>
      </c>
      <c r="B48" s="176" t="s">
        <v>289</v>
      </c>
      <c r="C48" s="176" t="s">
        <v>205</v>
      </c>
      <c r="D48" s="176" t="s">
        <v>203</v>
      </c>
      <c r="E48" s="176" t="s">
        <v>203</v>
      </c>
      <c r="F48" s="176" t="s">
        <v>203</v>
      </c>
      <c r="G48" s="176" t="s">
        <v>205</v>
      </c>
      <c r="H48" s="176" t="s">
        <v>205</v>
      </c>
      <c r="I48" s="176" t="s">
        <v>203</v>
      </c>
      <c r="J48" s="176" t="s">
        <v>203</v>
      </c>
      <c r="K48" s="176" t="s">
        <v>203</v>
      </c>
      <c r="L48" s="176" t="s">
        <v>205</v>
      </c>
      <c r="M48" s="176" t="s">
        <v>203</v>
      </c>
      <c r="N48" s="176" t="s">
        <v>203</v>
      </c>
      <c r="O48" s="176" t="s">
        <v>203</v>
      </c>
      <c r="P48" s="176" t="s">
        <v>203</v>
      </c>
      <c r="Q48" s="176" t="s">
        <v>203</v>
      </c>
      <c r="R48" s="176" t="s">
        <v>203</v>
      </c>
      <c r="S48" s="176" t="s">
        <v>205</v>
      </c>
      <c r="T48" s="176" t="s">
        <v>203</v>
      </c>
      <c r="U48" s="176" t="s">
        <v>205</v>
      </c>
      <c r="V48" s="176" t="s">
        <v>205</v>
      </c>
      <c r="W48" s="176" t="s">
        <v>205</v>
      </c>
      <c r="X48" s="176" t="s">
        <v>203</v>
      </c>
      <c r="Y48" s="176" t="s">
        <v>205</v>
      </c>
      <c r="Z48" s="176" t="s">
        <v>205</v>
      </c>
      <c r="AA48" s="176" t="s">
        <v>266</v>
      </c>
      <c r="AB48" s="176" t="s">
        <v>266</v>
      </c>
      <c r="AC48" s="176" t="s">
        <v>266</v>
      </c>
      <c r="AD48" s="176" t="s">
        <v>266</v>
      </c>
      <c r="AE48" s="176" t="s">
        <v>266</v>
      </c>
      <c r="AF48" s="176" t="s">
        <v>266</v>
      </c>
      <c r="AG48" s="176" t="s">
        <v>266</v>
      </c>
      <c r="AH48" s="176" t="s">
        <v>266</v>
      </c>
      <c r="AI48" s="176" t="s">
        <v>266</v>
      </c>
      <c r="AJ48" s="176" t="s">
        <v>266</v>
      </c>
      <c r="AK48" s="176" t="s">
        <v>266</v>
      </c>
      <c r="AL48" s="176" t="s">
        <v>266</v>
      </c>
      <c r="AM48" s="176" t="s">
        <v>266</v>
      </c>
      <c r="AN48" s="176" t="s">
        <v>266</v>
      </c>
      <c r="AO48" s="176" t="s">
        <v>266</v>
      </c>
      <c r="AP48" s="176" t="s">
        <v>266</v>
      </c>
      <c r="AQ48" s="176" t="s">
        <v>266</v>
      </c>
      <c r="AR48" s="176" t="s">
        <v>266</v>
      </c>
      <c r="AS48" s="176" t="s">
        <v>266</v>
      </c>
      <c r="AT48" s="176" t="s">
        <v>266</v>
      </c>
      <c r="AU48" s="176" t="s">
        <v>266</v>
      </c>
      <c r="AV48" s="176" t="s">
        <v>266</v>
      </c>
      <c r="AW48" s="176" t="s">
        <v>266</v>
      </c>
      <c r="AX48" s="176" t="s">
        <v>266</v>
      </c>
    </row>
    <row r="49" spans="1:50" x14ac:dyDescent="0.3">
      <c r="A49" s="176">
        <v>803183</v>
      </c>
      <c r="B49" s="176" t="s">
        <v>289</v>
      </c>
      <c r="C49" s="176" t="s">
        <v>205</v>
      </c>
      <c r="D49" s="176" t="s">
        <v>203</v>
      </c>
      <c r="E49" s="176" t="s">
        <v>205</v>
      </c>
      <c r="F49" s="176" t="s">
        <v>203</v>
      </c>
      <c r="G49" s="176" t="s">
        <v>205</v>
      </c>
      <c r="H49" s="176" t="s">
        <v>203</v>
      </c>
      <c r="I49" s="176" t="s">
        <v>203</v>
      </c>
      <c r="J49" s="176" t="s">
        <v>205</v>
      </c>
      <c r="K49" s="176" t="s">
        <v>205</v>
      </c>
      <c r="L49" s="176" t="s">
        <v>203</v>
      </c>
      <c r="M49" s="176" t="s">
        <v>205</v>
      </c>
      <c r="N49" s="176" t="s">
        <v>205</v>
      </c>
      <c r="O49" s="176" t="s">
        <v>205</v>
      </c>
      <c r="P49" s="176" t="s">
        <v>203</v>
      </c>
      <c r="Q49" s="176" t="s">
        <v>203</v>
      </c>
      <c r="R49" s="176" t="s">
        <v>203</v>
      </c>
      <c r="S49" s="176" t="s">
        <v>203</v>
      </c>
      <c r="T49" s="176" t="s">
        <v>203</v>
      </c>
      <c r="U49" s="176" t="s">
        <v>203</v>
      </c>
      <c r="V49" s="176" t="s">
        <v>203</v>
      </c>
      <c r="W49" s="176" t="s">
        <v>203</v>
      </c>
      <c r="X49" s="176" t="s">
        <v>203</v>
      </c>
      <c r="Y49" s="176" t="s">
        <v>205</v>
      </c>
      <c r="Z49" s="176" t="s">
        <v>205</v>
      </c>
    </row>
    <row r="50" spans="1:50" x14ac:dyDescent="0.3">
      <c r="A50" s="176">
        <v>803233</v>
      </c>
      <c r="B50" s="176" t="s">
        <v>289</v>
      </c>
      <c r="C50" s="176" t="s">
        <v>203</v>
      </c>
      <c r="D50" s="176" t="s">
        <v>203</v>
      </c>
      <c r="E50" s="176" t="s">
        <v>205</v>
      </c>
      <c r="F50" s="176" t="s">
        <v>203</v>
      </c>
      <c r="G50" s="176" t="s">
        <v>203</v>
      </c>
      <c r="H50" s="176" t="s">
        <v>203</v>
      </c>
      <c r="I50" s="176" t="s">
        <v>205</v>
      </c>
      <c r="J50" s="176" t="s">
        <v>203</v>
      </c>
      <c r="K50" s="176" t="s">
        <v>205</v>
      </c>
      <c r="L50" s="176" t="s">
        <v>205</v>
      </c>
      <c r="M50" s="176" t="s">
        <v>205</v>
      </c>
      <c r="N50" s="176" t="s">
        <v>205</v>
      </c>
      <c r="O50" s="176" t="s">
        <v>205</v>
      </c>
      <c r="P50" s="176" t="s">
        <v>205</v>
      </c>
      <c r="Q50" s="176" t="s">
        <v>203</v>
      </c>
      <c r="R50" s="176" t="s">
        <v>203</v>
      </c>
      <c r="S50" s="176" t="s">
        <v>205</v>
      </c>
      <c r="T50" s="176" t="s">
        <v>205</v>
      </c>
      <c r="U50" s="176" t="s">
        <v>205</v>
      </c>
      <c r="V50" s="176" t="s">
        <v>205</v>
      </c>
      <c r="W50" s="176" t="s">
        <v>205</v>
      </c>
      <c r="X50" s="176" t="s">
        <v>205</v>
      </c>
      <c r="Y50" s="176" t="s">
        <v>205</v>
      </c>
      <c r="Z50" s="176" t="s">
        <v>204</v>
      </c>
      <c r="AA50" s="176" t="s">
        <v>266</v>
      </c>
      <c r="AB50" s="176" t="s">
        <v>266</v>
      </c>
      <c r="AC50" s="176" t="s">
        <v>266</v>
      </c>
      <c r="AD50" s="176" t="s">
        <v>266</v>
      </c>
      <c r="AE50" s="176" t="s">
        <v>266</v>
      </c>
      <c r="AF50" s="176" t="s">
        <v>266</v>
      </c>
      <c r="AG50" s="176" t="s">
        <v>266</v>
      </c>
      <c r="AH50" s="176" t="s">
        <v>266</v>
      </c>
      <c r="AI50" s="176" t="s">
        <v>266</v>
      </c>
      <c r="AJ50" s="176" t="s">
        <v>266</v>
      </c>
      <c r="AK50" s="176" t="s">
        <v>266</v>
      </c>
      <c r="AL50" s="176" t="s">
        <v>266</v>
      </c>
      <c r="AM50" s="176" t="s">
        <v>266</v>
      </c>
      <c r="AN50" s="176" t="s">
        <v>266</v>
      </c>
      <c r="AO50" s="176" t="s">
        <v>266</v>
      </c>
      <c r="AP50" s="176" t="s">
        <v>266</v>
      </c>
      <c r="AQ50" s="176" t="s">
        <v>266</v>
      </c>
      <c r="AR50" s="176" t="s">
        <v>266</v>
      </c>
      <c r="AS50" s="176" t="s">
        <v>266</v>
      </c>
      <c r="AT50" s="176" t="s">
        <v>266</v>
      </c>
      <c r="AU50" s="176" t="s">
        <v>266</v>
      </c>
      <c r="AV50" s="176" t="s">
        <v>266</v>
      </c>
      <c r="AW50" s="176" t="s">
        <v>266</v>
      </c>
      <c r="AX50" s="176" t="s">
        <v>266</v>
      </c>
    </row>
    <row r="51" spans="1:50" x14ac:dyDescent="0.3">
      <c r="A51" s="176">
        <v>803280</v>
      </c>
      <c r="B51" s="176" t="s">
        <v>289</v>
      </c>
      <c r="C51" s="176" t="s">
        <v>205</v>
      </c>
      <c r="D51" s="176" t="s">
        <v>203</v>
      </c>
      <c r="E51" s="176" t="s">
        <v>203</v>
      </c>
      <c r="F51" s="176" t="s">
        <v>203</v>
      </c>
      <c r="G51" s="176" t="s">
        <v>203</v>
      </c>
      <c r="H51" s="176" t="s">
        <v>203</v>
      </c>
      <c r="I51" s="176" t="s">
        <v>205</v>
      </c>
      <c r="J51" s="176" t="s">
        <v>205</v>
      </c>
      <c r="K51" s="176" t="s">
        <v>203</v>
      </c>
      <c r="L51" s="176" t="s">
        <v>203</v>
      </c>
      <c r="M51" s="176" t="s">
        <v>203</v>
      </c>
      <c r="N51" s="176" t="s">
        <v>205</v>
      </c>
      <c r="O51" s="176" t="s">
        <v>205</v>
      </c>
      <c r="P51" s="176" t="s">
        <v>203</v>
      </c>
      <c r="Q51" s="176" t="s">
        <v>203</v>
      </c>
      <c r="R51" s="176" t="s">
        <v>203</v>
      </c>
      <c r="S51" s="176" t="s">
        <v>205</v>
      </c>
      <c r="T51" s="176" t="s">
        <v>205</v>
      </c>
      <c r="U51" s="176" t="s">
        <v>203</v>
      </c>
      <c r="V51" s="176" t="s">
        <v>203</v>
      </c>
      <c r="W51" s="176" t="s">
        <v>203</v>
      </c>
      <c r="X51" s="176" t="s">
        <v>205</v>
      </c>
      <c r="Y51" s="176" t="s">
        <v>203</v>
      </c>
      <c r="Z51" s="176" t="s">
        <v>203</v>
      </c>
    </row>
    <row r="52" spans="1:50" x14ac:dyDescent="0.3">
      <c r="A52" s="176">
        <v>803284</v>
      </c>
      <c r="B52" s="176" t="s">
        <v>289</v>
      </c>
      <c r="C52" s="176" t="s">
        <v>205</v>
      </c>
      <c r="D52" s="176" t="s">
        <v>203</v>
      </c>
      <c r="E52" s="176" t="s">
        <v>205</v>
      </c>
      <c r="F52" s="176" t="s">
        <v>204</v>
      </c>
      <c r="G52" s="176" t="s">
        <v>203</v>
      </c>
      <c r="H52" s="176" t="s">
        <v>203</v>
      </c>
      <c r="I52" s="176" t="s">
        <v>205</v>
      </c>
      <c r="J52" s="176" t="s">
        <v>205</v>
      </c>
      <c r="K52" s="176" t="s">
        <v>203</v>
      </c>
      <c r="L52" s="176" t="s">
        <v>205</v>
      </c>
      <c r="M52" s="176" t="s">
        <v>203</v>
      </c>
      <c r="N52" s="176" t="s">
        <v>205</v>
      </c>
      <c r="O52" s="176" t="s">
        <v>204</v>
      </c>
      <c r="P52" s="176" t="s">
        <v>205</v>
      </c>
      <c r="Q52" s="176" t="s">
        <v>205</v>
      </c>
      <c r="R52" s="176" t="s">
        <v>203</v>
      </c>
      <c r="S52" s="176" t="s">
        <v>204</v>
      </c>
      <c r="T52" s="176" t="s">
        <v>203</v>
      </c>
      <c r="U52" s="176" t="s">
        <v>204</v>
      </c>
      <c r="V52" s="176" t="s">
        <v>204</v>
      </c>
      <c r="W52" s="176" t="s">
        <v>204</v>
      </c>
      <c r="X52" s="176" t="s">
        <v>204</v>
      </c>
      <c r="Y52" s="176" t="s">
        <v>204</v>
      </c>
      <c r="Z52" s="176" t="s">
        <v>204</v>
      </c>
    </row>
    <row r="53" spans="1:50" x14ac:dyDescent="0.3">
      <c r="A53" s="176">
        <v>803319</v>
      </c>
      <c r="B53" s="176" t="s">
        <v>289</v>
      </c>
      <c r="C53" s="176" t="s">
        <v>205</v>
      </c>
      <c r="D53" s="176" t="s">
        <v>205</v>
      </c>
      <c r="E53" s="176" t="s">
        <v>203</v>
      </c>
      <c r="F53" s="176" t="s">
        <v>205</v>
      </c>
      <c r="G53" s="176" t="s">
        <v>205</v>
      </c>
      <c r="H53" s="176" t="s">
        <v>205</v>
      </c>
      <c r="I53" s="176" t="s">
        <v>205</v>
      </c>
      <c r="J53" s="176" t="s">
        <v>205</v>
      </c>
      <c r="K53" s="176" t="s">
        <v>205</v>
      </c>
      <c r="L53" s="176" t="s">
        <v>205</v>
      </c>
      <c r="M53" s="176" t="s">
        <v>205</v>
      </c>
      <c r="N53" s="176" t="s">
        <v>205</v>
      </c>
      <c r="O53" s="176" t="s">
        <v>205</v>
      </c>
      <c r="P53" s="176" t="s">
        <v>203</v>
      </c>
      <c r="Q53" s="176" t="s">
        <v>203</v>
      </c>
      <c r="R53" s="176" t="s">
        <v>203</v>
      </c>
      <c r="S53" s="176" t="s">
        <v>205</v>
      </c>
      <c r="T53" s="176" t="s">
        <v>205</v>
      </c>
      <c r="U53" s="176" t="s">
        <v>205</v>
      </c>
      <c r="V53" s="176" t="s">
        <v>203</v>
      </c>
      <c r="W53" s="176" t="s">
        <v>204</v>
      </c>
      <c r="X53" s="176" t="s">
        <v>203</v>
      </c>
      <c r="Y53" s="176" t="s">
        <v>203</v>
      </c>
      <c r="Z53" s="176" t="s">
        <v>203</v>
      </c>
    </row>
    <row r="54" spans="1:50" x14ac:dyDescent="0.3">
      <c r="A54" s="176">
        <v>803336</v>
      </c>
      <c r="B54" s="176" t="s">
        <v>289</v>
      </c>
      <c r="C54" s="176" t="s">
        <v>203</v>
      </c>
      <c r="D54" s="176" t="s">
        <v>203</v>
      </c>
      <c r="E54" s="176" t="s">
        <v>203</v>
      </c>
      <c r="F54" s="176" t="s">
        <v>203</v>
      </c>
      <c r="G54" s="176" t="s">
        <v>203</v>
      </c>
      <c r="H54" s="176" t="s">
        <v>203</v>
      </c>
      <c r="I54" s="176" t="s">
        <v>203</v>
      </c>
      <c r="J54" s="176" t="s">
        <v>203</v>
      </c>
      <c r="K54" s="176" t="s">
        <v>205</v>
      </c>
      <c r="L54" s="176" t="s">
        <v>203</v>
      </c>
      <c r="M54" s="176" t="s">
        <v>205</v>
      </c>
      <c r="N54" s="176" t="s">
        <v>203</v>
      </c>
      <c r="O54" s="176" t="s">
        <v>204</v>
      </c>
      <c r="P54" s="176" t="s">
        <v>204</v>
      </c>
      <c r="Q54" s="176" t="s">
        <v>204</v>
      </c>
      <c r="R54" s="176" t="s">
        <v>205</v>
      </c>
      <c r="S54" s="176" t="s">
        <v>204</v>
      </c>
      <c r="T54" s="176" t="s">
        <v>205</v>
      </c>
      <c r="U54" s="176" t="s">
        <v>203</v>
      </c>
      <c r="V54" s="176" t="s">
        <v>204</v>
      </c>
      <c r="W54" s="176" t="s">
        <v>204</v>
      </c>
      <c r="X54" s="176" t="s">
        <v>205</v>
      </c>
      <c r="Y54" s="176" t="s">
        <v>204</v>
      </c>
      <c r="Z54" s="176" t="s">
        <v>204</v>
      </c>
    </row>
    <row r="55" spans="1:50" x14ac:dyDescent="0.3">
      <c r="A55" s="176">
        <v>803354</v>
      </c>
      <c r="B55" s="176" t="s">
        <v>289</v>
      </c>
      <c r="C55" s="176" t="s">
        <v>203</v>
      </c>
      <c r="D55" s="176" t="s">
        <v>203</v>
      </c>
      <c r="E55" s="176" t="s">
        <v>203</v>
      </c>
      <c r="F55" s="176" t="s">
        <v>203</v>
      </c>
      <c r="G55" s="176" t="s">
        <v>203</v>
      </c>
      <c r="H55" s="176" t="s">
        <v>205</v>
      </c>
      <c r="I55" s="176" t="s">
        <v>203</v>
      </c>
      <c r="J55" s="176" t="s">
        <v>203</v>
      </c>
      <c r="K55" s="176" t="s">
        <v>203</v>
      </c>
      <c r="L55" s="176" t="s">
        <v>204</v>
      </c>
      <c r="M55" s="176" t="s">
        <v>203</v>
      </c>
      <c r="N55" s="176" t="s">
        <v>203</v>
      </c>
      <c r="O55" s="176" t="s">
        <v>205</v>
      </c>
      <c r="P55" s="176" t="s">
        <v>203</v>
      </c>
      <c r="Q55" s="176" t="s">
        <v>203</v>
      </c>
      <c r="R55" s="176" t="s">
        <v>203</v>
      </c>
      <c r="S55" s="176" t="s">
        <v>205</v>
      </c>
      <c r="T55" s="176" t="s">
        <v>203</v>
      </c>
      <c r="U55" s="176" t="s">
        <v>203</v>
      </c>
      <c r="V55" s="176" t="s">
        <v>203</v>
      </c>
      <c r="W55" s="176" t="s">
        <v>204</v>
      </c>
      <c r="X55" s="176" t="s">
        <v>203</v>
      </c>
      <c r="Y55" s="176" t="s">
        <v>205</v>
      </c>
      <c r="Z55" s="176" t="s">
        <v>204</v>
      </c>
      <c r="AA55" s="176" t="s">
        <v>266</v>
      </c>
      <c r="AB55" s="176" t="s">
        <v>266</v>
      </c>
      <c r="AC55" s="176" t="s">
        <v>266</v>
      </c>
      <c r="AD55" s="176" t="s">
        <v>266</v>
      </c>
      <c r="AE55" s="176" t="s">
        <v>266</v>
      </c>
      <c r="AF55" s="176" t="s">
        <v>266</v>
      </c>
      <c r="AG55" s="176" t="s">
        <v>266</v>
      </c>
      <c r="AH55" s="176" t="s">
        <v>266</v>
      </c>
      <c r="AI55" s="176" t="s">
        <v>266</v>
      </c>
      <c r="AJ55" s="176" t="s">
        <v>266</v>
      </c>
      <c r="AK55" s="176" t="s">
        <v>266</v>
      </c>
      <c r="AL55" s="176" t="s">
        <v>266</v>
      </c>
      <c r="AM55" s="176" t="s">
        <v>266</v>
      </c>
      <c r="AN55" s="176" t="s">
        <v>266</v>
      </c>
      <c r="AO55" s="176" t="s">
        <v>266</v>
      </c>
      <c r="AP55" s="176" t="s">
        <v>266</v>
      </c>
      <c r="AQ55" s="176" t="s">
        <v>266</v>
      </c>
      <c r="AR55" s="176" t="s">
        <v>266</v>
      </c>
      <c r="AS55" s="176" t="s">
        <v>266</v>
      </c>
      <c r="AT55" s="176" t="s">
        <v>266</v>
      </c>
      <c r="AU55" s="176" t="s">
        <v>266</v>
      </c>
      <c r="AV55" s="176" t="s">
        <v>266</v>
      </c>
      <c r="AW55" s="176" t="s">
        <v>266</v>
      </c>
      <c r="AX55" s="176" t="s">
        <v>266</v>
      </c>
    </row>
    <row r="56" spans="1:50" x14ac:dyDescent="0.3">
      <c r="A56" s="176">
        <v>803400</v>
      </c>
      <c r="B56" s="176" t="s">
        <v>289</v>
      </c>
      <c r="C56" s="176" t="s">
        <v>205</v>
      </c>
      <c r="D56" s="176" t="s">
        <v>203</v>
      </c>
      <c r="E56" s="176" t="s">
        <v>205</v>
      </c>
      <c r="F56" s="176" t="s">
        <v>205</v>
      </c>
      <c r="G56" s="176" t="s">
        <v>205</v>
      </c>
      <c r="H56" s="176" t="s">
        <v>203</v>
      </c>
      <c r="I56" s="176" t="s">
        <v>205</v>
      </c>
      <c r="J56" s="176" t="s">
        <v>203</v>
      </c>
      <c r="K56" s="176" t="s">
        <v>205</v>
      </c>
      <c r="L56" s="176" t="s">
        <v>205</v>
      </c>
      <c r="M56" s="176" t="s">
        <v>205</v>
      </c>
      <c r="N56" s="176" t="s">
        <v>205</v>
      </c>
      <c r="O56" s="176" t="s">
        <v>204</v>
      </c>
      <c r="P56" s="176" t="s">
        <v>203</v>
      </c>
      <c r="Q56" s="176" t="s">
        <v>205</v>
      </c>
      <c r="R56" s="176" t="s">
        <v>205</v>
      </c>
      <c r="S56" s="176" t="s">
        <v>205</v>
      </c>
      <c r="T56" s="176" t="s">
        <v>205</v>
      </c>
      <c r="U56" s="176" t="s">
        <v>204</v>
      </c>
      <c r="V56" s="176" t="s">
        <v>203</v>
      </c>
      <c r="W56" s="176" t="s">
        <v>205</v>
      </c>
      <c r="X56" s="176" t="s">
        <v>205</v>
      </c>
      <c r="Y56" s="176" t="s">
        <v>203</v>
      </c>
      <c r="Z56" s="176" t="s">
        <v>205</v>
      </c>
    </row>
    <row r="57" spans="1:50" x14ac:dyDescent="0.3">
      <c r="A57" s="176">
        <v>803409</v>
      </c>
      <c r="B57" s="176" t="s">
        <v>289</v>
      </c>
      <c r="C57" s="176" t="s">
        <v>203</v>
      </c>
      <c r="D57" s="176" t="s">
        <v>203</v>
      </c>
      <c r="E57" s="176" t="s">
        <v>203</v>
      </c>
      <c r="F57" s="176" t="s">
        <v>203</v>
      </c>
      <c r="G57" s="176" t="s">
        <v>205</v>
      </c>
      <c r="H57" s="176" t="s">
        <v>205</v>
      </c>
      <c r="I57" s="176" t="s">
        <v>203</v>
      </c>
      <c r="J57" s="176" t="s">
        <v>204</v>
      </c>
      <c r="K57" s="176" t="s">
        <v>203</v>
      </c>
      <c r="L57" s="176" t="s">
        <v>205</v>
      </c>
      <c r="M57" s="176" t="s">
        <v>203</v>
      </c>
      <c r="N57" s="176" t="s">
        <v>203</v>
      </c>
      <c r="O57" s="176" t="s">
        <v>204</v>
      </c>
      <c r="P57" s="176" t="s">
        <v>205</v>
      </c>
      <c r="Q57" s="176" t="s">
        <v>204</v>
      </c>
      <c r="R57" s="176" t="s">
        <v>204</v>
      </c>
      <c r="S57" s="176" t="s">
        <v>205</v>
      </c>
      <c r="T57" s="176" t="s">
        <v>205</v>
      </c>
      <c r="U57" s="176" t="s">
        <v>204</v>
      </c>
      <c r="V57" s="176" t="s">
        <v>204</v>
      </c>
      <c r="W57" s="176" t="s">
        <v>204</v>
      </c>
      <c r="X57" s="176" t="s">
        <v>204</v>
      </c>
      <c r="Y57" s="176" t="s">
        <v>204</v>
      </c>
      <c r="Z57" s="176" t="s">
        <v>204</v>
      </c>
    </row>
    <row r="58" spans="1:50" x14ac:dyDescent="0.3">
      <c r="A58" s="176">
        <v>803481</v>
      </c>
      <c r="B58" s="176" t="s">
        <v>289</v>
      </c>
      <c r="C58" s="176" t="s">
        <v>205</v>
      </c>
      <c r="D58" s="176" t="s">
        <v>205</v>
      </c>
      <c r="E58" s="176" t="s">
        <v>204</v>
      </c>
      <c r="F58" s="176" t="s">
        <v>205</v>
      </c>
      <c r="G58" s="176" t="s">
        <v>205</v>
      </c>
      <c r="H58" s="176" t="s">
        <v>205</v>
      </c>
      <c r="I58" s="176" t="s">
        <v>205</v>
      </c>
      <c r="J58" s="176" t="s">
        <v>205</v>
      </c>
      <c r="K58" s="176" t="s">
        <v>203</v>
      </c>
      <c r="L58" s="176" t="s">
        <v>205</v>
      </c>
      <c r="M58" s="176" t="s">
        <v>205</v>
      </c>
      <c r="N58" s="176" t="s">
        <v>204</v>
      </c>
      <c r="O58" s="176" t="s">
        <v>204</v>
      </c>
      <c r="P58" s="176" t="s">
        <v>205</v>
      </c>
      <c r="Q58" s="176" t="s">
        <v>205</v>
      </c>
      <c r="R58" s="176" t="s">
        <v>205</v>
      </c>
      <c r="S58" s="176" t="s">
        <v>205</v>
      </c>
      <c r="T58" s="176" t="s">
        <v>205</v>
      </c>
      <c r="U58" s="176" t="s">
        <v>205</v>
      </c>
      <c r="V58" s="176" t="s">
        <v>204</v>
      </c>
      <c r="W58" s="176" t="s">
        <v>204</v>
      </c>
      <c r="X58" s="176" t="s">
        <v>205</v>
      </c>
      <c r="Y58" s="176" t="s">
        <v>205</v>
      </c>
      <c r="Z58" s="176" t="s">
        <v>204</v>
      </c>
    </row>
    <row r="59" spans="1:50" x14ac:dyDescent="0.3">
      <c r="A59" s="176">
        <v>803518</v>
      </c>
      <c r="B59" s="176" t="s">
        <v>289</v>
      </c>
      <c r="C59" s="176" t="s">
        <v>205</v>
      </c>
      <c r="D59" s="176" t="s">
        <v>203</v>
      </c>
      <c r="E59" s="176" t="s">
        <v>205</v>
      </c>
      <c r="F59" s="176" t="s">
        <v>203</v>
      </c>
      <c r="G59" s="176" t="s">
        <v>205</v>
      </c>
      <c r="H59" s="176" t="s">
        <v>205</v>
      </c>
      <c r="I59" s="176" t="s">
        <v>205</v>
      </c>
      <c r="J59" s="176" t="s">
        <v>203</v>
      </c>
      <c r="K59" s="176" t="s">
        <v>205</v>
      </c>
      <c r="L59" s="176" t="s">
        <v>203</v>
      </c>
      <c r="M59" s="176" t="s">
        <v>203</v>
      </c>
      <c r="N59" s="176" t="s">
        <v>205</v>
      </c>
      <c r="O59" s="176" t="s">
        <v>203</v>
      </c>
      <c r="P59" s="176" t="s">
        <v>204</v>
      </c>
      <c r="Q59" s="176" t="s">
        <v>205</v>
      </c>
      <c r="R59" s="176" t="s">
        <v>205</v>
      </c>
      <c r="S59" s="176" t="s">
        <v>203</v>
      </c>
      <c r="T59" s="176" t="s">
        <v>203</v>
      </c>
      <c r="U59" s="176" t="s">
        <v>205</v>
      </c>
      <c r="V59" s="176" t="s">
        <v>203</v>
      </c>
      <c r="W59" s="176" t="s">
        <v>205</v>
      </c>
      <c r="X59" s="176" t="s">
        <v>205</v>
      </c>
      <c r="Y59" s="176" t="s">
        <v>203</v>
      </c>
      <c r="Z59" s="176" t="s">
        <v>205</v>
      </c>
    </row>
    <row r="60" spans="1:50" x14ac:dyDescent="0.3">
      <c r="A60" s="176">
        <v>803575</v>
      </c>
      <c r="B60" s="176" t="s">
        <v>289</v>
      </c>
      <c r="C60" s="176" t="s">
        <v>204</v>
      </c>
      <c r="D60" s="176" t="s">
        <v>204</v>
      </c>
      <c r="E60" s="176" t="s">
        <v>205</v>
      </c>
      <c r="F60" s="176" t="s">
        <v>205</v>
      </c>
      <c r="G60" s="176" t="s">
        <v>204</v>
      </c>
      <c r="H60" s="176" t="s">
        <v>205</v>
      </c>
      <c r="I60" s="176" t="s">
        <v>205</v>
      </c>
      <c r="J60" s="176" t="s">
        <v>205</v>
      </c>
      <c r="K60" s="176" t="s">
        <v>205</v>
      </c>
      <c r="L60" s="176" t="s">
        <v>205</v>
      </c>
      <c r="M60" s="176" t="s">
        <v>205</v>
      </c>
      <c r="N60" s="176" t="s">
        <v>205</v>
      </c>
      <c r="O60" s="176" t="s">
        <v>204</v>
      </c>
      <c r="P60" s="176" t="s">
        <v>204</v>
      </c>
      <c r="Q60" s="176" t="s">
        <v>205</v>
      </c>
      <c r="R60" s="176" t="s">
        <v>205</v>
      </c>
      <c r="S60" s="176" t="s">
        <v>203</v>
      </c>
      <c r="T60" s="176" t="s">
        <v>205</v>
      </c>
      <c r="U60" s="176" t="s">
        <v>205</v>
      </c>
      <c r="V60" s="176" t="s">
        <v>205</v>
      </c>
      <c r="W60" s="176" t="s">
        <v>205</v>
      </c>
      <c r="X60" s="176" t="s">
        <v>205</v>
      </c>
      <c r="Y60" s="176" t="s">
        <v>204</v>
      </c>
      <c r="Z60" s="176" t="s">
        <v>204</v>
      </c>
    </row>
    <row r="61" spans="1:50" x14ac:dyDescent="0.3">
      <c r="A61" s="176">
        <v>803580</v>
      </c>
      <c r="B61" s="176" t="s">
        <v>289</v>
      </c>
      <c r="C61" s="176" t="s">
        <v>203</v>
      </c>
      <c r="D61" s="176" t="s">
        <v>203</v>
      </c>
      <c r="E61" s="176" t="s">
        <v>203</v>
      </c>
      <c r="F61" s="176" t="s">
        <v>203</v>
      </c>
      <c r="G61" s="176" t="s">
        <v>203</v>
      </c>
      <c r="H61" s="176" t="s">
        <v>205</v>
      </c>
      <c r="I61" s="176" t="s">
        <v>205</v>
      </c>
      <c r="J61" s="176" t="s">
        <v>203</v>
      </c>
      <c r="K61" s="176" t="s">
        <v>203</v>
      </c>
      <c r="L61" s="176" t="s">
        <v>205</v>
      </c>
      <c r="M61" s="176" t="s">
        <v>203</v>
      </c>
      <c r="N61" s="176" t="s">
        <v>205</v>
      </c>
      <c r="O61" s="176" t="s">
        <v>204</v>
      </c>
      <c r="P61" s="176" t="s">
        <v>205</v>
      </c>
      <c r="Q61" s="176" t="s">
        <v>205</v>
      </c>
      <c r="R61" s="176" t="s">
        <v>205</v>
      </c>
      <c r="S61" s="176" t="s">
        <v>205</v>
      </c>
      <c r="T61" s="176" t="s">
        <v>204</v>
      </c>
      <c r="U61" s="176" t="s">
        <v>205</v>
      </c>
      <c r="V61" s="176" t="s">
        <v>205</v>
      </c>
      <c r="W61" s="176" t="s">
        <v>205</v>
      </c>
      <c r="X61" s="176" t="s">
        <v>205</v>
      </c>
      <c r="Y61" s="176" t="s">
        <v>205</v>
      </c>
      <c r="Z61" s="176" t="s">
        <v>205</v>
      </c>
      <c r="AA61" s="176" t="s">
        <v>266</v>
      </c>
      <c r="AB61" s="176" t="s">
        <v>266</v>
      </c>
      <c r="AC61" s="176" t="s">
        <v>266</v>
      </c>
      <c r="AD61" s="176" t="s">
        <v>266</v>
      </c>
      <c r="AE61" s="176" t="s">
        <v>266</v>
      </c>
      <c r="AF61" s="176" t="s">
        <v>266</v>
      </c>
      <c r="AG61" s="176" t="s">
        <v>266</v>
      </c>
      <c r="AH61" s="176" t="s">
        <v>266</v>
      </c>
      <c r="AI61" s="176" t="s">
        <v>266</v>
      </c>
      <c r="AJ61" s="176" t="s">
        <v>266</v>
      </c>
      <c r="AK61" s="176" t="s">
        <v>266</v>
      </c>
      <c r="AL61" s="176" t="s">
        <v>266</v>
      </c>
      <c r="AM61" s="176" t="s">
        <v>266</v>
      </c>
      <c r="AN61" s="176" t="s">
        <v>266</v>
      </c>
      <c r="AO61" s="176" t="s">
        <v>266</v>
      </c>
      <c r="AP61" s="176" t="s">
        <v>266</v>
      </c>
      <c r="AQ61" s="176" t="s">
        <v>266</v>
      </c>
      <c r="AR61" s="176" t="s">
        <v>266</v>
      </c>
      <c r="AS61" s="176" t="s">
        <v>266</v>
      </c>
      <c r="AT61" s="176" t="s">
        <v>266</v>
      </c>
      <c r="AU61" s="176" t="s">
        <v>266</v>
      </c>
      <c r="AV61" s="176" t="s">
        <v>266</v>
      </c>
      <c r="AW61" s="176" t="s">
        <v>266</v>
      </c>
      <c r="AX61" s="176" t="s">
        <v>266</v>
      </c>
    </row>
    <row r="62" spans="1:50" x14ac:dyDescent="0.3">
      <c r="A62" s="176">
        <v>803596</v>
      </c>
      <c r="B62" s="176" t="s">
        <v>289</v>
      </c>
      <c r="C62" s="176" t="s">
        <v>203</v>
      </c>
      <c r="D62" s="176" t="s">
        <v>203</v>
      </c>
      <c r="E62" s="176" t="s">
        <v>203</v>
      </c>
      <c r="F62" s="176" t="s">
        <v>203</v>
      </c>
      <c r="G62" s="176" t="s">
        <v>205</v>
      </c>
      <c r="H62" s="176" t="s">
        <v>205</v>
      </c>
      <c r="I62" s="176" t="s">
        <v>203</v>
      </c>
      <c r="J62" s="176" t="s">
        <v>203</v>
      </c>
      <c r="K62" s="176" t="s">
        <v>205</v>
      </c>
      <c r="L62" s="176" t="s">
        <v>203</v>
      </c>
      <c r="M62" s="176" t="s">
        <v>203</v>
      </c>
      <c r="N62" s="176" t="s">
        <v>204</v>
      </c>
      <c r="O62" s="176" t="s">
        <v>204</v>
      </c>
      <c r="P62" s="176" t="s">
        <v>205</v>
      </c>
      <c r="Q62" s="176" t="s">
        <v>205</v>
      </c>
      <c r="R62" s="176" t="s">
        <v>205</v>
      </c>
      <c r="S62" s="176" t="s">
        <v>205</v>
      </c>
      <c r="T62" s="176" t="s">
        <v>205</v>
      </c>
      <c r="U62" s="176" t="s">
        <v>204</v>
      </c>
      <c r="V62" s="176" t="s">
        <v>204</v>
      </c>
      <c r="W62" s="176" t="s">
        <v>204</v>
      </c>
      <c r="X62" s="176" t="s">
        <v>204</v>
      </c>
      <c r="Y62" s="176" t="s">
        <v>204</v>
      </c>
      <c r="Z62" s="176" t="s">
        <v>204</v>
      </c>
    </row>
    <row r="63" spans="1:50" x14ac:dyDescent="0.3">
      <c r="A63" s="176">
        <v>803619</v>
      </c>
      <c r="B63" s="176" t="s">
        <v>289</v>
      </c>
      <c r="C63" s="176" t="s">
        <v>942</v>
      </c>
      <c r="D63" s="176" t="s">
        <v>203</v>
      </c>
      <c r="E63" s="176" t="s">
        <v>205</v>
      </c>
      <c r="F63" s="176" t="s">
        <v>942</v>
      </c>
      <c r="G63" s="176" t="s">
        <v>942</v>
      </c>
      <c r="H63" s="176" t="s">
        <v>942</v>
      </c>
      <c r="I63" s="176" t="s">
        <v>942</v>
      </c>
      <c r="J63" s="176" t="s">
        <v>942</v>
      </c>
      <c r="K63" s="176" t="s">
        <v>942</v>
      </c>
      <c r="L63" s="176" t="s">
        <v>942</v>
      </c>
      <c r="M63" s="176" t="s">
        <v>942</v>
      </c>
      <c r="N63" s="176" t="s">
        <v>942</v>
      </c>
      <c r="O63" s="176" t="s">
        <v>942</v>
      </c>
      <c r="P63" s="176" t="s">
        <v>942</v>
      </c>
      <c r="Q63" s="176" t="s">
        <v>942</v>
      </c>
      <c r="R63" s="176" t="s">
        <v>203</v>
      </c>
      <c r="S63" s="176" t="s">
        <v>203</v>
      </c>
      <c r="T63" s="176" t="s">
        <v>205</v>
      </c>
      <c r="U63" s="176" t="s">
        <v>942</v>
      </c>
      <c r="V63" s="176" t="s">
        <v>203</v>
      </c>
      <c r="W63" s="176" t="s">
        <v>942</v>
      </c>
      <c r="X63" s="176" t="s">
        <v>203</v>
      </c>
      <c r="Y63" s="176" t="s">
        <v>203</v>
      </c>
      <c r="Z63" s="176" t="s">
        <v>942</v>
      </c>
    </row>
    <row r="64" spans="1:50" x14ac:dyDescent="0.3">
      <c r="A64" s="176">
        <v>803621</v>
      </c>
      <c r="B64" s="176" t="s">
        <v>289</v>
      </c>
      <c r="C64" s="176" t="s">
        <v>203</v>
      </c>
      <c r="D64" s="176" t="s">
        <v>203</v>
      </c>
      <c r="E64" s="176" t="s">
        <v>203</v>
      </c>
      <c r="F64" s="176" t="s">
        <v>203</v>
      </c>
      <c r="G64" s="176" t="s">
        <v>203</v>
      </c>
      <c r="H64" s="176" t="s">
        <v>203</v>
      </c>
      <c r="I64" s="176" t="s">
        <v>205</v>
      </c>
      <c r="J64" s="176" t="s">
        <v>205</v>
      </c>
      <c r="K64" s="176" t="s">
        <v>205</v>
      </c>
      <c r="L64" s="176" t="s">
        <v>205</v>
      </c>
      <c r="M64" s="176" t="s">
        <v>203</v>
      </c>
      <c r="N64" s="176" t="s">
        <v>203</v>
      </c>
      <c r="O64" s="176" t="s">
        <v>204</v>
      </c>
      <c r="P64" s="176" t="s">
        <v>205</v>
      </c>
      <c r="Q64" s="176" t="s">
        <v>205</v>
      </c>
      <c r="R64" s="176" t="s">
        <v>204</v>
      </c>
      <c r="S64" s="176" t="s">
        <v>205</v>
      </c>
      <c r="T64" s="176" t="s">
        <v>204</v>
      </c>
      <c r="U64" s="176" t="s">
        <v>205</v>
      </c>
      <c r="V64" s="176" t="s">
        <v>205</v>
      </c>
      <c r="W64" s="176" t="s">
        <v>204</v>
      </c>
      <c r="X64" s="176" t="s">
        <v>205</v>
      </c>
      <c r="Y64" s="176" t="s">
        <v>205</v>
      </c>
      <c r="Z64" s="176" t="s">
        <v>204</v>
      </c>
    </row>
    <row r="65" spans="1:50" x14ac:dyDescent="0.3">
      <c r="A65" s="176">
        <v>803672</v>
      </c>
      <c r="B65" s="176" t="s">
        <v>289</v>
      </c>
      <c r="C65" s="176" t="s">
        <v>203</v>
      </c>
      <c r="D65" s="176" t="s">
        <v>203</v>
      </c>
      <c r="E65" s="176" t="s">
        <v>205</v>
      </c>
      <c r="F65" s="176" t="s">
        <v>203</v>
      </c>
      <c r="G65" s="176" t="s">
        <v>203</v>
      </c>
      <c r="H65" s="176" t="s">
        <v>205</v>
      </c>
      <c r="I65" s="176" t="s">
        <v>205</v>
      </c>
      <c r="J65" s="176" t="s">
        <v>203</v>
      </c>
      <c r="K65" s="176" t="s">
        <v>205</v>
      </c>
      <c r="L65" s="176" t="s">
        <v>203</v>
      </c>
      <c r="M65" s="176" t="s">
        <v>203</v>
      </c>
      <c r="N65" s="176" t="s">
        <v>204</v>
      </c>
      <c r="O65" s="176" t="s">
        <v>205</v>
      </c>
      <c r="P65" s="176" t="s">
        <v>205</v>
      </c>
      <c r="Q65" s="176" t="s">
        <v>205</v>
      </c>
      <c r="R65" s="176" t="s">
        <v>205</v>
      </c>
      <c r="S65" s="176" t="s">
        <v>205</v>
      </c>
      <c r="T65" s="176" t="s">
        <v>205</v>
      </c>
      <c r="U65" s="176" t="s">
        <v>204</v>
      </c>
      <c r="V65" s="176" t="s">
        <v>204</v>
      </c>
      <c r="W65" s="176" t="s">
        <v>204</v>
      </c>
      <c r="X65" s="176" t="s">
        <v>204</v>
      </c>
      <c r="Y65" s="176" t="s">
        <v>204</v>
      </c>
      <c r="Z65" s="176" t="s">
        <v>204</v>
      </c>
      <c r="AA65" s="176" t="s">
        <v>266</v>
      </c>
      <c r="AB65" s="176" t="s">
        <v>266</v>
      </c>
      <c r="AC65" s="176" t="s">
        <v>266</v>
      </c>
      <c r="AD65" s="176" t="s">
        <v>266</v>
      </c>
      <c r="AE65" s="176" t="s">
        <v>266</v>
      </c>
      <c r="AF65" s="176" t="s">
        <v>266</v>
      </c>
      <c r="AG65" s="176" t="s">
        <v>266</v>
      </c>
      <c r="AH65" s="176" t="s">
        <v>266</v>
      </c>
      <c r="AI65" s="176" t="s">
        <v>266</v>
      </c>
      <c r="AJ65" s="176" t="s">
        <v>266</v>
      </c>
      <c r="AK65" s="176" t="s">
        <v>266</v>
      </c>
      <c r="AL65" s="176" t="s">
        <v>266</v>
      </c>
      <c r="AM65" s="176" t="s">
        <v>266</v>
      </c>
      <c r="AN65" s="176" t="s">
        <v>266</v>
      </c>
      <c r="AO65" s="176" t="s">
        <v>266</v>
      </c>
      <c r="AP65" s="176" t="s">
        <v>266</v>
      </c>
      <c r="AQ65" s="176" t="s">
        <v>266</v>
      </c>
      <c r="AR65" s="176" t="s">
        <v>266</v>
      </c>
      <c r="AS65" s="176" t="s">
        <v>266</v>
      </c>
      <c r="AT65" s="176" t="s">
        <v>266</v>
      </c>
      <c r="AU65" s="176" t="s">
        <v>266</v>
      </c>
      <c r="AV65" s="176" t="s">
        <v>266</v>
      </c>
      <c r="AW65" s="176" t="s">
        <v>266</v>
      </c>
      <c r="AX65" s="176" t="s">
        <v>266</v>
      </c>
    </row>
    <row r="66" spans="1:50" x14ac:dyDescent="0.3">
      <c r="A66" s="176">
        <v>803679</v>
      </c>
      <c r="B66" s="176" t="s">
        <v>289</v>
      </c>
      <c r="C66" s="176" t="s">
        <v>203</v>
      </c>
      <c r="D66" s="176" t="s">
        <v>205</v>
      </c>
      <c r="E66" s="176" t="s">
        <v>203</v>
      </c>
      <c r="F66" s="176" t="s">
        <v>203</v>
      </c>
      <c r="G66" s="176" t="s">
        <v>204</v>
      </c>
      <c r="H66" s="176" t="s">
        <v>205</v>
      </c>
      <c r="I66" s="176" t="s">
        <v>203</v>
      </c>
      <c r="J66" s="176" t="s">
        <v>204</v>
      </c>
      <c r="K66" s="176" t="s">
        <v>204</v>
      </c>
      <c r="L66" s="176" t="s">
        <v>203</v>
      </c>
      <c r="M66" s="176" t="s">
        <v>205</v>
      </c>
      <c r="N66" s="176" t="s">
        <v>205</v>
      </c>
      <c r="O66" s="176" t="s">
        <v>204</v>
      </c>
      <c r="P66" s="176" t="s">
        <v>205</v>
      </c>
      <c r="Q66" s="176" t="s">
        <v>204</v>
      </c>
      <c r="R66" s="176" t="s">
        <v>204</v>
      </c>
      <c r="S66" s="176" t="s">
        <v>205</v>
      </c>
      <c r="T66" s="176" t="s">
        <v>204</v>
      </c>
      <c r="U66" s="176" t="s">
        <v>203</v>
      </c>
      <c r="V66" s="176" t="s">
        <v>204</v>
      </c>
      <c r="W66" s="176" t="s">
        <v>204</v>
      </c>
      <c r="X66" s="176" t="s">
        <v>203</v>
      </c>
      <c r="Y66" s="176" t="s">
        <v>203</v>
      </c>
      <c r="Z66" s="176" t="s">
        <v>204</v>
      </c>
    </row>
    <row r="67" spans="1:50" x14ac:dyDescent="0.3">
      <c r="A67" s="176">
        <v>803684</v>
      </c>
      <c r="B67" s="176" t="s">
        <v>289</v>
      </c>
      <c r="C67" s="176" t="s">
        <v>205</v>
      </c>
      <c r="D67" s="176" t="s">
        <v>205</v>
      </c>
      <c r="E67" s="176" t="s">
        <v>203</v>
      </c>
      <c r="F67" s="176" t="s">
        <v>203</v>
      </c>
      <c r="G67" s="176" t="s">
        <v>205</v>
      </c>
      <c r="H67" s="176" t="s">
        <v>204</v>
      </c>
      <c r="I67" s="176" t="s">
        <v>205</v>
      </c>
      <c r="J67" s="176" t="s">
        <v>205</v>
      </c>
      <c r="K67" s="176" t="s">
        <v>203</v>
      </c>
      <c r="L67" s="176" t="s">
        <v>203</v>
      </c>
      <c r="M67" s="176" t="s">
        <v>203</v>
      </c>
      <c r="N67" s="176" t="s">
        <v>205</v>
      </c>
      <c r="O67" s="176" t="s">
        <v>204</v>
      </c>
      <c r="P67" s="176" t="s">
        <v>203</v>
      </c>
      <c r="Q67" s="176" t="s">
        <v>203</v>
      </c>
      <c r="R67" s="176" t="s">
        <v>203</v>
      </c>
      <c r="S67" s="176" t="s">
        <v>203</v>
      </c>
      <c r="T67" s="176" t="s">
        <v>205</v>
      </c>
      <c r="U67" s="176" t="s">
        <v>205</v>
      </c>
      <c r="V67" s="176" t="s">
        <v>203</v>
      </c>
      <c r="W67" s="176" t="s">
        <v>204</v>
      </c>
      <c r="X67" s="176" t="s">
        <v>203</v>
      </c>
      <c r="Y67" s="176" t="s">
        <v>204</v>
      </c>
      <c r="Z67" s="176" t="s">
        <v>203</v>
      </c>
    </row>
    <row r="68" spans="1:50" x14ac:dyDescent="0.3">
      <c r="A68" s="176">
        <v>803701</v>
      </c>
      <c r="B68" s="176" t="s">
        <v>289</v>
      </c>
      <c r="C68" s="176" t="s">
        <v>205</v>
      </c>
      <c r="D68" s="176" t="s">
        <v>203</v>
      </c>
      <c r="E68" s="176" t="s">
        <v>204</v>
      </c>
      <c r="F68" s="176" t="s">
        <v>203</v>
      </c>
      <c r="G68" s="176" t="s">
        <v>204</v>
      </c>
      <c r="H68" s="176" t="s">
        <v>204</v>
      </c>
      <c r="I68" s="176" t="s">
        <v>205</v>
      </c>
      <c r="J68" s="176" t="s">
        <v>205</v>
      </c>
      <c r="K68" s="176" t="s">
        <v>204</v>
      </c>
      <c r="L68" s="176" t="s">
        <v>205</v>
      </c>
      <c r="M68" s="176" t="s">
        <v>203</v>
      </c>
      <c r="N68" s="176" t="s">
        <v>205</v>
      </c>
      <c r="O68" s="176" t="s">
        <v>204</v>
      </c>
      <c r="P68" s="176" t="s">
        <v>205</v>
      </c>
      <c r="Q68" s="176" t="s">
        <v>205</v>
      </c>
      <c r="R68" s="176" t="s">
        <v>204</v>
      </c>
      <c r="S68" s="176" t="s">
        <v>205</v>
      </c>
      <c r="T68" s="176" t="s">
        <v>204</v>
      </c>
      <c r="U68" s="176" t="s">
        <v>205</v>
      </c>
      <c r="V68" s="176" t="s">
        <v>205</v>
      </c>
      <c r="W68" s="176" t="s">
        <v>204</v>
      </c>
      <c r="X68" s="176" t="s">
        <v>204</v>
      </c>
      <c r="Y68" s="176" t="s">
        <v>204</v>
      </c>
      <c r="Z68" s="176" t="s">
        <v>204</v>
      </c>
      <c r="AA68" s="176" t="s">
        <v>266</v>
      </c>
      <c r="AB68" s="176" t="s">
        <v>266</v>
      </c>
      <c r="AC68" s="176" t="s">
        <v>266</v>
      </c>
      <c r="AD68" s="176" t="s">
        <v>266</v>
      </c>
      <c r="AE68" s="176" t="s">
        <v>266</v>
      </c>
      <c r="AF68" s="176" t="s">
        <v>266</v>
      </c>
      <c r="AG68" s="176" t="s">
        <v>266</v>
      </c>
      <c r="AH68" s="176" t="s">
        <v>266</v>
      </c>
      <c r="AI68" s="176" t="s">
        <v>266</v>
      </c>
      <c r="AJ68" s="176" t="s">
        <v>266</v>
      </c>
      <c r="AK68" s="176" t="s">
        <v>266</v>
      </c>
      <c r="AL68" s="176" t="s">
        <v>266</v>
      </c>
      <c r="AM68" s="176" t="s">
        <v>266</v>
      </c>
      <c r="AN68" s="176" t="s">
        <v>266</v>
      </c>
      <c r="AO68" s="176" t="s">
        <v>266</v>
      </c>
      <c r="AP68" s="176" t="s">
        <v>266</v>
      </c>
      <c r="AQ68" s="176" t="s">
        <v>266</v>
      </c>
      <c r="AR68" s="176" t="s">
        <v>266</v>
      </c>
      <c r="AS68" s="176" t="s">
        <v>266</v>
      </c>
      <c r="AT68" s="176" t="s">
        <v>266</v>
      </c>
      <c r="AU68" s="176" t="s">
        <v>266</v>
      </c>
      <c r="AV68" s="176" t="s">
        <v>266</v>
      </c>
      <c r="AW68" s="176" t="s">
        <v>266</v>
      </c>
      <c r="AX68" s="176" t="s">
        <v>266</v>
      </c>
    </row>
    <row r="69" spans="1:50" x14ac:dyDescent="0.3">
      <c r="A69" s="176">
        <v>803705</v>
      </c>
      <c r="B69" s="176" t="s">
        <v>289</v>
      </c>
      <c r="C69" s="176" t="s">
        <v>204</v>
      </c>
      <c r="D69" s="176" t="s">
        <v>204</v>
      </c>
      <c r="E69" s="176" t="s">
        <v>204</v>
      </c>
      <c r="F69" s="176" t="s">
        <v>204</v>
      </c>
      <c r="G69" s="176" t="s">
        <v>204</v>
      </c>
      <c r="H69" s="176" t="s">
        <v>204</v>
      </c>
      <c r="I69" s="176" t="s">
        <v>204</v>
      </c>
      <c r="J69" s="176" t="s">
        <v>204</v>
      </c>
      <c r="K69" s="176" t="s">
        <v>205</v>
      </c>
      <c r="L69" s="176" t="s">
        <v>204</v>
      </c>
      <c r="M69" s="176" t="s">
        <v>204</v>
      </c>
      <c r="N69" s="176" t="s">
        <v>204</v>
      </c>
      <c r="O69" s="176" t="s">
        <v>204</v>
      </c>
      <c r="P69" s="176" t="s">
        <v>204</v>
      </c>
      <c r="Q69" s="176" t="s">
        <v>205</v>
      </c>
      <c r="R69" s="176" t="s">
        <v>205</v>
      </c>
      <c r="S69" s="176" t="s">
        <v>205</v>
      </c>
      <c r="T69" s="176" t="s">
        <v>203</v>
      </c>
      <c r="U69" s="176" t="s">
        <v>205</v>
      </c>
      <c r="V69" s="176" t="s">
        <v>205</v>
      </c>
      <c r="W69" s="176" t="s">
        <v>205</v>
      </c>
      <c r="X69" s="176" t="s">
        <v>205</v>
      </c>
      <c r="Y69" s="176" t="s">
        <v>204</v>
      </c>
      <c r="Z69" s="176" t="s">
        <v>204</v>
      </c>
      <c r="AA69" s="176" t="s">
        <v>266</v>
      </c>
      <c r="AB69" s="176" t="s">
        <v>266</v>
      </c>
      <c r="AC69" s="176" t="s">
        <v>266</v>
      </c>
      <c r="AD69" s="176" t="s">
        <v>266</v>
      </c>
      <c r="AE69" s="176" t="s">
        <v>266</v>
      </c>
      <c r="AF69" s="176" t="s">
        <v>266</v>
      </c>
      <c r="AG69" s="176" t="s">
        <v>266</v>
      </c>
      <c r="AH69" s="176" t="s">
        <v>266</v>
      </c>
      <c r="AI69" s="176" t="s">
        <v>266</v>
      </c>
      <c r="AJ69" s="176" t="s">
        <v>266</v>
      </c>
      <c r="AK69" s="176" t="s">
        <v>266</v>
      </c>
      <c r="AL69" s="176" t="s">
        <v>266</v>
      </c>
      <c r="AM69" s="176" t="s">
        <v>266</v>
      </c>
      <c r="AN69" s="176" t="s">
        <v>266</v>
      </c>
      <c r="AO69" s="176" t="s">
        <v>266</v>
      </c>
      <c r="AP69" s="176" t="s">
        <v>266</v>
      </c>
      <c r="AQ69" s="176" t="s">
        <v>266</v>
      </c>
      <c r="AR69" s="176" t="s">
        <v>266</v>
      </c>
      <c r="AS69" s="176" t="s">
        <v>266</v>
      </c>
      <c r="AT69" s="176" t="s">
        <v>266</v>
      </c>
      <c r="AU69" s="176" t="s">
        <v>266</v>
      </c>
      <c r="AV69" s="176" t="s">
        <v>266</v>
      </c>
      <c r="AW69" s="176" t="s">
        <v>266</v>
      </c>
      <c r="AX69" s="176" t="s">
        <v>266</v>
      </c>
    </row>
    <row r="70" spans="1:50" x14ac:dyDescent="0.3">
      <c r="A70" s="176">
        <v>803783</v>
      </c>
      <c r="B70" s="176" t="s">
        <v>289</v>
      </c>
      <c r="C70" s="176" t="s">
        <v>205</v>
      </c>
      <c r="D70" s="176" t="s">
        <v>203</v>
      </c>
      <c r="E70" s="176" t="s">
        <v>203</v>
      </c>
      <c r="F70" s="176" t="s">
        <v>205</v>
      </c>
      <c r="G70" s="176" t="s">
        <v>203</v>
      </c>
      <c r="H70" s="176" t="s">
        <v>203</v>
      </c>
      <c r="I70" s="176" t="s">
        <v>203</v>
      </c>
      <c r="J70" s="176" t="s">
        <v>205</v>
      </c>
      <c r="K70" s="176" t="s">
        <v>203</v>
      </c>
      <c r="L70" s="176" t="s">
        <v>204</v>
      </c>
      <c r="M70" s="176" t="s">
        <v>203</v>
      </c>
      <c r="N70" s="176" t="s">
        <v>203</v>
      </c>
      <c r="O70" s="176" t="s">
        <v>204</v>
      </c>
      <c r="P70" s="176" t="s">
        <v>204</v>
      </c>
      <c r="Q70" s="176" t="s">
        <v>205</v>
      </c>
      <c r="R70" s="176" t="s">
        <v>205</v>
      </c>
      <c r="S70" s="176" t="s">
        <v>205</v>
      </c>
      <c r="T70" s="176" t="s">
        <v>204</v>
      </c>
      <c r="U70" s="176" t="s">
        <v>205</v>
      </c>
      <c r="V70" s="176" t="s">
        <v>204</v>
      </c>
      <c r="W70" s="176" t="s">
        <v>204</v>
      </c>
      <c r="X70" s="176" t="s">
        <v>205</v>
      </c>
      <c r="Y70" s="176" t="s">
        <v>205</v>
      </c>
      <c r="Z70" s="176" t="s">
        <v>204</v>
      </c>
    </row>
    <row r="71" spans="1:50" x14ac:dyDescent="0.3">
      <c r="A71" s="176">
        <v>803789</v>
      </c>
      <c r="B71" s="176" t="s">
        <v>289</v>
      </c>
      <c r="C71" s="176" t="s">
        <v>205</v>
      </c>
      <c r="D71" s="176" t="s">
        <v>203</v>
      </c>
      <c r="E71" s="176" t="s">
        <v>205</v>
      </c>
      <c r="F71" s="176" t="s">
        <v>205</v>
      </c>
      <c r="G71" s="176" t="s">
        <v>203</v>
      </c>
      <c r="H71" s="176" t="s">
        <v>203</v>
      </c>
      <c r="I71" s="176" t="s">
        <v>205</v>
      </c>
      <c r="J71" s="176" t="s">
        <v>203</v>
      </c>
      <c r="K71" s="176" t="s">
        <v>205</v>
      </c>
      <c r="L71" s="176" t="s">
        <v>203</v>
      </c>
      <c r="M71" s="176" t="s">
        <v>205</v>
      </c>
      <c r="N71" s="176" t="s">
        <v>205</v>
      </c>
      <c r="O71" s="176" t="s">
        <v>204</v>
      </c>
      <c r="P71" s="176" t="s">
        <v>204</v>
      </c>
      <c r="Q71" s="176" t="s">
        <v>203</v>
      </c>
      <c r="R71" s="176" t="s">
        <v>204</v>
      </c>
      <c r="S71" s="176" t="s">
        <v>203</v>
      </c>
      <c r="T71" s="176" t="s">
        <v>205</v>
      </c>
      <c r="U71" s="176" t="s">
        <v>205</v>
      </c>
      <c r="V71" s="176" t="s">
        <v>203</v>
      </c>
      <c r="W71" s="176" t="s">
        <v>205</v>
      </c>
      <c r="X71" s="176" t="s">
        <v>205</v>
      </c>
      <c r="Y71" s="176" t="s">
        <v>203</v>
      </c>
      <c r="Z71" s="176" t="s">
        <v>204</v>
      </c>
    </row>
    <row r="72" spans="1:50" x14ac:dyDescent="0.3">
      <c r="A72" s="176">
        <v>803919</v>
      </c>
      <c r="B72" s="176" t="s">
        <v>289</v>
      </c>
      <c r="C72" s="176" t="s">
        <v>203</v>
      </c>
      <c r="D72" s="176" t="s">
        <v>205</v>
      </c>
      <c r="E72" s="176" t="s">
        <v>205</v>
      </c>
      <c r="F72" s="176" t="s">
        <v>205</v>
      </c>
      <c r="G72" s="176" t="s">
        <v>204</v>
      </c>
      <c r="H72" s="176" t="s">
        <v>203</v>
      </c>
      <c r="I72" s="176" t="s">
        <v>205</v>
      </c>
      <c r="J72" s="176" t="s">
        <v>205</v>
      </c>
      <c r="K72" s="176" t="s">
        <v>205</v>
      </c>
      <c r="L72" s="176" t="s">
        <v>203</v>
      </c>
      <c r="M72" s="176" t="s">
        <v>203</v>
      </c>
      <c r="N72" s="176" t="s">
        <v>205</v>
      </c>
      <c r="O72" s="176" t="s">
        <v>204</v>
      </c>
      <c r="P72" s="176" t="s">
        <v>205</v>
      </c>
      <c r="Q72" s="176" t="s">
        <v>203</v>
      </c>
      <c r="R72" s="176" t="s">
        <v>204</v>
      </c>
      <c r="S72" s="176" t="s">
        <v>204</v>
      </c>
      <c r="T72" s="176" t="s">
        <v>205</v>
      </c>
      <c r="U72" s="176" t="s">
        <v>204</v>
      </c>
      <c r="V72" s="176" t="s">
        <v>204</v>
      </c>
      <c r="W72" s="176" t="s">
        <v>205</v>
      </c>
      <c r="X72" s="176" t="s">
        <v>205</v>
      </c>
      <c r="Y72" s="176" t="s">
        <v>205</v>
      </c>
      <c r="Z72" s="176" t="s">
        <v>204</v>
      </c>
    </row>
    <row r="73" spans="1:50" x14ac:dyDescent="0.3">
      <c r="A73" s="176">
        <v>803951</v>
      </c>
      <c r="B73" s="176" t="s">
        <v>289</v>
      </c>
      <c r="C73" s="176" t="s">
        <v>205</v>
      </c>
      <c r="D73" s="176" t="s">
        <v>203</v>
      </c>
      <c r="E73" s="176" t="s">
        <v>204</v>
      </c>
      <c r="F73" s="176" t="s">
        <v>203</v>
      </c>
      <c r="G73" s="176" t="s">
        <v>204</v>
      </c>
      <c r="H73" s="176" t="s">
        <v>204</v>
      </c>
      <c r="I73" s="176" t="s">
        <v>204</v>
      </c>
      <c r="J73" s="176" t="s">
        <v>204</v>
      </c>
      <c r="K73" s="176" t="s">
        <v>204</v>
      </c>
      <c r="L73" s="176" t="s">
        <v>205</v>
      </c>
      <c r="M73" s="176" t="s">
        <v>204</v>
      </c>
      <c r="N73" s="176" t="s">
        <v>204</v>
      </c>
      <c r="O73" s="176" t="s">
        <v>204</v>
      </c>
      <c r="P73" s="176" t="s">
        <v>204</v>
      </c>
      <c r="Q73" s="176" t="s">
        <v>205</v>
      </c>
      <c r="R73" s="176" t="s">
        <v>204</v>
      </c>
      <c r="S73" s="176" t="s">
        <v>203</v>
      </c>
      <c r="T73" s="176" t="s">
        <v>203</v>
      </c>
      <c r="U73" s="176" t="s">
        <v>205</v>
      </c>
      <c r="V73" s="176" t="s">
        <v>204</v>
      </c>
      <c r="W73" s="176" t="s">
        <v>205</v>
      </c>
      <c r="X73" s="176" t="s">
        <v>203</v>
      </c>
      <c r="Y73" s="176" t="s">
        <v>205</v>
      </c>
      <c r="Z73" s="176" t="s">
        <v>204</v>
      </c>
    </row>
    <row r="74" spans="1:50" x14ac:dyDescent="0.3">
      <c r="A74" s="176">
        <v>803979</v>
      </c>
      <c r="B74" s="176" t="s">
        <v>289</v>
      </c>
      <c r="C74" s="176" t="s">
        <v>205</v>
      </c>
      <c r="D74" s="176" t="s">
        <v>203</v>
      </c>
      <c r="E74" s="176" t="s">
        <v>205</v>
      </c>
      <c r="F74" s="176" t="s">
        <v>203</v>
      </c>
      <c r="G74" s="176" t="s">
        <v>205</v>
      </c>
      <c r="H74" s="176" t="s">
        <v>203</v>
      </c>
      <c r="I74" s="176" t="s">
        <v>203</v>
      </c>
      <c r="J74" s="176" t="s">
        <v>203</v>
      </c>
      <c r="K74" s="176" t="s">
        <v>203</v>
      </c>
      <c r="L74" s="176" t="s">
        <v>203</v>
      </c>
      <c r="M74" s="176" t="s">
        <v>203</v>
      </c>
      <c r="N74" s="176" t="s">
        <v>205</v>
      </c>
      <c r="O74" s="176" t="s">
        <v>204</v>
      </c>
      <c r="P74" s="176" t="s">
        <v>203</v>
      </c>
      <c r="Q74" s="176" t="s">
        <v>204</v>
      </c>
      <c r="R74" s="176" t="s">
        <v>204</v>
      </c>
      <c r="S74" s="176" t="s">
        <v>205</v>
      </c>
      <c r="T74" s="176" t="s">
        <v>203</v>
      </c>
      <c r="U74" s="176" t="s">
        <v>204</v>
      </c>
      <c r="V74" s="176" t="s">
        <v>204</v>
      </c>
      <c r="W74" s="176" t="s">
        <v>205</v>
      </c>
      <c r="X74" s="176" t="s">
        <v>205</v>
      </c>
      <c r="Y74" s="176" t="s">
        <v>204</v>
      </c>
      <c r="Z74" s="176" t="s">
        <v>204</v>
      </c>
      <c r="AA74" s="176" t="s">
        <v>266</v>
      </c>
      <c r="AB74" s="176" t="s">
        <v>266</v>
      </c>
      <c r="AC74" s="176" t="s">
        <v>266</v>
      </c>
      <c r="AD74" s="176" t="s">
        <v>266</v>
      </c>
      <c r="AE74" s="176" t="s">
        <v>266</v>
      </c>
      <c r="AF74" s="176" t="s">
        <v>266</v>
      </c>
      <c r="AG74" s="176" t="s">
        <v>266</v>
      </c>
      <c r="AH74" s="176" t="s">
        <v>266</v>
      </c>
      <c r="AI74" s="176" t="s">
        <v>266</v>
      </c>
      <c r="AJ74" s="176" t="s">
        <v>266</v>
      </c>
      <c r="AK74" s="176" t="s">
        <v>266</v>
      </c>
      <c r="AL74" s="176" t="s">
        <v>266</v>
      </c>
      <c r="AM74" s="176" t="s">
        <v>266</v>
      </c>
      <c r="AN74" s="176" t="s">
        <v>266</v>
      </c>
      <c r="AO74" s="176" t="s">
        <v>266</v>
      </c>
      <c r="AP74" s="176" t="s">
        <v>266</v>
      </c>
      <c r="AQ74" s="176" t="s">
        <v>266</v>
      </c>
      <c r="AR74" s="176" t="s">
        <v>266</v>
      </c>
      <c r="AS74" s="176" t="s">
        <v>266</v>
      </c>
      <c r="AT74" s="176" t="s">
        <v>266</v>
      </c>
      <c r="AU74" s="176" t="s">
        <v>266</v>
      </c>
      <c r="AV74" s="176" t="s">
        <v>266</v>
      </c>
      <c r="AW74" s="176" t="s">
        <v>266</v>
      </c>
      <c r="AX74" s="176" t="s">
        <v>266</v>
      </c>
    </row>
    <row r="75" spans="1:50" x14ac:dyDescent="0.3">
      <c r="A75" s="176">
        <v>803984</v>
      </c>
      <c r="B75" s="176" t="s">
        <v>289</v>
      </c>
      <c r="C75" s="176" t="s">
        <v>203</v>
      </c>
      <c r="D75" s="176" t="s">
        <v>203</v>
      </c>
      <c r="E75" s="176" t="s">
        <v>203</v>
      </c>
      <c r="F75" s="176" t="s">
        <v>203</v>
      </c>
      <c r="G75" s="176" t="s">
        <v>205</v>
      </c>
      <c r="H75" s="176" t="s">
        <v>203</v>
      </c>
      <c r="I75" s="176" t="s">
        <v>205</v>
      </c>
      <c r="J75" s="176" t="s">
        <v>203</v>
      </c>
      <c r="K75" s="176" t="s">
        <v>203</v>
      </c>
      <c r="L75" s="176" t="s">
        <v>203</v>
      </c>
      <c r="M75" s="176" t="s">
        <v>205</v>
      </c>
      <c r="N75" s="176" t="s">
        <v>203</v>
      </c>
      <c r="O75" s="176" t="s">
        <v>203</v>
      </c>
      <c r="P75" s="176" t="s">
        <v>205</v>
      </c>
      <c r="Q75" s="176" t="s">
        <v>203</v>
      </c>
      <c r="R75" s="176" t="s">
        <v>203</v>
      </c>
      <c r="S75" s="176" t="s">
        <v>203</v>
      </c>
      <c r="T75" s="176" t="s">
        <v>203</v>
      </c>
      <c r="U75" s="176" t="s">
        <v>203</v>
      </c>
      <c r="V75" s="176" t="s">
        <v>203</v>
      </c>
      <c r="W75" s="176" t="s">
        <v>205</v>
      </c>
      <c r="X75" s="176" t="s">
        <v>203</v>
      </c>
      <c r="Y75" s="176" t="s">
        <v>203</v>
      </c>
      <c r="Z75" s="176" t="s">
        <v>203</v>
      </c>
      <c r="AA75" s="176" t="s">
        <v>266</v>
      </c>
      <c r="AB75" s="176" t="s">
        <v>266</v>
      </c>
      <c r="AC75" s="176" t="s">
        <v>266</v>
      </c>
      <c r="AD75" s="176" t="s">
        <v>266</v>
      </c>
      <c r="AE75" s="176" t="s">
        <v>266</v>
      </c>
      <c r="AF75" s="176" t="s">
        <v>266</v>
      </c>
      <c r="AG75" s="176" t="s">
        <v>266</v>
      </c>
      <c r="AH75" s="176" t="s">
        <v>266</v>
      </c>
      <c r="AI75" s="176" t="s">
        <v>266</v>
      </c>
      <c r="AJ75" s="176" t="s">
        <v>266</v>
      </c>
      <c r="AK75" s="176" t="s">
        <v>266</v>
      </c>
      <c r="AL75" s="176" t="s">
        <v>266</v>
      </c>
      <c r="AM75" s="176" t="s">
        <v>266</v>
      </c>
      <c r="AN75" s="176" t="s">
        <v>266</v>
      </c>
      <c r="AO75" s="176" t="s">
        <v>266</v>
      </c>
      <c r="AP75" s="176" t="s">
        <v>266</v>
      </c>
      <c r="AQ75" s="176" t="s">
        <v>266</v>
      </c>
      <c r="AR75" s="176" t="s">
        <v>266</v>
      </c>
      <c r="AS75" s="176" t="s">
        <v>266</v>
      </c>
      <c r="AT75" s="176" t="s">
        <v>266</v>
      </c>
      <c r="AU75" s="176" t="s">
        <v>266</v>
      </c>
      <c r="AV75" s="176" t="s">
        <v>266</v>
      </c>
      <c r="AW75" s="176" t="s">
        <v>266</v>
      </c>
      <c r="AX75" s="176" t="s">
        <v>266</v>
      </c>
    </row>
    <row r="76" spans="1:50" x14ac:dyDescent="0.3">
      <c r="A76" s="176">
        <v>803996</v>
      </c>
      <c r="B76" s="176" t="s">
        <v>289</v>
      </c>
      <c r="C76" s="176" t="s">
        <v>205</v>
      </c>
      <c r="D76" s="176" t="s">
        <v>205</v>
      </c>
      <c r="E76" s="176" t="s">
        <v>203</v>
      </c>
      <c r="F76" s="176" t="s">
        <v>203</v>
      </c>
      <c r="G76" s="176" t="s">
        <v>203</v>
      </c>
      <c r="H76" s="176" t="s">
        <v>205</v>
      </c>
      <c r="I76" s="176" t="s">
        <v>203</v>
      </c>
      <c r="J76" s="176" t="s">
        <v>203</v>
      </c>
      <c r="K76" s="176" t="s">
        <v>205</v>
      </c>
      <c r="L76" s="176" t="s">
        <v>205</v>
      </c>
      <c r="M76" s="176" t="s">
        <v>205</v>
      </c>
      <c r="N76" s="176" t="s">
        <v>205</v>
      </c>
      <c r="O76" s="176" t="s">
        <v>205</v>
      </c>
      <c r="P76" s="176" t="s">
        <v>205</v>
      </c>
      <c r="Q76" s="176" t="s">
        <v>204</v>
      </c>
      <c r="R76" s="176" t="s">
        <v>205</v>
      </c>
      <c r="S76" s="176" t="s">
        <v>205</v>
      </c>
      <c r="T76" s="176" t="s">
        <v>205</v>
      </c>
      <c r="U76" s="176" t="s">
        <v>204</v>
      </c>
      <c r="V76" s="176" t="s">
        <v>205</v>
      </c>
      <c r="W76" s="176" t="s">
        <v>205</v>
      </c>
      <c r="X76" s="176" t="s">
        <v>205</v>
      </c>
      <c r="Y76" s="176" t="s">
        <v>204</v>
      </c>
      <c r="Z76" s="176" t="s">
        <v>204</v>
      </c>
      <c r="AA76" s="176" t="s">
        <v>266</v>
      </c>
      <c r="AB76" s="176" t="s">
        <v>266</v>
      </c>
      <c r="AC76" s="176" t="s">
        <v>266</v>
      </c>
      <c r="AD76" s="176" t="s">
        <v>266</v>
      </c>
      <c r="AE76" s="176" t="s">
        <v>266</v>
      </c>
      <c r="AF76" s="176" t="s">
        <v>266</v>
      </c>
      <c r="AG76" s="176" t="s">
        <v>266</v>
      </c>
      <c r="AH76" s="176" t="s">
        <v>266</v>
      </c>
      <c r="AI76" s="176" t="s">
        <v>266</v>
      </c>
      <c r="AJ76" s="176" t="s">
        <v>266</v>
      </c>
      <c r="AK76" s="176" t="s">
        <v>266</v>
      </c>
      <c r="AL76" s="176" t="s">
        <v>266</v>
      </c>
      <c r="AM76" s="176" t="s">
        <v>266</v>
      </c>
      <c r="AN76" s="176" t="s">
        <v>266</v>
      </c>
      <c r="AO76" s="176" t="s">
        <v>266</v>
      </c>
      <c r="AP76" s="176" t="s">
        <v>266</v>
      </c>
      <c r="AQ76" s="176" t="s">
        <v>266</v>
      </c>
      <c r="AR76" s="176" t="s">
        <v>266</v>
      </c>
      <c r="AS76" s="176" t="s">
        <v>266</v>
      </c>
      <c r="AT76" s="176" t="s">
        <v>266</v>
      </c>
      <c r="AU76" s="176" t="s">
        <v>266</v>
      </c>
      <c r="AV76" s="176" t="s">
        <v>266</v>
      </c>
      <c r="AW76" s="176" t="s">
        <v>266</v>
      </c>
      <c r="AX76" s="176" t="s">
        <v>266</v>
      </c>
    </row>
    <row r="77" spans="1:50" x14ac:dyDescent="0.3">
      <c r="A77" s="176">
        <v>804015</v>
      </c>
      <c r="B77" s="176" t="s">
        <v>289</v>
      </c>
      <c r="C77" s="176" t="s">
        <v>203</v>
      </c>
      <c r="D77" s="176" t="s">
        <v>204</v>
      </c>
      <c r="E77" s="176" t="s">
        <v>204</v>
      </c>
      <c r="F77" s="176" t="s">
        <v>203</v>
      </c>
      <c r="G77" s="176" t="s">
        <v>205</v>
      </c>
      <c r="H77" s="176" t="s">
        <v>205</v>
      </c>
      <c r="I77" s="176" t="s">
        <v>205</v>
      </c>
      <c r="J77" s="176" t="s">
        <v>203</v>
      </c>
      <c r="K77" s="176" t="s">
        <v>203</v>
      </c>
      <c r="L77" s="176" t="s">
        <v>203</v>
      </c>
      <c r="M77" s="176" t="s">
        <v>203</v>
      </c>
      <c r="N77" s="176" t="s">
        <v>205</v>
      </c>
      <c r="O77" s="176" t="s">
        <v>204</v>
      </c>
      <c r="P77" s="176" t="s">
        <v>205</v>
      </c>
      <c r="Q77" s="176" t="s">
        <v>203</v>
      </c>
      <c r="R77" s="176" t="s">
        <v>203</v>
      </c>
      <c r="S77" s="176" t="s">
        <v>203</v>
      </c>
      <c r="T77" s="176" t="s">
        <v>205</v>
      </c>
      <c r="U77" s="176" t="s">
        <v>204</v>
      </c>
      <c r="V77" s="176" t="s">
        <v>205</v>
      </c>
      <c r="W77" s="176" t="s">
        <v>204</v>
      </c>
      <c r="X77" s="176" t="s">
        <v>204</v>
      </c>
      <c r="Y77" s="176" t="s">
        <v>203</v>
      </c>
      <c r="Z77" s="176" t="s">
        <v>205</v>
      </c>
    </row>
    <row r="78" spans="1:50" x14ac:dyDescent="0.3">
      <c r="A78" s="176">
        <v>804045</v>
      </c>
      <c r="B78" s="176" t="s">
        <v>289</v>
      </c>
      <c r="C78" s="176" t="s">
        <v>205</v>
      </c>
      <c r="D78" s="176" t="s">
        <v>205</v>
      </c>
      <c r="E78" s="176" t="s">
        <v>205</v>
      </c>
      <c r="F78" s="176" t="s">
        <v>205</v>
      </c>
      <c r="G78" s="176" t="s">
        <v>204</v>
      </c>
      <c r="H78" s="176" t="s">
        <v>205</v>
      </c>
      <c r="I78" s="176" t="s">
        <v>205</v>
      </c>
      <c r="J78" s="176" t="s">
        <v>203</v>
      </c>
      <c r="K78" s="176" t="s">
        <v>203</v>
      </c>
      <c r="L78" s="176" t="s">
        <v>205</v>
      </c>
      <c r="M78" s="176" t="s">
        <v>203</v>
      </c>
      <c r="N78" s="176" t="s">
        <v>205</v>
      </c>
      <c r="O78" s="176" t="s">
        <v>204</v>
      </c>
      <c r="P78" s="176" t="s">
        <v>205</v>
      </c>
      <c r="Q78" s="176" t="s">
        <v>205</v>
      </c>
      <c r="R78" s="176" t="s">
        <v>205</v>
      </c>
      <c r="S78" s="176" t="s">
        <v>204</v>
      </c>
      <c r="T78" s="176" t="s">
        <v>205</v>
      </c>
      <c r="U78" s="176" t="s">
        <v>204</v>
      </c>
      <c r="V78" s="176" t="s">
        <v>205</v>
      </c>
      <c r="W78" s="176" t="s">
        <v>205</v>
      </c>
      <c r="X78" s="176" t="s">
        <v>204</v>
      </c>
      <c r="Y78" s="176" t="s">
        <v>204</v>
      </c>
      <c r="Z78" s="176" t="s">
        <v>204</v>
      </c>
    </row>
    <row r="79" spans="1:50" x14ac:dyDescent="0.3">
      <c r="A79" s="176">
        <v>804095</v>
      </c>
      <c r="B79" s="176" t="s">
        <v>289</v>
      </c>
      <c r="C79" s="176" t="s">
        <v>203</v>
      </c>
      <c r="D79" s="176" t="s">
        <v>203</v>
      </c>
      <c r="E79" s="176" t="s">
        <v>203</v>
      </c>
      <c r="F79" s="176" t="s">
        <v>205</v>
      </c>
      <c r="G79" s="176" t="s">
        <v>203</v>
      </c>
      <c r="H79" s="176" t="s">
        <v>203</v>
      </c>
      <c r="I79" s="176" t="s">
        <v>205</v>
      </c>
      <c r="J79" s="176" t="s">
        <v>203</v>
      </c>
      <c r="K79" s="176" t="s">
        <v>203</v>
      </c>
      <c r="L79" s="176" t="s">
        <v>203</v>
      </c>
      <c r="M79" s="176" t="s">
        <v>203</v>
      </c>
      <c r="N79" s="176" t="s">
        <v>203</v>
      </c>
      <c r="O79" s="176" t="s">
        <v>204</v>
      </c>
      <c r="P79" s="176" t="s">
        <v>203</v>
      </c>
      <c r="Q79" s="176" t="s">
        <v>203</v>
      </c>
      <c r="R79" s="176" t="s">
        <v>204</v>
      </c>
      <c r="S79" s="176" t="s">
        <v>205</v>
      </c>
      <c r="T79" s="176" t="s">
        <v>203</v>
      </c>
      <c r="U79" s="176" t="s">
        <v>205</v>
      </c>
      <c r="V79" s="176" t="s">
        <v>203</v>
      </c>
      <c r="W79" s="176" t="s">
        <v>205</v>
      </c>
      <c r="X79" s="176" t="s">
        <v>204</v>
      </c>
      <c r="Y79" s="176" t="s">
        <v>205</v>
      </c>
      <c r="Z79" s="176" t="s">
        <v>204</v>
      </c>
    </row>
    <row r="80" spans="1:50" x14ac:dyDescent="0.3">
      <c r="A80" s="176">
        <v>804103</v>
      </c>
      <c r="B80" s="176" t="s">
        <v>289</v>
      </c>
      <c r="C80" s="176" t="s">
        <v>205</v>
      </c>
      <c r="D80" s="176" t="s">
        <v>205</v>
      </c>
      <c r="E80" s="176" t="s">
        <v>203</v>
      </c>
      <c r="F80" s="176" t="s">
        <v>205</v>
      </c>
      <c r="G80" s="176" t="s">
        <v>203</v>
      </c>
      <c r="H80" s="176" t="s">
        <v>205</v>
      </c>
      <c r="I80" s="176" t="s">
        <v>205</v>
      </c>
      <c r="J80" s="176" t="s">
        <v>205</v>
      </c>
      <c r="K80" s="176" t="s">
        <v>203</v>
      </c>
      <c r="L80" s="176" t="s">
        <v>205</v>
      </c>
      <c r="M80" s="176" t="s">
        <v>205</v>
      </c>
      <c r="N80" s="176" t="s">
        <v>205</v>
      </c>
      <c r="O80" s="176" t="s">
        <v>203</v>
      </c>
      <c r="P80" s="176" t="s">
        <v>203</v>
      </c>
      <c r="Q80" s="176" t="s">
        <v>203</v>
      </c>
      <c r="R80" s="176" t="s">
        <v>204</v>
      </c>
      <c r="S80" s="176" t="s">
        <v>205</v>
      </c>
      <c r="T80" s="176" t="s">
        <v>205</v>
      </c>
      <c r="U80" s="176" t="s">
        <v>205</v>
      </c>
      <c r="V80" s="176" t="s">
        <v>203</v>
      </c>
      <c r="W80" s="176" t="s">
        <v>204</v>
      </c>
      <c r="X80" s="176" t="s">
        <v>203</v>
      </c>
      <c r="Y80" s="176" t="s">
        <v>205</v>
      </c>
      <c r="Z80" s="176" t="s">
        <v>203</v>
      </c>
      <c r="AA80" s="176" t="s">
        <v>266</v>
      </c>
      <c r="AB80" s="176" t="s">
        <v>266</v>
      </c>
      <c r="AC80" s="176" t="s">
        <v>266</v>
      </c>
      <c r="AD80" s="176" t="s">
        <v>266</v>
      </c>
      <c r="AE80" s="176" t="s">
        <v>266</v>
      </c>
      <c r="AF80" s="176" t="s">
        <v>266</v>
      </c>
      <c r="AG80" s="176" t="s">
        <v>266</v>
      </c>
      <c r="AH80" s="176" t="s">
        <v>266</v>
      </c>
      <c r="AI80" s="176" t="s">
        <v>266</v>
      </c>
      <c r="AJ80" s="176" t="s">
        <v>266</v>
      </c>
      <c r="AK80" s="176" t="s">
        <v>266</v>
      </c>
      <c r="AL80" s="176" t="s">
        <v>266</v>
      </c>
      <c r="AM80" s="176" t="s">
        <v>266</v>
      </c>
      <c r="AN80" s="176" t="s">
        <v>266</v>
      </c>
      <c r="AO80" s="176" t="s">
        <v>266</v>
      </c>
      <c r="AP80" s="176" t="s">
        <v>266</v>
      </c>
      <c r="AQ80" s="176" t="s">
        <v>266</v>
      </c>
      <c r="AR80" s="176" t="s">
        <v>266</v>
      </c>
      <c r="AS80" s="176" t="s">
        <v>266</v>
      </c>
      <c r="AT80" s="176" t="s">
        <v>266</v>
      </c>
      <c r="AU80" s="176" t="s">
        <v>266</v>
      </c>
      <c r="AV80" s="176" t="s">
        <v>266</v>
      </c>
      <c r="AW80" s="176" t="s">
        <v>266</v>
      </c>
      <c r="AX80" s="176" t="s">
        <v>266</v>
      </c>
    </row>
    <row r="81" spans="1:50" x14ac:dyDescent="0.3">
      <c r="A81" s="176">
        <v>804111</v>
      </c>
      <c r="B81" s="176" t="s">
        <v>289</v>
      </c>
      <c r="C81" s="176" t="s">
        <v>203</v>
      </c>
      <c r="D81" s="176" t="s">
        <v>203</v>
      </c>
      <c r="E81" s="176" t="s">
        <v>203</v>
      </c>
      <c r="F81" s="176" t="s">
        <v>203</v>
      </c>
      <c r="G81" s="176" t="s">
        <v>204</v>
      </c>
      <c r="H81" s="176" t="s">
        <v>204</v>
      </c>
      <c r="I81" s="176" t="s">
        <v>205</v>
      </c>
      <c r="J81" s="176" t="s">
        <v>205</v>
      </c>
      <c r="K81" s="176" t="s">
        <v>203</v>
      </c>
      <c r="L81" s="176" t="s">
        <v>203</v>
      </c>
      <c r="M81" s="176" t="s">
        <v>205</v>
      </c>
      <c r="N81" s="176" t="s">
        <v>205</v>
      </c>
      <c r="O81" s="176" t="s">
        <v>205</v>
      </c>
      <c r="P81" s="176" t="s">
        <v>203</v>
      </c>
      <c r="Q81" s="176" t="s">
        <v>203</v>
      </c>
      <c r="R81" s="176" t="s">
        <v>203</v>
      </c>
      <c r="S81" s="176" t="s">
        <v>203</v>
      </c>
      <c r="T81" s="176" t="s">
        <v>203</v>
      </c>
      <c r="U81" s="176" t="s">
        <v>203</v>
      </c>
      <c r="V81" s="176" t="s">
        <v>203</v>
      </c>
      <c r="W81" s="176" t="s">
        <v>205</v>
      </c>
      <c r="X81" s="176" t="s">
        <v>205</v>
      </c>
      <c r="Y81" s="176" t="s">
        <v>205</v>
      </c>
      <c r="Z81" s="176" t="s">
        <v>204</v>
      </c>
    </row>
    <row r="82" spans="1:50" x14ac:dyDescent="0.3">
      <c r="A82" s="176">
        <v>804157</v>
      </c>
      <c r="B82" s="176" t="s">
        <v>289</v>
      </c>
      <c r="C82" s="176" t="s">
        <v>205</v>
      </c>
      <c r="D82" s="176" t="s">
        <v>205</v>
      </c>
      <c r="E82" s="176" t="s">
        <v>203</v>
      </c>
      <c r="F82" s="176" t="s">
        <v>203</v>
      </c>
      <c r="G82" s="176" t="s">
        <v>205</v>
      </c>
      <c r="H82" s="176" t="s">
        <v>204</v>
      </c>
      <c r="I82" s="176" t="s">
        <v>205</v>
      </c>
      <c r="J82" s="176" t="s">
        <v>205</v>
      </c>
      <c r="K82" s="176" t="s">
        <v>205</v>
      </c>
      <c r="L82" s="176" t="s">
        <v>205</v>
      </c>
      <c r="M82" s="176" t="s">
        <v>205</v>
      </c>
      <c r="N82" s="176" t="s">
        <v>205</v>
      </c>
      <c r="O82" s="176" t="s">
        <v>204</v>
      </c>
      <c r="P82" s="176" t="s">
        <v>205</v>
      </c>
      <c r="Q82" s="176" t="s">
        <v>205</v>
      </c>
      <c r="R82" s="176" t="s">
        <v>204</v>
      </c>
      <c r="S82" s="176" t="s">
        <v>205</v>
      </c>
      <c r="T82" s="176" t="s">
        <v>205</v>
      </c>
      <c r="U82" s="176" t="s">
        <v>205</v>
      </c>
      <c r="V82" s="176" t="s">
        <v>204</v>
      </c>
      <c r="W82" s="176" t="s">
        <v>204</v>
      </c>
      <c r="X82" s="176" t="s">
        <v>205</v>
      </c>
      <c r="Y82" s="176" t="s">
        <v>204</v>
      </c>
      <c r="Z82" s="176" t="s">
        <v>204</v>
      </c>
    </row>
    <row r="83" spans="1:50" x14ac:dyDescent="0.3">
      <c r="A83" s="176">
        <v>804170</v>
      </c>
      <c r="B83" s="176" t="s">
        <v>289</v>
      </c>
      <c r="C83" s="176" t="s">
        <v>203</v>
      </c>
      <c r="D83" s="176" t="s">
        <v>203</v>
      </c>
      <c r="E83" s="176" t="s">
        <v>203</v>
      </c>
      <c r="F83" s="176" t="s">
        <v>203</v>
      </c>
      <c r="G83" s="176" t="s">
        <v>203</v>
      </c>
      <c r="H83" s="176" t="s">
        <v>203</v>
      </c>
      <c r="I83" s="176" t="s">
        <v>203</v>
      </c>
      <c r="J83" s="176" t="s">
        <v>203</v>
      </c>
      <c r="K83" s="176" t="s">
        <v>203</v>
      </c>
      <c r="L83" s="176" t="s">
        <v>203</v>
      </c>
      <c r="M83" s="176" t="s">
        <v>203</v>
      </c>
      <c r="N83" s="176" t="s">
        <v>203</v>
      </c>
      <c r="O83" s="176" t="s">
        <v>204</v>
      </c>
      <c r="P83" s="176" t="s">
        <v>203</v>
      </c>
      <c r="Q83" s="176" t="s">
        <v>203</v>
      </c>
      <c r="R83" s="176" t="s">
        <v>203</v>
      </c>
      <c r="S83" s="176" t="s">
        <v>203</v>
      </c>
      <c r="T83" s="176" t="s">
        <v>203</v>
      </c>
      <c r="U83" s="176" t="s">
        <v>203</v>
      </c>
      <c r="V83" s="176" t="s">
        <v>205</v>
      </c>
      <c r="W83" s="176" t="s">
        <v>205</v>
      </c>
      <c r="X83" s="176" t="s">
        <v>205</v>
      </c>
      <c r="Y83" s="176" t="s">
        <v>205</v>
      </c>
      <c r="Z83" s="176" t="s">
        <v>204</v>
      </c>
      <c r="AA83" s="176" t="s">
        <v>266</v>
      </c>
      <c r="AB83" s="176" t="s">
        <v>266</v>
      </c>
      <c r="AC83" s="176" t="s">
        <v>266</v>
      </c>
      <c r="AD83" s="176" t="s">
        <v>266</v>
      </c>
      <c r="AE83" s="176" t="s">
        <v>266</v>
      </c>
      <c r="AF83" s="176" t="s">
        <v>266</v>
      </c>
      <c r="AG83" s="176" t="s">
        <v>266</v>
      </c>
      <c r="AH83" s="176" t="s">
        <v>266</v>
      </c>
      <c r="AI83" s="176" t="s">
        <v>266</v>
      </c>
      <c r="AJ83" s="176" t="s">
        <v>266</v>
      </c>
      <c r="AK83" s="176" t="s">
        <v>266</v>
      </c>
      <c r="AL83" s="176" t="s">
        <v>266</v>
      </c>
      <c r="AM83" s="176" t="s">
        <v>266</v>
      </c>
      <c r="AN83" s="176" t="s">
        <v>266</v>
      </c>
      <c r="AO83" s="176" t="s">
        <v>266</v>
      </c>
      <c r="AP83" s="176" t="s">
        <v>266</v>
      </c>
      <c r="AQ83" s="176" t="s">
        <v>266</v>
      </c>
      <c r="AR83" s="176" t="s">
        <v>266</v>
      </c>
      <c r="AS83" s="176" t="s">
        <v>266</v>
      </c>
      <c r="AT83" s="176" t="s">
        <v>266</v>
      </c>
      <c r="AU83" s="176" t="s">
        <v>266</v>
      </c>
      <c r="AV83" s="176" t="s">
        <v>266</v>
      </c>
      <c r="AW83" s="176" t="s">
        <v>266</v>
      </c>
      <c r="AX83" s="176" t="s">
        <v>266</v>
      </c>
    </row>
    <row r="84" spans="1:50" x14ac:dyDescent="0.3">
      <c r="A84" s="176">
        <v>804176</v>
      </c>
      <c r="B84" s="176" t="s">
        <v>289</v>
      </c>
      <c r="C84" s="176" t="s">
        <v>203</v>
      </c>
      <c r="D84" s="176" t="s">
        <v>203</v>
      </c>
      <c r="E84" s="176" t="s">
        <v>203</v>
      </c>
      <c r="F84" s="176" t="s">
        <v>203</v>
      </c>
      <c r="G84" s="176" t="s">
        <v>203</v>
      </c>
      <c r="H84" s="176" t="s">
        <v>203</v>
      </c>
      <c r="I84" s="176" t="s">
        <v>205</v>
      </c>
      <c r="J84" s="176" t="s">
        <v>205</v>
      </c>
      <c r="K84" s="176" t="s">
        <v>203</v>
      </c>
      <c r="L84" s="176" t="s">
        <v>205</v>
      </c>
      <c r="M84" s="176" t="s">
        <v>203</v>
      </c>
      <c r="N84" s="176" t="s">
        <v>203</v>
      </c>
      <c r="O84" s="176" t="s">
        <v>204</v>
      </c>
      <c r="P84" s="176" t="s">
        <v>203</v>
      </c>
      <c r="Q84" s="176" t="s">
        <v>203</v>
      </c>
      <c r="R84" s="176" t="s">
        <v>203</v>
      </c>
      <c r="S84" s="176" t="s">
        <v>203</v>
      </c>
      <c r="T84" s="176" t="s">
        <v>205</v>
      </c>
      <c r="U84" s="176" t="s">
        <v>203</v>
      </c>
      <c r="V84" s="176" t="s">
        <v>205</v>
      </c>
      <c r="W84" s="176" t="s">
        <v>205</v>
      </c>
      <c r="X84" s="176" t="s">
        <v>205</v>
      </c>
      <c r="Y84" s="176" t="s">
        <v>205</v>
      </c>
      <c r="Z84" s="176" t="s">
        <v>205</v>
      </c>
    </row>
    <row r="85" spans="1:50" x14ac:dyDescent="0.3">
      <c r="A85" s="176">
        <v>804243</v>
      </c>
      <c r="B85" s="176" t="s">
        <v>289</v>
      </c>
      <c r="C85" s="176" t="s">
        <v>205</v>
      </c>
      <c r="D85" s="176" t="s">
        <v>204</v>
      </c>
      <c r="E85" s="176" t="s">
        <v>204</v>
      </c>
      <c r="F85" s="176" t="s">
        <v>204</v>
      </c>
      <c r="G85" s="176" t="s">
        <v>204</v>
      </c>
      <c r="H85" s="176" t="s">
        <v>205</v>
      </c>
      <c r="I85" s="176" t="s">
        <v>205</v>
      </c>
      <c r="J85" s="176" t="s">
        <v>203</v>
      </c>
      <c r="K85" s="176" t="s">
        <v>205</v>
      </c>
      <c r="L85" s="176" t="s">
        <v>205</v>
      </c>
      <c r="M85" s="176" t="s">
        <v>203</v>
      </c>
      <c r="N85" s="176" t="s">
        <v>205</v>
      </c>
      <c r="O85" s="176" t="s">
        <v>205</v>
      </c>
      <c r="P85" s="176" t="s">
        <v>204</v>
      </c>
      <c r="Q85" s="176" t="s">
        <v>204</v>
      </c>
      <c r="R85" s="176" t="s">
        <v>204</v>
      </c>
      <c r="S85" s="176" t="s">
        <v>204</v>
      </c>
      <c r="T85" s="176" t="s">
        <v>205</v>
      </c>
      <c r="U85" s="176" t="s">
        <v>205</v>
      </c>
      <c r="V85" s="176" t="s">
        <v>204</v>
      </c>
      <c r="W85" s="176" t="s">
        <v>204</v>
      </c>
      <c r="X85" s="176" t="s">
        <v>204</v>
      </c>
      <c r="Y85" s="176" t="s">
        <v>204</v>
      </c>
      <c r="Z85" s="176" t="s">
        <v>204</v>
      </c>
    </row>
    <row r="86" spans="1:50" x14ac:dyDescent="0.3">
      <c r="A86" s="176">
        <v>804270</v>
      </c>
      <c r="B86" s="176" t="s">
        <v>289</v>
      </c>
      <c r="C86" s="176" t="s">
        <v>203</v>
      </c>
      <c r="D86" s="176" t="s">
        <v>203</v>
      </c>
      <c r="E86" s="176" t="s">
        <v>205</v>
      </c>
      <c r="F86" s="176" t="s">
        <v>203</v>
      </c>
      <c r="G86" s="176" t="s">
        <v>205</v>
      </c>
      <c r="H86" s="176" t="s">
        <v>204</v>
      </c>
      <c r="I86" s="176" t="s">
        <v>205</v>
      </c>
      <c r="J86" s="176" t="s">
        <v>203</v>
      </c>
      <c r="K86" s="176" t="s">
        <v>203</v>
      </c>
      <c r="L86" s="176" t="s">
        <v>203</v>
      </c>
      <c r="M86" s="176" t="s">
        <v>203</v>
      </c>
      <c r="N86" s="176" t="s">
        <v>205</v>
      </c>
      <c r="O86" s="176" t="s">
        <v>204</v>
      </c>
      <c r="P86" s="176" t="s">
        <v>203</v>
      </c>
      <c r="Q86" s="176" t="s">
        <v>203</v>
      </c>
      <c r="R86" s="176" t="s">
        <v>203</v>
      </c>
      <c r="S86" s="176" t="s">
        <v>203</v>
      </c>
      <c r="T86" s="176" t="s">
        <v>203</v>
      </c>
      <c r="U86" s="176" t="s">
        <v>205</v>
      </c>
      <c r="V86" s="176" t="s">
        <v>204</v>
      </c>
      <c r="W86" s="176" t="s">
        <v>204</v>
      </c>
      <c r="X86" s="176" t="s">
        <v>205</v>
      </c>
      <c r="Y86" s="176" t="s">
        <v>204</v>
      </c>
      <c r="Z86" s="176" t="s">
        <v>205</v>
      </c>
    </row>
    <row r="87" spans="1:50" x14ac:dyDescent="0.3">
      <c r="A87" s="176">
        <v>804297</v>
      </c>
      <c r="B87" s="176" t="s">
        <v>289</v>
      </c>
      <c r="C87" s="176" t="s">
        <v>205</v>
      </c>
      <c r="D87" s="176" t="s">
        <v>203</v>
      </c>
      <c r="E87" s="176" t="s">
        <v>203</v>
      </c>
      <c r="F87" s="176" t="s">
        <v>203</v>
      </c>
      <c r="G87" s="176" t="s">
        <v>204</v>
      </c>
      <c r="H87" s="176" t="s">
        <v>204</v>
      </c>
      <c r="I87" s="176" t="s">
        <v>205</v>
      </c>
      <c r="J87" s="176" t="s">
        <v>203</v>
      </c>
      <c r="K87" s="176" t="s">
        <v>203</v>
      </c>
      <c r="L87" s="176" t="s">
        <v>203</v>
      </c>
      <c r="M87" s="176" t="s">
        <v>205</v>
      </c>
      <c r="N87" s="176" t="s">
        <v>203</v>
      </c>
      <c r="O87" s="176" t="s">
        <v>204</v>
      </c>
      <c r="P87" s="176" t="s">
        <v>205</v>
      </c>
      <c r="Q87" s="176" t="s">
        <v>205</v>
      </c>
      <c r="R87" s="176" t="s">
        <v>204</v>
      </c>
      <c r="S87" s="176" t="s">
        <v>205</v>
      </c>
      <c r="T87" s="176" t="s">
        <v>203</v>
      </c>
      <c r="U87" s="176" t="s">
        <v>204</v>
      </c>
      <c r="V87" s="176" t="s">
        <v>205</v>
      </c>
      <c r="W87" s="176" t="s">
        <v>204</v>
      </c>
      <c r="X87" s="176" t="s">
        <v>205</v>
      </c>
      <c r="Y87" s="176" t="s">
        <v>204</v>
      </c>
      <c r="Z87" s="176" t="s">
        <v>205</v>
      </c>
      <c r="AA87" s="176" t="s">
        <v>266</v>
      </c>
      <c r="AB87" s="176" t="s">
        <v>266</v>
      </c>
      <c r="AC87" s="176" t="s">
        <v>266</v>
      </c>
      <c r="AD87" s="176" t="s">
        <v>266</v>
      </c>
      <c r="AE87" s="176" t="s">
        <v>266</v>
      </c>
      <c r="AF87" s="176" t="s">
        <v>266</v>
      </c>
      <c r="AG87" s="176" t="s">
        <v>266</v>
      </c>
      <c r="AH87" s="176" t="s">
        <v>266</v>
      </c>
      <c r="AI87" s="176" t="s">
        <v>266</v>
      </c>
      <c r="AJ87" s="176" t="s">
        <v>266</v>
      </c>
      <c r="AK87" s="176" t="s">
        <v>266</v>
      </c>
      <c r="AL87" s="176" t="s">
        <v>266</v>
      </c>
      <c r="AM87" s="176" t="s">
        <v>266</v>
      </c>
      <c r="AN87" s="176" t="s">
        <v>266</v>
      </c>
      <c r="AO87" s="176" t="s">
        <v>266</v>
      </c>
      <c r="AP87" s="176" t="s">
        <v>266</v>
      </c>
      <c r="AQ87" s="176" t="s">
        <v>266</v>
      </c>
      <c r="AR87" s="176" t="s">
        <v>266</v>
      </c>
      <c r="AS87" s="176" t="s">
        <v>266</v>
      </c>
      <c r="AT87" s="176" t="s">
        <v>266</v>
      </c>
      <c r="AU87" s="176" t="s">
        <v>266</v>
      </c>
      <c r="AV87" s="176" t="s">
        <v>266</v>
      </c>
      <c r="AW87" s="176" t="s">
        <v>266</v>
      </c>
      <c r="AX87" s="176" t="s">
        <v>266</v>
      </c>
    </row>
    <row r="88" spans="1:50" x14ac:dyDescent="0.3">
      <c r="A88" s="176">
        <v>804354</v>
      </c>
      <c r="B88" s="176" t="s">
        <v>289</v>
      </c>
      <c r="C88" s="176" t="s">
        <v>203</v>
      </c>
      <c r="D88" s="176" t="s">
        <v>203</v>
      </c>
      <c r="E88" s="176" t="s">
        <v>205</v>
      </c>
      <c r="F88" s="176" t="s">
        <v>203</v>
      </c>
      <c r="G88" s="176" t="s">
        <v>203</v>
      </c>
      <c r="H88" s="176" t="s">
        <v>205</v>
      </c>
      <c r="I88" s="176" t="s">
        <v>203</v>
      </c>
      <c r="J88" s="176" t="s">
        <v>205</v>
      </c>
      <c r="K88" s="176" t="s">
        <v>205</v>
      </c>
      <c r="L88" s="176" t="s">
        <v>203</v>
      </c>
      <c r="M88" s="176" t="s">
        <v>205</v>
      </c>
      <c r="N88" s="176" t="s">
        <v>203</v>
      </c>
      <c r="O88" s="176" t="s">
        <v>204</v>
      </c>
      <c r="P88" s="176" t="s">
        <v>203</v>
      </c>
      <c r="Q88" s="176" t="s">
        <v>205</v>
      </c>
      <c r="R88" s="176" t="s">
        <v>205</v>
      </c>
      <c r="S88" s="176" t="s">
        <v>203</v>
      </c>
      <c r="T88" s="176" t="s">
        <v>203</v>
      </c>
      <c r="U88" s="176" t="s">
        <v>203</v>
      </c>
      <c r="V88" s="176" t="s">
        <v>203</v>
      </c>
      <c r="W88" s="176" t="s">
        <v>205</v>
      </c>
      <c r="X88" s="176" t="s">
        <v>205</v>
      </c>
      <c r="Y88" s="176" t="s">
        <v>203</v>
      </c>
      <c r="Z88" s="176" t="s">
        <v>203</v>
      </c>
    </row>
    <row r="89" spans="1:50" x14ac:dyDescent="0.3">
      <c r="A89" s="176">
        <v>804359</v>
      </c>
      <c r="B89" s="176" t="s">
        <v>289</v>
      </c>
      <c r="C89" s="176" t="s">
        <v>203</v>
      </c>
      <c r="D89" s="176" t="s">
        <v>203</v>
      </c>
      <c r="E89" s="176" t="s">
        <v>203</v>
      </c>
      <c r="F89" s="176" t="s">
        <v>203</v>
      </c>
      <c r="G89" s="176" t="s">
        <v>203</v>
      </c>
      <c r="H89" s="176" t="s">
        <v>204</v>
      </c>
      <c r="I89" s="176" t="s">
        <v>205</v>
      </c>
      <c r="J89" s="176" t="s">
        <v>203</v>
      </c>
      <c r="K89" s="176" t="s">
        <v>203</v>
      </c>
      <c r="L89" s="176" t="s">
        <v>203</v>
      </c>
      <c r="M89" s="176" t="s">
        <v>205</v>
      </c>
      <c r="N89" s="176" t="s">
        <v>203</v>
      </c>
      <c r="O89" s="176" t="s">
        <v>205</v>
      </c>
      <c r="P89" s="176" t="s">
        <v>205</v>
      </c>
      <c r="Q89" s="176" t="s">
        <v>203</v>
      </c>
      <c r="R89" s="176" t="s">
        <v>203</v>
      </c>
      <c r="S89" s="176" t="s">
        <v>203</v>
      </c>
      <c r="T89" s="176" t="s">
        <v>203</v>
      </c>
      <c r="U89" s="176" t="s">
        <v>203</v>
      </c>
      <c r="V89" s="176" t="s">
        <v>203</v>
      </c>
      <c r="W89" s="176" t="s">
        <v>205</v>
      </c>
      <c r="X89" s="176" t="s">
        <v>205</v>
      </c>
      <c r="Y89" s="176" t="s">
        <v>203</v>
      </c>
      <c r="Z89" s="176" t="s">
        <v>205</v>
      </c>
      <c r="AA89" s="176" t="s">
        <v>266</v>
      </c>
      <c r="AB89" s="176" t="s">
        <v>266</v>
      </c>
      <c r="AC89" s="176" t="s">
        <v>266</v>
      </c>
      <c r="AD89" s="176" t="s">
        <v>266</v>
      </c>
      <c r="AE89" s="176" t="s">
        <v>266</v>
      </c>
      <c r="AF89" s="176" t="s">
        <v>266</v>
      </c>
      <c r="AG89" s="176" t="s">
        <v>266</v>
      </c>
      <c r="AH89" s="176" t="s">
        <v>266</v>
      </c>
      <c r="AI89" s="176" t="s">
        <v>266</v>
      </c>
      <c r="AJ89" s="176" t="s">
        <v>266</v>
      </c>
      <c r="AK89" s="176" t="s">
        <v>266</v>
      </c>
      <c r="AL89" s="176" t="s">
        <v>266</v>
      </c>
      <c r="AM89" s="176" t="s">
        <v>266</v>
      </c>
      <c r="AN89" s="176" t="s">
        <v>266</v>
      </c>
      <c r="AO89" s="176" t="s">
        <v>266</v>
      </c>
      <c r="AP89" s="176" t="s">
        <v>266</v>
      </c>
      <c r="AQ89" s="176" t="s">
        <v>266</v>
      </c>
      <c r="AR89" s="176" t="s">
        <v>266</v>
      </c>
      <c r="AS89" s="176" t="s">
        <v>266</v>
      </c>
      <c r="AT89" s="176" t="s">
        <v>266</v>
      </c>
      <c r="AU89" s="176" t="s">
        <v>266</v>
      </c>
      <c r="AV89" s="176" t="s">
        <v>266</v>
      </c>
      <c r="AW89" s="176" t="s">
        <v>266</v>
      </c>
      <c r="AX89" s="176" t="s">
        <v>266</v>
      </c>
    </row>
    <row r="90" spans="1:50" x14ac:dyDescent="0.3">
      <c r="A90" s="176">
        <v>804393</v>
      </c>
      <c r="B90" s="176" t="s">
        <v>289</v>
      </c>
      <c r="C90" s="176" t="s">
        <v>205</v>
      </c>
      <c r="D90" s="176" t="s">
        <v>205</v>
      </c>
      <c r="E90" s="176" t="s">
        <v>203</v>
      </c>
      <c r="F90" s="176" t="s">
        <v>205</v>
      </c>
      <c r="G90" s="176" t="s">
        <v>204</v>
      </c>
      <c r="H90" s="176" t="s">
        <v>203</v>
      </c>
      <c r="I90" s="176" t="s">
        <v>203</v>
      </c>
      <c r="J90" s="176" t="s">
        <v>204</v>
      </c>
      <c r="K90" s="176" t="s">
        <v>203</v>
      </c>
      <c r="L90" s="176" t="s">
        <v>203</v>
      </c>
      <c r="M90" s="176" t="s">
        <v>203</v>
      </c>
      <c r="N90" s="176" t="s">
        <v>203</v>
      </c>
      <c r="O90" s="176" t="s">
        <v>204</v>
      </c>
      <c r="P90" s="176" t="s">
        <v>203</v>
      </c>
      <c r="Q90" s="176" t="s">
        <v>203</v>
      </c>
      <c r="R90" s="176" t="s">
        <v>205</v>
      </c>
      <c r="S90" s="176" t="s">
        <v>205</v>
      </c>
      <c r="T90" s="176" t="s">
        <v>203</v>
      </c>
      <c r="U90" s="176" t="s">
        <v>203</v>
      </c>
      <c r="V90" s="176" t="s">
        <v>203</v>
      </c>
      <c r="W90" s="176" t="s">
        <v>203</v>
      </c>
      <c r="X90" s="176" t="s">
        <v>203</v>
      </c>
      <c r="Y90" s="176" t="s">
        <v>203</v>
      </c>
      <c r="Z90" s="176" t="s">
        <v>203</v>
      </c>
    </row>
    <row r="91" spans="1:50" x14ac:dyDescent="0.3">
      <c r="A91" s="176">
        <v>804418</v>
      </c>
      <c r="B91" s="176" t="s">
        <v>289</v>
      </c>
      <c r="C91" s="176" t="s">
        <v>203</v>
      </c>
      <c r="D91" s="176" t="s">
        <v>203</v>
      </c>
      <c r="E91" s="176" t="s">
        <v>203</v>
      </c>
      <c r="F91" s="176" t="s">
        <v>203</v>
      </c>
      <c r="G91" s="176" t="s">
        <v>203</v>
      </c>
      <c r="H91" s="176" t="s">
        <v>203</v>
      </c>
      <c r="I91" s="176" t="s">
        <v>203</v>
      </c>
      <c r="J91" s="176" t="s">
        <v>203</v>
      </c>
      <c r="K91" s="176" t="s">
        <v>203</v>
      </c>
      <c r="L91" s="176" t="s">
        <v>203</v>
      </c>
      <c r="M91" s="176" t="s">
        <v>203</v>
      </c>
      <c r="N91" s="176" t="s">
        <v>205</v>
      </c>
      <c r="O91" s="176" t="s">
        <v>204</v>
      </c>
      <c r="P91" s="176" t="s">
        <v>205</v>
      </c>
      <c r="Q91" s="176" t="s">
        <v>205</v>
      </c>
      <c r="R91" s="176" t="s">
        <v>205</v>
      </c>
      <c r="S91" s="176" t="s">
        <v>205</v>
      </c>
      <c r="T91" s="176" t="s">
        <v>205</v>
      </c>
      <c r="U91" s="176" t="s">
        <v>204</v>
      </c>
      <c r="V91" s="176" t="s">
        <v>204</v>
      </c>
      <c r="W91" s="176" t="s">
        <v>204</v>
      </c>
      <c r="X91" s="176" t="s">
        <v>204</v>
      </c>
      <c r="Y91" s="176" t="s">
        <v>204</v>
      </c>
      <c r="Z91" s="176" t="s">
        <v>204</v>
      </c>
    </row>
    <row r="92" spans="1:50" x14ac:dyDescent="0.3">
      <c r="A92" s="176">
        <v>804513</v>
      </c>
      <c r="B92" s="176" t="s">
        <v>289</v>
      </c>
      <c r="C92" s="176" t="s">
        <v>203</v>
      </c>
      <c r="D92" s="176" t="s">
        <v>203</v>
      </c>
      <c r="E92" s="176" t="s">
        <v>203</v>
      </c>
      <c r="F92" s="176" t="s">
        <v>203</v>
      </c>
      <c r="G92" s="176" t="s">
        <v>203</v>
      </c>
      <c r="H92" s="176" t="s">
        <v>205</v>
      </c>
      <c r="I92" s="176" t="s">
        <v>205</v>
      </c>
      <c r="J92" s="176" t="s">
        <v>203</v>
      </c>
      <c r="K92" s="176" t="s">
        <v>203</v>
      </c>
      <c r="L92" s="176" t="s">
        <v>203</v>
      </c>
      <c r="M92" s="176" t="s">
        <v>203</v>
      </c>
      <c r="N92" s="176" t="s">
        <v>203</v>
      </c>
      <c r="O92" s="176" t="s">
        <v>205</v>
      </c>
      <c r="P92" s="176" t="s">
        <v>203</v>
      </c>
      <c r="Q92" s="176" t="s">
        <v>203</v>
      </c>
      <c r="R92" s="176" t="s">
        <v>203</v>
      </c>
      <c r="S92" s="176" t="s">
        <v>203</v>
      </c>
      <c r="T92" s="176" t="s">
        <v>203</v>
      </c>
      <c r="U92" s="176" t="s">
        <v>203</v>
      </c>
      <c r="V92" s="176" t="s">
        <v>205</v>
      </c>
      <c r="W92" s="176" t="s">
        <v>205</v>
      </c>
      <c r="X92" s="176" t="s">
        <v>205</v>
      </c>
      <c r="Y92" s="176" t="s">
        <v>205</v>
      </c>
      <c r="Z92" s="176" t="s">
        <v>205</v>
      </c>
    </row>
    <row r="93" spans="1:50" x14ac:dyDescent="0.3">
      <c r="A93" s="176">
        <v>804550</v>
      </c>
      <c r="B93" s="176" t="s">
        <v>289</v>
      </c>
      <c r="C93" s="176" t="s">
        <v>205</v>
      </c>
      <c r="D93" s="176" t="s">
        <v>203</v>
      </c>
      <c r="E93" s="176" t="s">
        <v>205</v>
      </c>
      <c r="F93" s="176" t="s">
        <v>205</v>
      </c>
      <c r="G93" s="176" t="s">
        <v>205</v>
      </c>
      <c r="H93" s="176" t="s">
        <v>203</v>
      </c>
      <c r="I93" s="176" t="s">
        <v>203</v>
      </c>
      <c r="J93" s="176" t="s">
        <v>205</v>
      </c>
      <c r="K93" s="176" t="s">
        <v>203</v>
      </c>
      <c r="L93" s="176" t="s">
        <v>203</v>
      </c>
      <c r="M93" s="176" t="s">
        <v>203</v>
      </c>
      <c r="N93" s="176" t="s">
        <v>205</v>
      </c>
      <c r="O93" s="176" t="s">
        <v>204</v>
      </c>
      <c r="P93" s="176" t="s">
        <v>204</v>
      </c>
      <c r="Q93" s="176" t="s">
        <v>204</v>
      </c>
      <c r="R93" s="176" t="s">
        <v>204</v>
      </c>
      <c r="S93" s="176" t="s">
        <v>204</v>
      </c>
      <c r="T93" s="176" t="s">
        <v>204</v>
      </c>
      <c r="U93" s="176" t="s">
        <v>204</v>
      </c>
      <c r="V93" s="176" t="s">
        <v>204</v>
      </c>
      <c r="W93" s="176" t="s">
        <v>204</v>
      </c>
      <c r="X93" s="176" t="s">
        <v>204</v>
      </c>
      <c r="Y93" s="176" t="s">
        <v>204</v>
      </c>
      <c r="Z93" s="176" t="s">
        <v>204</v>
      </c>
    </row>
    <row r="94" spans="1:50" x14ac:dyDescent="0.3">
      <c r="A94" s="176">
        <v>804594</v>
      </c>
      <c r="B94" s="176" t="s">
        <v>289</v>
      </c>
      <c r="C94" s="176" t="s">
        <v>205</v>
      </c>
      <c r="D94" s="176" t="s">
        <v>205</v>
      </c>
      <c r="E94" s="176" t="s">
        <v>205</v>
      </c>
      <c r="F94" s="176" t="s">
        <v>205</v>
      </c>
      <c r="G94" s="176" t="s">
        <v>205</v>
      </c>
      <c r="H94" s="176" t="s">
        <v>203</v>
      </c>
      <c r="I94" s="176" t="s">
        <v>205</v>
      </c>
      <c r="J94" s="176" t="s">
        <v>203</v>
      </c>
      <c r="K94" s="176" t="s">
        <v>205</v>
      </c>
      <c r="L94" s="176" t="s">
        <v>205</v>
      </c>
      <c r="M94" s="176" t="s">
        <v>205</v>
      </c>
      <c r="N94" s="176" t="s">
        <v>203</v>
      </c>
      <c r="O94" s="176" t="s">
        <v>205</v>
      </c>
      <c r="P94" s="176" t="s">
        <v>205</v>
      </c>
      <c r="Q94" s="176" t="s">
        <v>205</v>
      </c>
      <c r="R94" s="176" t="s">
        <v>204</v>
      </c>
      <c r="S94" s="176" t="s">
        <v>205</v>
      </c>
      <c r="T94" s="176" t="s">
        <v>204</v>
      </c>
      <c r="U94" s="176" t="s">
        <v>204</v>
      </c>
      <c r="V94" s="176" t="s">
        <v>204</v>
      </c>
      <c r="W94" s="176" t="s">
        <v>204</v>
      </c>
      <c r="X94" s="176" t="s">
        <v>204</v>
      </c>
      <c r="Y94" s="176" t="s">
        <v>204</v>
      </c>
      <c r="Z94" s="176" t="s">
        <v>204</v>
      </c>
    </row>
    <row r="95" spans="1:50" x14ac:dyDescent="0.3">
      <c r="A95" s="176">
        <v>804615</v>
      </c>
      <c r="B95" s="176" t="s">
        <v>289</v>
      </c>
      <c r="C95" s="176" t="s">
        <v>203</v>
      </c>
      <c r="D95" s="176" t="s">
        <v>203</v>
      </c>
      <c r="E95" s="176" t="s">
        <v>203</v>
      </c>
      <c r="F95" s="176" t="s">
        <v>203</v>
      </c>
      <c r="G95" s="176" t="s">
        <v>205</v>
      </c>
      <c r="H95" s="176" t="s">
        <v>203</v>
      </c>
      <c r="I95" s="176" t="s">
        <v>205</v>
      </c>
      <c r="J95" s="176" t="s">
        <v>203</v>
      </c>
      <c r="K95" s="176" t="s">
        <v>205</v>
      </c>
      <c r="L95" s="176" t="s">
        <v>205</v>
      </c>
      <c r="M95" s="176" t="s">
        <v>205</v>
      </c>
      <c r="N95" s="176" t="s">
        <v>205</v>
      </c>
      <c r="O95" s="176" t="s">
        <v>204</v>
      </c>
      <c r="P95" s="176" t="s">
        <v>204</v>
      </c>
      <c r="Q95" s="176" t="s">
        <v>205</v>
      </c>
      <c r="R95" s="176" t="s">
        <v>205</v>
      </c>
      <c r="S95" s="176" t="s">
        <v>205</v>
      </c>
      <c r="T95" s="176" t="s">
        <v>205</v>
      </c>
      <c r="U95" s="176" t="s">
        <v>204</v>
      </c>
      <c r="V95" s="176" t="s">
        <v>204</v>
      </c>
      <c r="W95" s="176" t="s">
        <v>204</v>
      </c>
      <c r="X95" s="176" t="s">
        <v>204</v>
      </c>
      <c r="Y95" s="176" t="s">
        <v>204</v>
      </c>
      <c r="Z95" s="176" t="s">
        <v>204</v>
      </c>
      <c r="AA95" s="176" t="s">
        <v>266</v>
      </c>
      <c r="AB95" s="176" t="s">
        <v>266</v>
      </c>
      <c r="AC95" s="176" t="s">
        <v>266</v>
      </c>
      <c r="AD95" s="176" t="s">
        <v>266</v>
      </c>
      <c r="AE95" s="176" t="s">
        <v>266</v>
      </c>
      <c r="AF95" s="176" t="s">
        <v>266</v>
      </c>
      <c r="AG95" s="176" t="s">
        <v>266</v>
      </c>
      <c r="AH95" s="176" t="s">
        <v>266</v>
      </c>
      <c r="AI95" s="176" t="s">
        <v>266</v>
      </c>
      <c r="AJ95" s="176" t="s">
        <v>266</v>
      </c>
      <c r="AK95" s="176" t="s">
        <v>266</v>
      </c>
      <c r="AL95" s="176" t="s">
        <v>266</v>
      </c>
      <c r="AM95" s="176" t="s">
        <v>266</v>
      </c>
      <c r="AN95" s="176" t="s">
        <v>266</v>
      </c>
      <c r="AO95" s="176" t="s">
        <v>266</v>
      </c>
      <c r="AP95" s="176" t="s">
        <v>266</v>
      </c>
      <c r="AQ95" s="176" t="s">
        <v>266</v>
      </c>
      <c r="AR95" s="176" t="s">
        <v>266</v>
      </c>
      <c r="AS95" s="176" t="s">
        <v>266</v>
      </c>
      <c r="AT95" s="176" t="s">
        <v>266</v>
      </c>
      <c r="AU95" s="176" t="s">
        <v>266</v>
      </c>
      <c r="AV95" s="176" t="s">
        <v>266</v>
      </c>
      <c r="AW95" s="176" t="s">
        <v>266</v>
      </c>
      <c r="AX95" s="176" t="s">
        <v>266</v>
      </c>
    </row>
    <row r="96" spans="1:50" x14ac:dyDescent="0.3">
      <c r="A96" s="176">
        <v>804624</v>
      </c>
      <c r="B96" s="176" t="s">
        <v>289</v>
      </c>
      <c r="C96" s="176" t="s">
        <v>203</v>
      </c>
      <c r="D96" s="176" t="s">
        <v>205</v>
      </c>
      <c r="E96" s="176" t="s">
        <v>203</v>
      </c>
      <c r="F96" s="176" t="s">
        <v>203</v>
      </c>
      <c r="G96" s="176" t="s">
        <v>203</v>
      </c>
      <c r="H96" s="176" t="s">
        <v>205</v>
      </c>
      <c r="I96" s="176" t="s">
        <v>204</v>
      </c>
      <c r="J96" s="176" t="s">
        <v>203</v>
      </c>
      <c r="K96" s="176" t="s">
        <v>203</v>
      </c>
      <c r="L96" s="176" t="s">
        <v>203</v>
      </c>
      <c r="M96" s="176" t="s">
        <v>203</v>
      </c>
      <c r="N96" s="176" t="s">
        <v>204</v>
      </c>
      <c r="O96" s="176" t="s">
        <v>204</v>
      </c>
      <c r="P96" s="176" t="s">
        <v>205</v>
      </c>
      <c r="Q96" s="176" t="s">
        <v>205</v>
      </c>
      <c r="R96" s="176" t="s">
        <v>204</v>
      </c>
      <c r="S96" s="176" t="s">
        <v>205</v>
      </c>
      <c r="T96" s="176" t="s">
        <v>205</v>
      </c>
      <c r="U96" s="176" t="s">
        <v>204</v>
      </c>
      <c r="V96" s="176" t="s">
        <v>204</v>
      </c>
      <c r="W96" s="176" t="s">
        <v>204</v>
      </c>
      <c r="X96" s="176" t="s">
        <v>204</v>
      </c>
      <c r="Y96" s="176" t="s">
        <v>204</v>
      </c>
      <c r="Z96" s="176" t="s">
        <v>204</v>
      </c>
      <c r="AA96" s="176" t="s">
        <v>266</v>
      </c>
      <c r="AB96" s="176" t="s">
        <v>266</v>
      </c>
      <c r="AC96" s="176" t="s">
        <v>266</v>
      </c>
      <c r="AD96" s="176" t="s">
        <v>266</v>
      </c>
      <c r="AE96" s="176" t="s">
        <v>266</v>
      </c>
      <c r="AF96" s="176" t="s">
        <v>266</v>
      </c>
      <c r="AG96" s="176" t="s">
        <v>266</v>
      </c>
      <c r="AH96" s="176" t="s">
        <v>266</v>
      </c>
      <c r="AI96" s="176" t="s">
        <v>266</v>
      </c>
      <c r="AJ96" s="176" t="s">
        <v>266</v>
      </c>
      <c r="AK96" s="176" t="s">
        <v>266</v>
      </c>
      <c r="AL96" s="176" t="s">
        <v>266</v>
      </c>
      <c r="AM96" s="176" t="s">
        <v>266</v>
      </c>
      <c r="AN96" s="176" t="s">
        <v>266</v>
      </c>
      <c r="AO96" s="176" t="s">
        <v>266</v>
      </c>
      <c r="AP96" s="176" t="s">
        <v>266</v>
      </c>
      <c r="AQ96" s="176" t="s">
        <v>266</v>
      </c>
      <c r="AR96" s="176" t="s">
        <v>266</v>
      </c>
      <c r="AS96" s="176" t="s">
        <v>266</v>
      </c>
      <c r="AT96" s="176" t="s">
        <v>266</v>
      </c>
      <c r="AU96" s="176" t="s">
        <v>266</v>
      </c>
      <c r="AV96" s="176" t="s">
        <v>266</v>
      </c>
      <c r="AW96" s="176" t="s">
        <v>266</v>
      </c>
      <c r="AX96" s="176" t="s">
        <v>266</v>
      </c>
    </row>
    <row r="97" spans="1:50" x14ac:dyDescent="0.3">
      <c r="A97" s="176">
        <v>804633</v>
      </c>
      <c r="B97" s="176" t="s">
        <v>289</v>
      </c>
      <c r="C97" s="176" t="s">
        <v>205</v>
      </c>
      <c r="D97" s="176" t="s">
        <v>203</v>
      </c>
      <c r="E97" s="176" t="s">
        <v>205</v>
      </c>
      <c r="F97" s="176" t="s">
        <v>205</v>
      </c>
      <c r="G97" s="176" t="s">
        <v>205</v>
      </c>
      <c r="H97" s="176" t="s">
        <v>203</v>
      </c>
      <c r="I97" s="176" t="s">
        <v>205</v>
      </c>
      <c r="J97" s="176" t="s">
        <v>203</v>
      </c>
      <c r="K97" s="176" t="s">
        <v>204</v>
      </c>
      <c r="L97" s="176" t="s">
        <v>205</v>
      </c>
      <c r="M97" s="176" t="s">
        <v>205</v>
      </c>
      <c r="N97" s="176" t="s">
        <v>204</v>
      </c>
      <c r="O97" s="176" t="s">
        <v>204</v>
      </c>
      <c r="P97" s="176" t="s">
        <v>205</v>
      </c>
      <c r="Q97" s="176" t="s">
        <v>205</v>
      </c>
      <c r="R97" s="176" t="s">
        <v>203</v>
      </c>
      <c r="S97" s="176" t="s">
        <v>205</v>
      </c>
      <c r="T97" s="176" t="s">
        <v>205</v>
      </c>
      <c r="U97" s="176" t="s">
        <v>203</v>
      </c>
      <c r="V97" s="176" t="s">
        <v>205</v>
      </c>
      <c r="W97" s="176" t="s">
        <v>205</v>
      </c>
      <c r="X97" s="176" t="s">
        <v>205</v>
      </c>
      <c r="Y97" s="176" t="s">
        <v>205</v>
      </c>
      <c r="Z97" s="176" t="s">
        <v>204</v>
      </c>
    </row>
    <row r="98" spans="1:50" x14ac:dyDescent="0.3">
      <c r="A98" s="176">
        <v>804654</v>
      </c>
      <c r="B98" s="176" t="s">
        <v>289</v>
      </c>
      <c r="C98" s="176" t="s">
        <v>204</v>
      </c>
      <c r="D98" s="176" t="s">
        <v>203</v>
      </c>
      <c r="E98" s="176" t="s">
        <v>204</v>
      </c>
      <c r="F98" s="176" t="s">
        <v>203</v>
      </c>
      <c r="G98" s="176" t="s">
        <v>205</v>
      </c>
      <c r="H98" s="176" t="s">
        <v>205</v>
      </c>
      <c r="I98" s="176" t="s">
        <v>205</v>
      </c>
      <c r="J98" s="176" t="s">
        <v>205</v>
      </c>
      <c r="K98" s="176" t="s">
        <v>204</v>
      </c>
      <c r="L98" s="176" t="s">
        <v>204</v>
      </c>
      <c r="M98" s="176" t="s">
        <v>205</v>
      </c>
      <c r="N98" s="176" t="s">
        <v>205</v>
      </c>
      <c r="O98" s="176" t="s">
        <v>204</v>
      </c>
      <c r="P98" s="176" t="s">
        <v>203</v>
      </c>
      <c r="Q98" s="176" t="s">
        <v>204</v>
      </c>
      <c r="R98" s="176" t="s">
        <v>205</v>
      </c>
      <c r="S98" s="176" t="s">
        <v>205</v>
      </c>
      <c r="T98" s="176" t="s">
        <v>205</v>
      </c>
      <c r="U98" s="176" t="s">
        <v>204</v>
      </c>
      <c r="V98" s="176" t="s">
        <v>204</v>
      </c>
      <c r="W98" s="176" t="s">
        <v>204</v>
      </c>
      <c r="X98" s="176" t="s">
        <v>205</v>
      </c>
      <c r="Y98" s="176" t="s">
        <v>204</v>
      </c>
      <c r="Z98" s="176" t="s">
        <v>204</v>
      </c>
    </row>
    <row r="99" spans="1:50" x14ac:dyDescent="0.3">
      <c r="A99" s="176">
        <v>804672</v>
      </c>
      <c r="B99" s="176" t="s">
        <v>289</v>
      </c>
      <c r="C99" s="176" t="s">
        <v>203</v>
      </c>
      <c r="D99" s="176" t="s">
        <v>203</v>
      </c>
      <c r="E99" s="176" t="s">
        <v>203</v>
      </c>
      <c r="F99" s="176" t="s">
        <v>205</v>
      </c>
      <c r="G99" s="176" t="s">
        <v>204</v>
      </c>
      <c r="H99" s="176" t="s">
        <v>203</v>
      </c>
      <c r="I99" s="176" t="s">
        <v>205</v>
      </c>
      <c r="J99" s="176" t="s">
        <v>205</v>
      </c>
      <c r="K99" s="176" t="s">
        <v>203</v>
      </c>
      <c r="L99" s="176" t="s">
        <v>203</v>
      </c>
      <c r="M99" s="176" t="s">
        <v>205</v>
      </c>
      <c r="N99" s="176" t="s">
        <v>203</v>
      </c>
      <c r="O99" s="176" t="s">
        <v>204</v>
      </c>
      <c r="P99" s="176" t="s">
        <v>204</v>
      </c>
      <c r="Q99" s="176" t="s">
        <v>205</v>
      </c>
      <c r="R99" s="176" t="s">
        <v>204</v>
      </c>
      <c r="S99" s="176" t="s">
        <v>204</v>
      </c>
      <c r="T99" s="176" t="s">
        <v>204</v>
      </c>
      <c r="U99" s="176" t="s">
        <v>204</v>
      </c>
      <c r="V99" s="176" t="s">
        <v>204</v>
      </c>
      <c r="W99" s="176" t="s">
        <v>204</v>
      </c>
      <c r="X99" s="176" t="s">
        <v>204</v>
      </c>
      <c r="Y99" s="176" t="s">
        <v>204</v>
      </c>
      <c r="Z99" s="176" t="s">
        <v>204</v>
      </c>
    </row>
    <row r="100" spans="1:50" x14ac:dyDescent="0.3">
      <c r="A100" s="176">
        <v>804675</v>
      </c>
      <c r="B100" s="176" t="s">
        <v>289</v>
      </c>
      <c r="C100" s="176" t="s">
        <v>203</v>
      </c>
      <c r="D100" s="176" t="s">
        <v>203</v>
      </c>
      <c r="E100" s="176" t="s">
        <v>205</v>
      </c>
      <c r="F100" s="176" t="s">
        <v>204</v>
      </c>
      <c r="G100" s="176" t="s">
        <v>205</v>
      </c>
      <c r="H100" s="176" t="s">
        <v>205</v>
      </c>
      <c r="I100" s="176" t="s">
        <v>205</v>
      </c>
      <c r="J100" s="176" t="s">
        <v>203</v>
      </c>
      <c r="K100" s="176" t="s">
        <v>203</v>
      </c>
      <c r="L100" s="176" t="s">
        <v>204</v>
      </c>
      <c r="M100" s="176" t="s">
        <v>205</v>
      </c>
      <c r="N100" s="176" t="s">
        <v>203</v>
      </c>
      <c r="O100" s="176" t="s">
        <v>203</v>
      </c>
      <c r="P100" s="176" t="s">
        <v>203</v>
      </c>
      <c r="Q100" s="176" t="s">
        <v>203</v>
      </c>
      <c r="R100" s="176" t="s">
        <v>203</v>
      </c>
      <c r="S100" s="176" t="s">
        <v>203</v>
      </c>
      <c r="T100" s="176" t="s">
        <v>203</v>
      </c>
      <c r="U100" s="176" t="s">
        <v>205</v>
      </c>
      <c r="V100" s="176" t="s">
        <v>203</v>
      </c>
      <c r="W100" s="176" t="s">
        <v>203</v>
      </c>
      <c r="X100" s="176" t="s">
        <v>203</v>
      </c>
      <c r="Y100" s="176" t="s">
        <v>203</v>
      </c>
      <c r="Z100" s="176" t="s">
        <v>203</v>
      </c>
      <c r="AA100" s="176" t="s">
        <v>266</v>
      </c>
      <c r="AB100" s="176" t="s">
        <v>266</v>
      </c>
      <c r="AC100" s="176" t="s">
        <v>266</v>
      </c>
      <c r="AD100" s="176" t="s">
        <v>266</v>
      </c>
      <c r="AE100" s="176" t="s">
        <v>266</v>
      </c>
      <c r="AF100" s="176" t="s">
        <v>266</v>
      </c>
      <c r="AG100" s="176" t="s">
        <v>266</v>
      </c>
      <c r="AH100" s="176" t="s">
        <v>266</v>
      </c>
      <c r="AI100" s="176" t="s">
        <v>266</v>
      </c>
      <c r="AJ100" s="176" t="s">
        <v>266</v>
      </c>
      <c r="AK100" s="176" t="s">
        <v>266</v>
      </c>
      <c r="AL100" s="176" t="s">
        <v>266</v>
      </c>
      <c r="AM100" s="176" t="s">
        <v>266</v>
      </c>
      <c r="AN100" s="176" t="s">
        <v>266</v>
      </c>
      <c r="AO100" s="176" t="s">
        <v>266</v>
      </c>
      <c r="AP100" s="176" t="s">
        <v>266</v>
      </c>
      <c r="AQ100" s="176" t="s">
        <v>266</v>
      </c>
      <c r="AR100" s="176" t="s">
        <v>266</v>
      </c>
      <c r="AS100" s="176" t="s">
        <v>266</v>
      </c>
      <c r="AT100" s="176" t="s">
        <v>266</v>
      </c>
      <c r="AU100" s="176" t="s">
        <v>266</v>
      </c>
      <c r="AV100" s="176" t="s">
        <v>266</v>
      </c>
      <c r="AW100" s="176" t="s">
        <v>266</v>
      </c>
      <c r="AX100" s="176" t="s">
        <v>266</v>
      </c>
    </row>
    <row r="101" spans="1:50" x14ac:dyDescent="0.3">
      <c r="A101" s="176">
        <v>804714</v>
      </c>
      <c r="B101" s="176" t="s">
        <v>289</v>
      </c>
      <c r="C101" s="176" t="s">
        <v>205</v>
      </c>
      <c r="D101" s="176" t="s">
        <v>203</v>
      </c>
      <c r="E101" s="176" t="s">
        <v>204</v>
      </c>
      <c r="F101" s="176" t="s">
        <v>205</v>
      </c>
      <c r="G101" s="176" t="s">
        <v>205</v>
      </c>
      <c r="H101" s="176" t="s">
        <v>204</v>
      </c>
      <c r="I101" s="176" t="s">
        <v>205</v>
      </c>
      <c r="J101" s="176" t="s">
        <v>203</v>
      </c>
      <c r="K101" s="176" t="s">
        <v>205</v>
      </c>
      <c r="L101" s="176" t="s">
        <v>203</v>
      </c>
      <c r="M101" s="176" t="s">
        <v>205</v>
      </c>
      <c r="N101" s="176" t="s">
        <v>205</v>
      </c>
      <c r="O101" s="176" t="s">
        <v>205</v>
      </c>
      <c r="P101" s="176" t="s">
        <v>203</v>
      </c>
      <c r="Q101" s="176" t="s">
        <v>203</v>
      </c>
      <c r="R101" s="176" t="s">
        <v>203</v>
      </c>
      <c r="S101" s="176" t="s">
        <v>203</v>
      </c>
      <c r="T101" s="176" t="s">
        <v>203</v>
      </c>
      <c r="U101" s="176" t="s">
        <v>203</v>
      </c>
      <c r="V101" s="176" t="s">
        <v>203</v>
      </c>
      <c r="W101" s="176" t="s">
        <v>203</v>
      </c>
      <c r="X101" s="176" t="s">
        <v>205</v>
      </c>
      <c r="Y101" s="176" t="s">
        <v>203</v>
      </c>
      <c r="Z101" s="176" t="s">
        <v>205</v>
      </c>
      <c r="AA101" s="176" t="s">
        <v>204</v>
      </c>
      <c r="AB101" s="176" t="s">
        <v>204</v>
      </c>
      <c r="AC101" s="176" t="s">
        <v>204</v>
      </c>
      <c r="AD101" s="176" t="s">
        <v>204</v>
      </c>
      <c r="AE101" s="176" t="s">
        <v>204</v>
      </c>
      <c r="AF101" s="176" t="s">
        <v>204</v>
      </c>
      <c r="AG101" s="176" t="s">
        <v>204</v>
      </c>
      <c r="AH101" s="176" t="s">
        <v>204</v>
      </c>
      <c r="AI101" s="176" t="s">
        <v>204</v>
      </c>
      <c r="AJ101" s="176" t="s">
        <v>204</v>
      </c>
      <c r="AK101" s="176" t="s">
        <v>204</v>
      </c>
      <c r="AL101" s="176" t="s">
        <v>204</v>
      </c>
    </row>
    <row r="102" spans="1:50" x14ac:dyDescent="0.3">
      <c r="A102" s="176">
        <v>804715</v>
      </c>
      <c r="B102" s="176" t="s">
        <v>289</v>
      </c>
      <c r="C102" s="176" t="s">
        <v>205</v>
      </c>
      <c r="D102" s="176" t="s">
        <v>205</v>
      </c>
      <c r="E102" s="176" t="s">
        <v>204</v>
      </c>
      <c r="F102" s="176" t="s">
        <v>205</v>
      </c>
      <c r="G102" s="176" t="s">
        <v>203</v>
      </c>
      <c r="H102" s="176" t="s">
        <v>205</v>
      </c>
      <c r="I102" s="176" t="s">
        <v>203</v>
      </c>
      <c r="J102" s="176" t="s">
        <v>205</v>
      </c>
      <c r="K102" s="176" t="s">
        <v>205</v>
      </c>
      <c r="L102" s="176" t="s">
        <v>203</v>
      </c>
      <c r="M102" s="176" t="s">
        <v>203</v>
      </c>
      <c r="N102" s="176" t="s">
        <v>205</v>
      </c>
      <c r="O102" s="176" t="s">
        <v>204</v>
      </c>
      <c r="P102" s="176" t="s">
        <v>204</v>
      </c>
      <c r="Q102" s="176" t="s">
        <v>204</v>
      </c>
      <c r="R102" s="176" t="s">
        <v>204</v>
      </c>
      <c r="S102" s="176" t="s">
        <v>204</v>
      </c>
      <c r="T102" s="176" t="s">
        <v>204</v>
      </c>
      <c r="U102" s="176" t="s">
        <v>204</v>
      </c>
      <c r="V102" s="176" t="s">
        <v>204</v>
      </c>
      <c r="W102" s="176" t="s">
        <v>204</v>
      </c>
      <c r="X102" s="176" t="s">
        <v>204</v>
      </c>
      <c r="Y102" s="176" t="s">
        <v>204</v>
      </c>
      <c r="Z102" s="176" t="s">
        <v>204</v>
      </c>
    </row>
    <row r="103" spans="1:50" x14ac:dyDescent="0.3">
      <c r="A103" s="176">
        <v>804716</v>
      </c>
      <c r="B103" s="176" t="s">
        <v>289</v>
      </c>
      <c r="C103" s="176" t="s">
        <v>203</v>
      </c>
      <c r="D103" s="176" t="s">
        <v>205</v>
      </c>
      <c r="E103" s="176" t="s">
        <v>205</v>
      </c>
      <c r="F103" s="176" t="s">
        <v>204</v>
      </c>
      <c r="G103" s="176" t="s">
        <v>205</v>
      </c>
      <c r="H103" s="176" t="s">
        <v>203</v>
      </c>
      <c r="I103" s="176" t="s">
        <v>205</v>
      </c>
      <c r="J103" s="176" t="s">
        <v>205</v>
      </c>
      <c r="K103" s="176" t="s">
        <v>203</v>
      </c>
      <c r="L103" s="176" t="s">
        <v>203</v>
      </c>
      <c r="M103" s="176" t="s">
        <v>205</v>
      </c>
      <c r="N103" s="176" t="s">
        <v>203</v>
      </c>
      <c r="O103" s="176" t="s">
        <v>205</v>
      </c>
      <c r="P103" s="176" t="s">
        <v>203</v>
      </c>
      <c r="Q103" s="176" t="s">
        <v>205</v>
      </c>
      <c r="R103" s="176" t="s">
        <v>203</v>
      </c>
      <c r="S103" s="176" t="s">
        <v>204</v>
      </c>
      <c r="T103" s="176" t="s">
        <v>204</v>
      </c>
      <c r="U103" s="176" t="s">
        <v>204</v>
      </c>
      <c r="V103" s="176" t="s">
        <v>204</v>
      </c>
      <c r="W103" s="176" t="s">
        <v>204</v>
      </c>
      <c r="X103" s="176" t="s">
        <v>204</v>
      </c>
      <c r="Y103" s="176" t="s">
        <v>205</v>
      </c>
      <c r="Z103" s="176" t="s">
        <v>204</v>
      </c>
      <c r="AA103" s="176" t="s">
        <v>266</v>
      </c>
      <c r="AB103" s="176" t="s">
        <v>266</v>
      </c>
      <c r="AC103" s="176" t="s">
        <v>266</v>
      </c>
      <c r="AD103" s="176" t="s">
        <v>266</v>
      </c>
      <c r="AE103" s="176" t="s">
        <v>266</v>
      </c>
      <c r="AF103" s="176" t="s">
        <v>266</v>
      </c>
      <c r="AG103" s="176" t="s">
        <v>266</v>
      </c>
      <c r="AH103" s="176" t="s">
        <v>266</v>
      </c>
      <c r="AI103" s="176" t="s">
        <v>266</v>
      </c>
      <c r="AJ103" s="176" t="s">
        <v>266</v>
      </c>
      <c r="AK103" s="176" t="s">
        <v>266</v>
      </c>
      <c r="AL103" s="176" t="s">
        <v>266</v>
      </c>
      <c r="AM103" s="176" t="s">
        <v>266</v>
      </c>
      <c r="AN103" s="176" t="s">
        <v>266</v>
      </c>
      <c r="AO103" s="176" t="s">
        <v>266</v>
      </c>
      <c r="AP103" s="176" t="s">
        <v>266</v>
      </c>
      <c r="AQ103" s="176" t="s">
        <v>266</v>
      </c>
      <c r="AR103" s="176" t="s">
        <v>266</v>
      </c>
      <c r="AS103" s="176" t="s">
        <v>266</v>
      </c>
      <c r="AT103" s="176" t="s">
        <v>266</v>
      </c>
      <c r="AU103" s="176" t="s">
        <v>266</v>
      </c>
      <c r="AV103" s="176" t="s">
        <v>266</v>
      </c>
      <c r="AW103" s="176" t="s">
        <v>266</v>
      </c>
      <c r="AX103" s="176" t="s">
        <v>266</v>
      </c>
    </row>
    <row r="104" spans="1:50" x14ac:dyDescent="0.3">
      <c r="A104" s="176">
        <v>804737</v>
      </c>
      <c r="B104" s="176" t="s">
        <v>289</v>
      </c>
      <c r="C104" s="176" t="s">
        <v>203</v>
      </c>
      <c r="D104" s="176" t="s">
        <v>203</v>
      </c>
      <c r="E104" s="176" t="s">
        <v>205</v>
      </c>
      <c r="F104" s="176" t="s">
        <v>203</v>
      </c>
      <c r="G104" s="176" t="s">
        <v>205</v>
      </c>
      <c r="H104" s="176" t="s">
        <v>203</v>
      </c>
      <c r="I104" s="176" t="s">
        <v>203</v>
      </c>
      <c r="J104" s="176" t="s">
        <v>203</v>
      </c>
      <c r="K104" s="176" t="s">
        <v>205</v>
      </c>
      <c r="L104" s="176" t="s">
        <v>205</v>
      </c>
      <c r="M104" s="176" t="s">
        <v>203</v>
      </c>
      <c r="N104" s="176" t="s">
        <v>204</v>
      </c>
      <c r="O104" s="176" t="s">
        <v>204</v>
      </c>
      <c r="P104" s="176" t="s">
        <v>205</v>
      </c>
      <c r="Q104" s="176" t="s">
        <v>205</v>
      </c>
      <c r="R104" s="176" t="s">
        <v>203</v>
      </c>
      <c r="S104" s="176" t="s">
        <v>203</v>
      </c>
      <c r="T104" s="176" t="s">
        <v>205</v>
      </c>
      <c r="U104" s="176" t="s">
        <v>203</v>
      </c>
      <c r="V104" s="176" t="s">
        <v>203</v>
      </c>
      <c r="W104" s="176" t="s">
        <v>205</v>
      </c>
      <c r="X104" s="176" t="s">
        <v>203</v>
      </c>
      <c r="Y104" s="176" t="s">
        <v>204</v>
      </c>
      <c r="Z104" s="176" t="s">
        <v>204</v>
      </c>
      <c r="AA104" s="176" t="s">
        <v>266</v>
      </c>
      <c r="AB104" s="176" t="s">
        <v>266</v>
      </c>
      <c r="AC104" s="176" t="s">
        <v>266</v>
      </c>
      <c r="AD104" s="176" t="s">
        <v>266</v>
      </c>
      <c r="AE104" s="176" t="s">
        <v>266</v>
      </c>
      <c r="AF104" s="176" t="s">
        <v>266</v>
      </c>
      <c r="AG104" s="176" t="s">
        <v>266</v>
      </c>
      <c r="AH104" s="176" t="s">
        <v>266</v>
      </c>
      <c r="AI104" s="176" t="s">
        <v>266</v>
      </c>
      <c r="AJ104" s="176" t="s">
        <v>266</v>
      </c>
      <c r="AK104" s="176" t="s">
        <v>266</v>
      </c>
      <c r="AL104" s="176" t="s">
        <v>266</v>
      </c>
      <c r="AM104" s="176" t="s">
        <v>266</v>
      </c>
      <c r="AN104" s="176" t="s">
        <v>266</v>
      </c>
      <c r="AO104" s="176" t="s">
        <v>266</v>
      </c>
      <c r="AP104" s="176" t="s">
        <v>266</v>
      </c>
      <c r="AQ104" s="176" t="s">
        <v>266</v>
      </c>
      <c r="AR104" s="176" t="s">
        <v>266</v>
      </c>
      <c r="AS104" s="176" t="s">
        <v>266</v>
      </c>
      <c r="AT104" s="176" t="s">
        <v>266</v>
      </c>
      <c r="AU104" s="176" t="s">
        <v>266</v>
      </c>
      <c r="AV104" s="176" t="s">
        <v>266</v>
      </c>
      <c r="AW104" s="176" t="s">
        <v>266</v>
      </c>
      <c r="AX104" s="176" t="s">
        <v>266</v>
      </c>
    </row>
    <row r="105" spans="1:50" x14ac:dyDescent="0.3">
      <c r="A105" s="176">
        <v>804793</v>
      </c>
      <c r="B105" s="176" t="s">
        <v>289</v>
      </c>
      <c r="C105" s="176" t="s">
        <v>205</v>
      </c>
      <c r="D105" s="176" t="s">
        <v>203</v>
      </c>
      <c r="E105" s="176" t="s">
        <v>203</v>
      </c>
      <c r="F105" s="176" t="s">
        <v>203</v>
      </c>
      <c r="G105" s="176" t="s">
        <v>203</v>
      </c>
      <c r="H105" s="176" t="s">
        <v>205</v>
      </c>
      <c r="I105" s="176" t="s">
        <v>203</v>
      </c>
      <c r="J105" s="176" t="s">
        <v>203</v>
      </c>
      <c r="K105" s="176" t="s">
        <v>203</v>
      </c>
      <c r="L105" s="176" t="s">
        <v>203</v>
      </c>
      <c r="M105" s="176" t="s">
        <v>205</v>
      </c>
      <c r="N105" s="176" t="s">
        <v>205</v>
      </c>
      <c r="O105" s="176" t="s">
        <v>205</v>
      </c>
      <c r="P105" s="176" t="s">
        <v>205</v>
      </c>
      <c r="Q105" s="176" t="s">
        <v>205</v>
      </c>
      <c r="R105" s="176" t="s">
        <v>205</v>
      </c>
      <c r="S105" s="176" t="s">
        <v>205</v>
      </c>
      <c r="T105" s="176" t="s">
        <v>205</v>
      </c>
      <c r="U105" s="176" t="s">
        <v>204</v>
      </c>
      <c r="V105" s="176" t="s">
        <v>204</v>
      </c>
      <c r="W105" s="176" t="s">
        <v>205</v>
      </c>
      <c r="X105" s="176" t="s">
        <v>205</v>
      </c>
      <c r="Y105" s="176" t="s">
        <v>205</v>
      </c>
      <c r="Z105" s="176" t="s">
        <v>204</v>
      </c>
      <c r="AA105" s="176" t="s">
        <v>266</v>
      </c>
      <c r="AB105" s="176" t="s">
        <v>266</v>
      </c>
      <c r="AC105" s="176" t="s">
        <v>266</v>
      </c>
      <c r="AD105" s="176" t="s">
        <v>266</v>
      </c>
      <c r="AE105" s="176" t="s">
        <v>266</v>
      </c>
      <c r="AF105" s="176" t="s">
        <v>266</v>
      </c>
      <c r="AG105" s="176" t="s">
        <v>266</v>
      </c>
      <c r="AH105" s="176" t="s">
        <v>266</v>
      </c>
      <c r="AI105" s="176" t="s">
        <v>266</v>
      </c>
      <c r="AJ105" s="176" t="s">
        <v>266</v>
      </c>
      <c r="AK105" s="176" t="s">
        <v>266</v>
      </c>
      <c r="AL105" s="176" t="s">
        <v>266</v>
      </c>
      <c r="AM105" s="176" t="s">
        <v>266</v>
      </c>
      <c r="AN105" s="176" t="s">
        <v>266</v>
      </c>
      <c r="AO105" s="176" t="s">
        <v>266</v>
      </c>
      <c r="AP105" s="176" t="s">
        <v>266</v>
      </c>
      <c r="AQ105" s="176" t="s">
        <v>266</v>
      </c>
      <c r="AR105" s="176" t="s">
        <v>266</v>
      </c>
      <c r="AS105" s="176" t="s">
        <v>266</v>
      </c>
      <c r="AT105" s="176" t="s">
        <v>266</v>
      </c>
      <c r="AU105" s="176" t="s">
        <v>266</v>
      </c>
      <c r="AV105" s="176" t="s">
        <v>266</v>
      </c>
      <c r="AW105" s="176" t="s">
        <v>266</v>
      </c>
      <c r="AX105" s="176" t="s">
        <v>266</v>
      </c>
    </row>
    <row r="106" spans="1:50" x14ac:dyDescent="0.3">
      <c r="A106" s="176">
        <v>804847</v>
      </c>
      <c r="B106" s="176" t="s">
        <v>289</v>
      </c>
      <c r="C106" s="176" t="s">
        <v>205</v>
      </c>
      <c r="D106" s="176" t="s">
        <v>203</v>
      </c>
      <c r="E106" s="176" t="s">
        <v>205</v>
      </c>
      <c r="F106" s="176" t="s">
        <v>205</v>
      </c>
      <c r="G106" s="176" t="s">
        <v>203</v>
      </c>
      <c r="H106" s="176" t="s">
        <v>203</v>
      </c>
      <c r="I106" s="176" t="s">
        <v>203</v>
      </c>
      <c r="J106" s="176" t="s">
        <v>203</v>
      </c>
      <c r="K106" s="176" t="s">
        <v>203</v>
      </c>
      <c r="L106" s="176" t="s">
        <v>203</v>
      </c>
      <c r="M106" s="176" t="s">
        <v>203</v>
      </c>
      <c r="N106" s="176" t="s">
        <v>203</v>
      </c>
      <c r="O106" s="176" t="s">
        <v>203</v>
      </c>
      <c r="P106" s="176" t="s">
        <v>203</v>
      </c>
      <c r="Q106" s="176" t="s">
        <v>205</v>
      </c>
      <c r="R106" s="176" t="s">
        <v>203</v>
      </c>
      <c r="S106" s="176" t="s">
        <v>205</v>
      </c>
      <c r="T106" s="176" t="s">
        <v>203</v>
      </c>
      <c r="U106" s="176" t="s">
        <v>203</v>
      </c>
      <c r="V106" s="176" t="s">
        <v>203</v>
      </c>
      <c r="W106" s="176" t="s">
        <v>203</v>
      </c>
      <c r="X106" s="176" t="s">
        <v>203</v>
      </c>
      <c r="Y106" s="176" t="s">
        <v>203</v>
      </c>
      <c r="Z106" s="176" t="s">
        <v>205</v>
      </c>
    </row>
    <row r="107" spans="1:50" x14ac:dyDescent="0.3">
      <c r="A107" s="176">
        <v>804886</v>
      </c>
      <c r="B107" s="176" t="s">
        <v>289</v>
      </c>
      <c r="C107" s="176" t="s">
        <v>205</v>
      </c>
      <c r="D107" s="176" t="s">
        <v>205</v>
      </c>
      <c r="E107" s="176" t="s">
        <v>205</v>
      </c>
      <c r="F107" s="176" t="s">
        <v>205</v>
      </c>
      <c r="G107" s="176" t="s">
        <v>205</v>
      </c>
      <c r="H107" s="176" t="s">
        <v>203</v>
      </c>
      <c r="I107" s="176" t="s">
        <v>205</v>
      </c>
      <c r="J107" s="176" t="s">
        <v>203</v>
      </c>
      <c r="K107" s="176" t="s">
        <v>203</v>
      </c>
      <c r="L107" s="176" t="s">
        <v>203</v>
      </c>
      <c r="M107" s="176" t="s">
        <v>203</v>
      </c>
      <c r="N107" s="176" t="s">
        <v>203</v>
      </c>
      <c r="O107" s="176" t="s">
        <v>204</v>
      </c>
      <c r="P107" s="176" t="s">
        <v>204</v>
      </c>
      <c r="Q107" s="176" t="s">
        <v>204</v>
      </c>
      <c r="R107" s="176" t="s">
        <v>204</v>
      </c>
      <c r="S107" s="176" t="s">
        <v>204</v>
      </c>
      <c r="T107" s="176" t="s">
        <v>205</v>
      </c>
      <c r="U107" s="176" t="s">
        <v>204</v>
      </c>
      <c r="V107" s="176" t="s">
        <v>204</v>
      </c>
      <c r="W107" s="176" t="s">
        <v>205</v>
      </c>
      <c r="X107" s="176" t="s">
        <v>204</v>
      </c>
      <c r="Y107" s="176" t="s">
        <v>204</v>
      </c>
      <c r="Z107" s="176" t="s">
        <v>204</v>
      </c>
    </row>
    <row r="108" spans="1:50" x14ac:dyDescent="0.3">
      <c r="A108" s="176">
        <v>804888</v>
      </c>
      <c r="B108" s="176" t="s">
        <v>289</v>
      </c>
      <c r="C108" s="176" t="s">
        <v>203</v>
      </c>
      <c r="D108" s="176" t="s">
        <v>203</v>
      </c>
      <c r="E108" s="176" t="s">
        <v>203</v>
      </c>
      <c r="F108" s="176" t="s">
        <v>205</v>
      </c>
      <c r="G108" s="176" t="s">
        <v>205</v>
      </c>
      <c r="H108" s="176" t="s">
        <v>205</v>
      </c>
      <c r="I108" s="176" t="s">
        <v>205</v>
      </c>
      <c r="J108" s="176" t="s">
        <v>203</v>
      </c>
      <c r="K108" s="176" t="s">
        <v>204</v>
      </c>
      <c r="L108" s="176" t="s">
        <v>204</v>
      </c>
      <c r="M108" s="176" t="s">
        <v>205</v>
      </c>
      <c r="N108" s="176" t="s">
        <v>205</v>
      </c>
      <c r="O108" s="176" t="s">
        <v>205</v>
      </c>
      <c r="P108" s="176" t="s">
        <v>205</v>
      </c>
      <c r="Q108" s="176" t="s">
        <v>205</v>
      </c>
      <c r="R108" s="176" t="s">
        <v>205</v>
      </c>
      <c r="S108" s="176" t="s">
        <v>205</v>
      </c>
      <c r="T108" s="176" t="s">
        <v>205</v>
      </c>
      <c r="U108" s="176" t="s">
        <v>204</v>
      </c>
      <c r="V108" s="176" t="s">
        <v>204</v>
      </c>
      <c r="W108" s="176" t="s">
        <v>204</v>
      </c>
      <c r="X108" s="176" t="s">
        <v>204</v>
      </c>
      <c r="Y108" s="176" t="s">
        <v>204</v>
      </c>
      <c r="Z108" s="176" t="s">
        <v>204</v>
      </c>
    </row>
    <row r="109" spans="1:50" x14ac:dyDescent="0.3">
      <c r="A109" s="176">
        <v>804906</v>
      </c>
      <c r="B109" s="176" t="s">
        <v>289</v>
      </c>
      <c r="C109" s="176" t="s">
        <v>203</v>
      </c>
      <c r="D109" s="176" t="s">
        <v>203</v>
      </c>
      <c r="E109" s="176" t="s">
        <v>205</v>
      </c>
      <c r="F109" s="176" t="s">
        <v>203</v>
      </c>
      <c r="G109" s="176" t="s">
        <v>203</v>
      </c>
      <c r="H109" s="176" t="s">
        <v>203</v>
      </c>
      <c r="I109" s="176" t="s">
        <v>203</v>
      </c>
      <c r="J109" s="176" t="s">
        <v>203</v>
      </c>
      <c r="K109" s="176" t="s">
        <v>203</v>
      </c>
      <c r="L109" s="176" t="s">
        <v>205</v>
      </c>
      <c r="M109" s="176" t="s">
        <v>205</v>
      </c>
      <c r="N109" s="176" t="s">
        <v>203</v>
      </c>
      <c r="O109" s="176" t="s">
        <v>204</v>
      </c>
      <c r="P109" s="176" t="s">
        <v>203</v>
      </c>
      <c r="Q109" s="176" t="s">
        <v>203</v>
      </c>
      <c r="R109" s="176" t="s">
        <v>205</v>
      </c>
      <c r="S109" s="176" t="s">
        <v>204</v>
      </c>
      <c r="T109" s="176" t="s">
        <v>205</v>
      </c>
      <c r="U109" s="176" t="s">
        <v>203</v>
      </c>
      <c r="V109" s="176" t="s">
        <v>203</v>
      </c>
      <c r="W109" s="176" t="s">
        <v>205</v>
      </c>
      <c r="X109" s="176" t="s">
        <v>204</v>
      </c>
      <c r="Y109" s="176" t="s">
        <v>204</v>
      </c>
      <c r="Z109" s="176" t="s">
        <v>203</v>
      </c>
    </row>
    <row r="110" spans="1:50" x14ac:dyDescent="0.3">
      <c r="A110" s="176">
        <v>804992</v>
      </c>
      <c r="B110" s="176" t="s">
        <v>289</v>
      </c>
      <c r="C110" s="176" t="s">
        <v>203</v>
      </c>
      <c r="D110" s="176" t="s">
        <v>203</v>
      </c>
      <c r="E110" s="176" t="s">
        <v>204</v>
      </c>
      <c r="F110" s="176" t="s">
        <v>205</v>
      </c>
      <c r="G110" s="176" t="s">
        <v>203</v>
      </c>
      <c r="H110" s="176" t="s">
        <v>203</v>
      </c>
      <c r="I110" s="176" t="s">
        <v>205</v>
      </c>
      <c r="J110" s="176" t="s">
        <v>205</v>
      </c>
      <c r="K110" s="176" t="s">
        <v>203</v>
      </c>
      <c r="L110" s="176" t="s">
        <v>203</v>
      </c>
      <c r="M110" s="176" t="s">
        <v>205</v>
      </c>
      <c r="N110" s="176" t="s">
        <v>205</v>
      </c>
      <c r="O110" s="176" t="s">
        <v>205</v>
      </c>
      <c r="P110" s="176" t="s">
        <v>205</v>
      </c>
      <c r="Q110" s="176" t="s">
        <v>205</v>
      </c>
      <c r="R110" s="176" t="s">
        <v>205</v>
      </c>
      <c r="S110" s="176" t="s">
        <v>205</v>
      </c>
      <c r="T110" s="176" t="s">
        <v>205</v>
      </c>
      <c r="U110" s="176" t="s">
        <v>204</v>
      </c>
      <c r="V110" s="176" t="s">
        <v>204</v>
      </c>
      <c r="W110" s="176" t="s">
        <v>204</v>
      </c>
      <c r="X110" s="176" t="s">
        <v>204</v>
      </c>
      <c r="Y110" s="176" t="s">
        <v>204</v>
      </c>
      <c r="Z110" s="176" t="s">
        <v>204</v>
      </c>
    </row>
    <row r="111" spans="1:50" x14ac:dyDescent="0.3">
      <c r="A111" s="176">
        <v>805005</v>
      </c>
      <c r="B111" s="176" t="s">
        <v>289</v>
      </c>
      <c r="C111" s="176" t="s">
        <v>205</v>
      </c>
      <c r="D111" s="176" t="s">
        <v>205</v>
      </c>
      <c r="E111" s="176" t="s">
        <v>203</v>
      </c>
      <c r="F111" s="176" t="s">
        <v>205</v>
      </c>
      <c r="G111" s="176" t="s">
        <v>205</v>
      </c>
      <c r="H111" s="176" t="s">
        <v>205</v>
      </c>
      <c r="I111" s="176" t="s">
        <v>205</v>
      </c>
      <c r="J111" s="176" t="s">
        <v>204</v>
      </c>
      <c r="K111" s="176" t="s">
        <v>204</v>
      </c>
      <c r="L111" s="176" t="s">
        <v>205</v>
      </c>
      <c r="M111" s="176" t="s">
        <v>203</v>
      </c>
      <c r="N111" s="176" t="s">
        <v>205</v>
      </c>
      <c r="O111" s="176" t="s">
        <v>205</v>
      </c>
      <c r="P111" s="176" t="s">
        <v>203</v>
      </c>
      <c r="Q111" s="176" t="s">
        <v>205</v>
      </c>
      <c r="R111" s="176" t="s">
        <v>203</v>
      </c>
      <c r="S111" s="176" t="s">
        <v>205</v>
      </c>
      <c r="T111" s="176" t="s">
        <v>203</v>
      </c>
      <c r="U111" s="176" t="s">
        <v>204</v>
      </c>
      <c r="V111" s="176" t="s">
        <v>203</v>
      </c>
      <c r="W111" s="176" t="s">
        <v>204</v>
      </c>
      <c r="X111" s="176" t="s">
        <v>205</v>
      </c>
      <c r="Y111" s="176" t="s">
        <v>204</v>
      </c>
      <c r="Z111" s="176" t="s">
        <v>203</v>
      </c>
    </row>
    <row r="112" spans="1:50" x14ac:dyDescent="0.3">
      <c r="A112" s="176">
        <v>805026</v>
      </c>
      <c r="B112" s="176" t="s">
        <v>289</v>
      </c>
      <c r="C112" s="176" t="s">
        <v>203</v>
      </c>
      <c r="D112" s="176" t="s">
        <v>204</v>
      </c>
      <c r="E112" s="176" t="s">
        <v>205</v>
      </c>
      <c r="F112" s="176" t="s">
        <v>205</v>
      </c>
      <c r="G112" s="176" t="s">
        <v>205</v>
      </c>
      <c r="H112" s="176" t="s">
        <v>203</v>
      </c>
      <c r="I112" s="176" t="s">
        <v>203</v>
      </c>
      <c r="J112" s="176" t="s">
        <v>203</v>
      </c>
      <c r="K112" s="176" t="s">
        <v>203</v>
      </c>
      <c r="L112" s="176" t="s">
        <v>203</v>
      </c>
      <c r="M112" s="176" t="s">
        <v>203</v>
      </c>
      <c r="N112" s="176" t="s">
        <v>205</v>
      </c>
      <c r="O112" s="176" t="s">
        <v>204</v>
      </c>
      <c r="P112" s="176" t="s">
        <v>204</v>
      </c>
      <c r="Q112" s="176" t="s">
        <v>204</v>
      </c>
      <c r="R112" s="176" t="s">
        <v>204</v>
      </c>
      <c r="S112" s="176" t="s">
        <v>205</v>
      </c>
      <c r="T112" s="176" t="s">
        <v>204</v>
      </c>
      <c r="U112" s="176" t="s">
        <v>204</v>
      </c>
      <c r="V112" s="176" t="s">
        <v>204</v>
      </c>
      <c r="W112" s="176" t="s">
        <v>204</v>
      </c>
      <c r="X112" s="176" t="s">
        <v>204</v>
      </c>
      <c r="Y112" s="176" t="s">
        <v>204</v>
      </c>
      <c r="Z112" s="176" t="s">
        <v>204</v>
      </c>
    </row>
    <row r="113" spans="1:50" x14ac:dyDescent="0.3">
      <c r="A113" s="176">
        <v>805038</v>
      </c>
      <c r="B113" s="176" t="s">
        <v>289</v>
      </c>
      <c r="C113" s="176" t="s">
        <v>205</v>
      </c>
      <c r="D113" s="176" t="s">
        <v>203</v>
      </c>
      <c r="E113" s="176" t="s">
        <v>203</v>
      </c>
      <c r="F113" s="176" t="s">
        <v>203</v>
      </c>
      <c r="G113" s="176" t="s">
        <v>205</v>
      </c>
      <c r="H113" s="176" t="s">
        <v>203</v>
      </c>
      <c r="I113" s="176" t="s">
        <v>205</v>
      </c>
      <c r="J113" s="176" t="s">
        <v>203</v>
      </c>
      <c r="K113" s="176" t="s">
        <v>203</v>
      </c>
      <c r="L113" s="176" t="s">
        <v>203</v>
      </c>
      <c r="M113" s="176" t="s">
        <v>203</v>
      </c>
      <c r="N113" s="176" t="s">
        <v>203</v>
      </c>
      <c r="O113" s="176" t="s">
        <v>205</v>
      </c>
      <c r="P113" s="176" t="s">
        <v>205</v>
      </c>
      <c r="Q113" s="176" t="s">
        <v>203</v>
      </c>
      <c r="R113" s="176" t="s">
        <v>203</v>
      </c>
      <c r="S113" s="176" t="s">
        <v>205</v>
      </c>
      <c r="T113" s="176" t="s">
        <v>205</v>
      </c>
      <c r="U113" s="176" t="s">
        <v>205</v>
      </c>
      <c r="V113" s="176" t="s">
        <v>205</v>
      </c>
      <c r="W113" s="176" t="s">
        <v>205</v>
      </c>
      <c r="X113" s="176" t="s">
        <v>205</v>
      </c>
      <c r="Y113" s="176" t="s">
        <v>205</v>
      </c>
      <c r="Z113" s="176" t="s">
        <v>205</v>
      </c>
    </row>
    <row r="114" spans="1:50" x14ac:dyDescent="0.3">
      <c r="A114" s="176">
        <v>805041</v>
      </c>
      <c r="B114" s="176" t="s">
        <v>289</v>
      </c>
      <c r="C114" s="176" t="s">
        <v>203</v>
      </c>
      <c r="D114" s="176" t="s">
        <v>203</v>
      </c>
      <c r="E114" s="176" t="s">
        <v>203</v>
      </c>
      <c r="F114" s="176" t="s">
        <v>203</v>
      </c>
      <c r="G114" s="176" t="s">
        <v>203</v>
      </c>
      <c r="H114" s="176" t="s">
        <v>205</v>
      </c>
      <c r="I114" s="176" t="s">
        <v>203</v>
      </c>
      <c r="J114" s="176" t="s">
        <v>203</v>
      </c>
      <c r="K114" s="176" t="s">
        <v>205</v>
      </c>
      <c r="L114" s="176" t="s">
        <v>203</v>
      </c>
      <c r="M114" s="176" t="s">
        <v>205</v>
      </c>
      <c r="N114" s="176" t="s">
        <v>205</v>
      </c>
      <c r="O114" s="176" t="s">
        <v>204</v>
      </c>
      <c r="P114" s="176" t="s">
        <v>205</v>
      </c>
      <c r="Q114" s="176" t="s">
        <v>204</v>
      </c>
      <c r="R114" s="176" t="s">
        <v>204</v>
      </c>
      <c r="S114" s="176" t="s">
        <v>204</v>
      </c>
      <c r="T114" s="176" t="s">
        <v>205</v>
      </c>
      <c r="U114" s="176" t="s">
        <v>204</v>
      </c>
      <c r="V114" s="176" t="s">
        <v>204</v>
      </c>
      <c r="W114" s="176" t="s">
        <v>204</v>
      </c>
      <c r="X114" s="176" t="s">
        <v>204</v>
      </c>
      <c r="Y114" s="176" t="s">
        <v>204</v>
      </c>
      <c r="Z114" s="176" t="s">
        <v>204</v>
      </c>
    </row>
    <row r="115" spans="1:50" x14ac:dyDescent="0.3">
      <c r="A115" s="176">
        <v>805048</v>
      </c>
      <c r="B115" s="176" t="s">
        <v>289</v>
      </c>
      <c r="C115" s="176" t="s">
        <v>203</v>
      </c>
      <c r="D115" s="176" t="s">
        <v>203</v>
      </c>
      <c r="E115" s="176" t="s">
        <v>203</v>
      </c>
      <c r="F115" s="176" t="s">
        <v>203</v>
      </c>
      <c r="G115" s="176" t="s">
        <v>203</v>
      </c>
      <c r="H115" s="176" t="s">
        <v>203</v>
      </c>
      <c r="I115" s="176" t="s">
        <v>203</v>
      </c>
      <c r="J115" s="176" t="s">
        <v>203</v>
      </c>
      <c r="K115" s="176" t="s">
        <v>203</v>
      </c>
      <c r="L115" s="176" t="s">
        <v>203</v>
      </c>
      <c r="M115" s="176" t="s">
        <v>203</v>
      </c>
      <c r="N115" s="176" t="s">
        <v>203</v>
      </c>
      <c r="O115" s="176" t="s">
        <v>204</v>
      </c>
      <c r="P115" s="176" t="s">
        <v>203</v>
      </c>
      <c r="Q115" s="176" t="s">
        <v>203</v>
      </c>
      <c r="R115" s="176" t="s">
        <v>204</v>
      </c>
      <c r="S115" s="176" t="s">
        <v>205</v>
      </c>
      <c r="T115" s="176" t="s">
        <v>205</v>
      </c>
      <c r="U115" s="176" t="s">
        <v>205</v>
      </c>
      <c r="V115" s="176" t="s">
        <v>203</v>
      </c>
      <c r="W115" s="176" t="s">
        <v>205</v>
      </c>
      <c r="X115" s="176" t="s">
        <v>205</v>
      </c>
      <c r="Y115" s="176" t="s">
        <v>204</v>
      </c>
      <c r="Z115" s="176" t="s">
        <v>205</v>
      </c>
      <c r="AA115" s="176" t="s">
        <v>266</v>
      </c>
      <c r="AB115" s="176" t="s">
        <v>266</v>
      </c>
      <c r="AC115" s="176" t="s">
        <v>266</v>
      </c>
      <c r="AD115" s="176" t="s">
        <v>266</v>
      </c>
      <c r="AE115" s="176" t="s">
        <v>266</v>
      </c>
      <c r="AF115" s="176" t="s">
        <v>266</v>
      </c>
      <c r="AG115" s="176" t="s">
        <v>266</v>
      </c>
      <c r="AH115" s="176" t="s">
        <v>266</v>
      </c>
      <c r="AI115" s="176" t="s">
        <v>266</v>
      </c>
      <c r="AJ115" s="176" t="s">
        <v>266</v>
      </c>
      <c r="AK115" s="176" t="s">
        <v>266</v>
      </c>
      <c r="AL115" s="176" t="s">
        <v>266</v>
      </c>
      <c r="AM115" s="176" t="s">
        <v>266</v>
      </c>
      <c r="AN115" s="176" t="s">
        <v>266</v>
      </c>
      <c r="AO115" s="176" t="s">
        <v>266</v>
      </c>
      <c r="AP115" s="176" t="s">
        <v>266</v>
      </c>
      <c r="AQ115" s="176" t="s">
        <v>266</v>
      </c>
      <c r="AR115" s="176" t="s">
        <v>266</v>
      </c>
      <c r="AS115" s="176" t="s">
        <v>266</v>
      </c>
      <c r="AT115" s="176" t="s">
        <v>266</v>
      </c>
      <c r="AU115" s="176" t="s">
        <v>266</v>
      </c>
      <c r="AV115" s="176" t="s">
        <v>266</v>
      </c>
      <c r="AW115" s="176" t="s">
        <v>266</v>
      </c>
      <c r="AX115" s="176" t="s">
        <v>266</v>
      </c>
    </row>
    <row r="116" spans="1:50" x14ac:dyDescent="0.3">
      <c r="A116" s="176">
        <v>805082</v>
      </c>
      <c r="B116" s="176" t="s">
        <v>289</v>
      </c>
      <c r="F116" s="176" t="s">
        <v>203</v>
      </c>
      <c r="K116" s="176" t="s">
        <v>203</v>
      </c>
      <c r="O116" s="176" t="s">
        <v>204</v>
      </c>
      <c r="P116" s="176" t="s">
        <v>204</v>
      </c>
      <c r="Q116" s="176" t="s">
        <v>204</v>
      </c>
      <c r="R116" s="176" t="s">
        <v>204</v>
      </c>
      <c r="S116" s="176" t="s">
        <v>204</v>
      </c>
      <c r="T116" s="176" t="s">
        <v>204</v>
      </c>
      <c r="U116" s="176" t="s">
        <v>204</v>
      </c>
      <c r="V116" s="176" t="s">
        <v>204</v>
      </c>
      <c r="W116" s="176" t="s">
        <v>204</v>
      </c>
      <c r="X116" s="176" t="s">
        <v>204</v>
      </c>
      <c r="Y116" s="176" t="s">
        <v>204</v>
      </c>
      <c r="Z116" s="176" t="s">
        <v>204</v>
      </c>
    </row>
    <row r="117" spans="1:50" x14ac:dyDescent="0.3">
      <c r="A117" s="176">
        <v>805089</v>
      </c>
      <c r="B117" s="176" t="s">
        <v>289</v>
      </c>
      <c r="C117" s="176" t="s">
        <v>205</v>
      </c>
      <c r="D117" s="176" t="s">
        <v>205</v>
      </c>
      <c r="E117" s="176" t="s">
        <v>203</v>
      </c>
      <c r="F117" s="176" t="s">
        <v>204</v>
      </c>
      <c r="G117" s="176" t="s">
        <v>205</v>
      </c>
      <c r="H117" s="176" t="s">
        <v>203</v>
      </c>
      <c r="I117" s="176" t="s">
        <v>205</v>
      </c>
      <c r="J117" s="176" t="s">
        <v>204</v>
      </c>
      <c r="K117" s="176" t="s">
        <v>204</v>
      </c>
      <c r="L117" s="176" t="s">
        <v>203</v>
      </c>
      <c r="M117" s="176" t="s">
        <v>203</v>
      </c>
      <c r="N117" s="176" t="s">
        <v>203</v>
      </c>
      <c r="O117" s="176" t="s">
        <v>204</v>
      </c>
      <c r="P117" s="176" t="s">
        <v>205</v>
      </c>
      <c r="Q117" s="176" t="s">
        <v>205</v>
      </c>
      <c r="R117" s="176" t="s">
        <v>205</v>
      </c>
      <c r="S117" s="176" t="s">
        <v>203</v>
      </c>
      <c r="T117" s="176" t="s">
        <v>203</v>
      </c>
      <c r="U117" s="176" t="s">
        <v>205</v>
      </c>
      <c r="V117" s="176" t="s">
        <v>205</v>
      </c>
      <c r="W117" s="176" t="s">
        <v>204</v>
      </c>
      <c r="X117" s="176" t="s">
        <v>205</v>
      </c>
      <c r="Y117" s="176" t="s">
        <v>204</v>
      </c>
      <c r="Z117" s="176" t="s">
        <v>205</v>
      </c>
    </row>
    <row r="118" spans="1:50" x14ac:dyDescent="0.3">
      <c r="A118" s="176">
        <v>805092</v>
      </c>
      <c r="B118" s="176" t="s">
        <v>289</v>
      </c>
      <c r="C118" s="176" t="s">
        <v>204</v>
      </c>
      <c r="D118" s="176" t="s">
        <v>203</v>
      </c>
      <c r="E118" s="176" t="s">
        <v>205</v>
      </c>
      <c r="F118" s="176" t="s">
        <v>204</v>
      </c>
      <c r="G118" s="176" t="s">
        <v>204</v>
      </c>
      <c r="H118" s="176" t="s">
        <v>203</v>
      </c>
      <c r="I118" s="176" t="s">
        <v>204</v>
      </c>
      <c r="J118" s="176" t="s">
        <v>203</v>
      </c>
      <c r="K118" s="176" t="s">
        <v>203</v>
      </c>
      <c r="L118" s="176" t="s">
        <v>203</v>
      </c>
      <c r="M118" s="176" t="s">
        <v>203</v>
      </c>
      <c r="N118" s="176" t="s">
        <v>203</v>
      </c>
      <c r="O118" s="176" t="s">
        <v>204</v>
      </c>
      <c r="P118" s="176" t="s">
        <v>203</v>
      </c>
      <c r="Q118" s="176" t="s">
        <v>203</v>
      </c>
      <c r="R118" s="176" t="s">
        <v>205</v>
      </c>
      <c r="S118" s="176" t="s">
        <v>205</v>
      </c>
      <c r="T118" s="176" t="s">
        <v>203</v>
      </c>
      <c r="U118" s="176" t="s">
        <v>203</v>
      </c>
      <c r="V118" s="176" t="s">
        <v>203</v>
      </c>
      <c r="W118" s="176" t="s">
        <v>205</v>
      </c>
      <c r="X118" s="176" t="s">
        <v>204</v>
      </c>
      <c r="Y118" s="176" t="s">
        <v>203</v>
      </c>
      <c r="Z118" s="176" t="s">
        <v>205</v>
      </c>
    </row>
    <row r="119" spans="1:50" x14ac:dyDescent="0.3">
      <c r="A119" s="176">
        <v>805123</v>
      </c>
      <c r="B119" s="176" t="s">
        <v>289</v>
      </c>
      <c r="C119" s="176" t="s">
        <v>205</v>
      </c>
      <c r="D119" s="176" t="s">
        <v>203</v>
      </c>
      <c r="E119" s="176" t="s">
        <v>205</v>
      </c>
      <c r="F119" s="176" t="s">
        <v>205</v>
      </c>
      <c r="G119" s="176" t="s">
        <v>205</v>
      </c>
      <c r="H119" s="176" t="s">
        <v>205</v>
      </c>
      <c r="I119" s="176" t="s">
        <v>205</v>
      </c>
      <c r="J119" s="176" t="s">
        <v>203</v>
      </c>
      <c r="K119" s="176" t="s">
        <v>203</v>
      </c>
      <c r="L119" s="176" t="s">
        <v>204</v>
      </c>
      <c r="M119" s="176" t="s">
        <v>203</v>
      </c>
      <c r="N119" s="176" t="s">
        <v>203</v>
      </c>
      <c r="O119" s="176" t="s">
        <v>204</v>
      </c>
      <c r="P119" s="176" t="s">
        <v>203</v>
      </c>
      <c r="Q119" s="176" t="s">
        <v>203</v>
      </c>
      <c r="R119" s="176" t="s">
        <v>203</v>
      </c>
      <c r="S119" s="176" t="s">
        <v>203</v>
      </c>
      <c r="T119" s="176" t="s">
        <v>204</v>
      </c>
      <c r="U119" s="176" t="s">
        <v>203</v>
      </c>
      <c r="V119" s="176" t="s">
        <v>203</v>
      </c>
      <c r="W119" s="176" t="s">
        <v>203</v>
      </c>
      <c r="X119" s="176" t="s">
        <v>205</v>
      </c>
      <c r="Y119" s="176" t="s">
        <v>205</v>
      </c>
      <c r="Z119" s="176" t="s">
        <v>205</v>
      </c>
    </row>
    <row r="120" spans="1:50" x14ac:dyDescent="0.3">
      <c r="A120" s="176">
        <v>805130</v>
      </c>
      <c r="B120" s="176" t="s">
        <v>289</v>
      </c>
      <c r="C120" s="176" t="s">
        <v>203</v>
      </c>
      <c r="D120" s="176" t="s">
        <v>205</v>
      </c>
      <c r="E120" s="176" t="s">
        <v>203</v>
      </c>
      <c r="F120" s="176" t="s">
        <v>203</v>
      </c>
      <c r="G120" s="176" t="s">
        <v>205</v>
      </c>
      <c r="H120" s="176" t="s">
        <v>205</v>
      </c>
      <c r="I120" s="176" t="s">
        <v>205</v>
      </c>
      <c r="J120" s="176" t="s">
        <v>203</v>
      </c>
      <c r="K120" s="176" t="s">
        <v>205</v>
      </c>
      <c r="L120" s="176" t="s">
        <v>205</v>
      </c>
      <c r="M120" s="176" t="s">
        <v>203</v>
      </c>
      <c r="N120" s="176" t="s">
        <v>204</v>
      </c>
      <c r="O120" s="176" t="s">
        <v>204</v>
      </c>
      <c r="P120" s="176" t="s">
        <v>205</v>
      </c>
      <c r="Q120" s="176" t="s">
        <v>205</v>
      </c>
      <c r="R120" s="176" t="s">
        <v>205</v>
      </c>
      <c r="S120" s="176" t="s">
        <v>205</v>
      </c>
      <c r="T120" s="176" t="s">
        <v>205</v>
      </c>
      <c r="U120" s="176" t="s">
        <v>204</v>
      </c>
      <c r="V120" s="176" t="s">
        <v>205</v>
      </c>
      <c r="W120" s="176" t="s">
        <v>204</v>
      </c>
      <c r="X120" s="176" t="s">
        <v>204</v>
      </c>
      <c r="Y120" s="176" t="s">
        <v>204</v>
      </c>
      <c r="Z120" s="176" t="s">
        <v>204</v>
      </c>
      <c r="AA120" s="176" t="s">
        <v>266</v>
      </c>
      <c r="AB120" s="176" t="s">
        <v>266</v>
      </c>
      <c r="AC120" s="176" t="s">
        <v>266</v>
      </c>
      <c r="AD120" s="176" t="s">
        <v>266</v>
      </c>
      <c r="AE120" s="176" t="s">
        <v>266</v>
      </c>
      <c r="AF120" s="176" t="s">
        <v>266</v>
      </c>
      <c r="AG120" s="176" t="s">
        <v>266</v>
      </c>
      <c r="AH120" s="176" t="s">
        <v>266</v>
      </c>
      <c r="AI120" s="176" t="s">
        <v>266</v>
      </c>
      <c r="AJ120" s="176" t="s">
        <v>266</v>
      </c>
      <c r="AK120" s="176" t="s">
        <v>266</v>
      </c>
      <c r="AL120" s="176" t="s">
        <v>266</v>
      </c>
      <c r="AM120" s="176" t="s">
        <v>266</v>
      </c>
      <c r="AN120" s="176" t="s">
        <v>266</v>
      </c>
      <c r="AO120" s="176" t="s">
        <v>266</v>
      </c>
      <c r="AP120" s="176" t="s">
        <v>266</v>
      </c>
      <c r="AQ120" s="176" t="s">
        <v>266</v>
      </c>
      <c r="AR120" s="176" t="s">
        <v>266</v>
      </c>
      <c r="AS120" s="176" t="s">
        <v>266</v>
      </c>
      <c r="AT120" s="176" t="s">
        <v>266</v>
      </c>
      <c r="AU120" s="176" t="s">
        <v>266</v>
      </c>
      <c r="AV120" s="176" t="s">
        <v>266</v>
      </c>
      <c r="AW120" s="176" t="s">
        <v>266</v>
      </c>
      <c r="AX120" s="176" t="s">
        <v>266</v>
      </c>
    </row>
    <row r="121" spans="1:50" x14ac:dyDescent="0.3">
      <c r="A121" s="176">
        <v>805137</v>
      </c>
      <c r="B121" s="176" t="s">
        <v>289</v>
      </c>
      <c r="C121" s="176" t="s">
        <v>203</v>
      </c>
      <c r="D121" s="176" t="s">
        <v>205</v>
      </c>
      <c r="E121" s="176" t="s">
        <v>205</v>
      </c>
      <c r="F121" s="176" t="s">
        <v>203</v>
      </c>
      <c r="G121" s="176" t="s">
        <v>203</v>
      </c>
      <c r="H121" s="176" t="s">
        <v>203</v>
      </c>
      <c r="I121" s="176" t="s">
        <v>203</v>
      </c>
      <c r="J121" s="176" t="s">
        <v>203</v>
      </c>
      <c r="K121" s="176" t="s">
        <v>203</v>
      </c>
      <c r="L121" s="176" t="s">
        <v>203</v>
      </c>
      <c r="M121" s="176" t="s">
        <v>205</v>
      </c>
      <c r="N121" s="176" t="s">
        <v>203</v>
      </c>
      <c r="O121" s="176" t="s">
        <v>205</v>
      </c>
      <c r="P121" s="176" t="s">
        <v>205</v>
      </c>
      <c r="Q121" s="176" t="s">
        <v>203</v>
      </c>
      <c r="R121" s="176" t="s">
        <v>203</v>
      </c>
      <c r="S121" s="176" t="s">
        <v>203</v>
      </c>
      <c r="T121" s="176" t="s">
        <v>203</v>
      </c>
      <c r="U121" s="176" t="s">
        <v>203</v>
      </c>
      <c r="V121" s="176" t="s">
        <v>205</v>
      </c>
      <c r="W121" s="176" t="s">
        <v>205</v>
      </c>
      <c r="X121" s="176" t="s">
        <v>205</v>
      </c>
      <c r="Y121" s="176" t="s">
        <v>204</v>
      </c>
      <c r="Z121" s="176" t="s">
        <v>204</v>
      </c>
    </row>
    <row r="122" spans="1:50" x14ac:dyDescent="0.3">
      <c r="A122" s="176">
        <v>805151</v>
      </c>
      <c r="B122" s="176" t="s">
        <v>289</v>
      </c>
      <c r="C122" s="176" t="s">
        <v>203</v>
      </c>
      <c r="D122" s="176" t="s">
        <v>203</v>
      </c>
      <c r="E122" s="176" t="s">
        <v>203</v>
      </c>
      <c r="F122" s="176" t="s">
        <v>205</v>
      </c>
      <c r="G122" s="176" t="s">
        <v>205</v>
      </c>
      <c r="H122" s="176" t="s">
        <v>203</v>
      </c>
      <c r="I122" s="176" t="s">
        <v>205</v>
      </c>
      <c r="J122" s="176" t="s">
        <v>203</v>
      </c>
      <c r="K122" s="176" t="s">
        <v>203</v>
      </c>
      <c r="L122" s="176" t="s">
        <v>203</v>
      </c>
      <c r="M122" s="176" t="s">
        <v>203</v>
      </c>
      <c r="N122" s="176" t="s">
        <v>203</v>
      </c>
      <c r="O122" s="176" t="s">
        <v>204</v>
      </c>
      <c r="P122" s="176" t="s">
        <v>205</v>
      </c>
      <c r="Q122" s="176" t="s">
        <v>203</v>
      </c>
      <c r="R122" s="176" t="s">
        <v>203</v>
      </c>
      <c r="S122" s="176" t="s">
        <v>203</v>
      </c>
      <c r="T122" s="176" t="s">
        <v>203</v>
      </c>
      <c r="U122" s="176" t="s">
        <v>203</v>
      </c>
      <c r="V122" s="176" t="s">
        <v>205</v>
      </c>
      <c r="W122" s="176" t="s">
        <v>205</v>
      </c>
      <c r="X122" s="176" t="s">
        <v>205</v>
      </c>
      <c r="Y122" s="176" t="s">
        <v>205</v>
      </c>
      <c r="Z122" s="176" t="s">
        <v>204</v>
      </c>
    </row>
    <row r="123" spans="1:50" x14ac:dyDescent="0.3">
      <c r="A123" s="176">
        <v>805180</v>
      </c>
      <c r="B123" s="176" t="s">
        <v>289</v>
      </c>
      <c r="C123" s="176" t="s">
        <v>203</v>
      </c>
      <c r="D123" s="176" t="s">
        <v>203</v>
      </c>
      <c r="E123" s="176" t="s">
        <v>203</v>
      </c>
      <c r="F123" s="176" t="s">
        <v>203</v>
      </c>
      <c r="G123" s="176" t="s">
        <v>205</v>
      </c>
      <c r="H123" s="176" t="s">
        <v>203</v>
      </c>
      <c r="I123" s="176" t="s">
        <v>203</v>
      </c>
      <c r="J123" s="176" t="s">
        <v>205</v>
      </c>
      <c r="K123" s="176" t="s">
        <v>203</v>
      </c>
      <c r="L123" s="176" t="s">
        <v>203</v>
      </c>
      <c r="M123" s="176" t="s">
        <v>203</v>
      </c>
      <c r="N123" s="176" t="s">
        <v>204</v>
      </c>
      <c r="O123" s="176" t="s">
        <v>204</v>
      </c>
      <c r="P123" s="176" t="s">
        <v>204</v>
      </c>
      <c r="Q123" s="176" t="s">
        <v>205</v>
      </c>
      <c r="R123" s="176" t="s">
        <v>205</v>
      </c>
      <c r="S123" s="176" t="s">
        <v>205</v>
      </c>
      <c r="T123" s="176" t="s">
        <v>205</v>
      </c>
      <c r="U123" s="176" t="s">
        <v>204</v>
      </c>
      <c r="V123" s="176" t="s">
        <v>205</v>
      </c>
      <c r="W123" s="176" t="s">
        <v>204</v>
      </c>
      <c r="X123" s="176" t="s">
        <v>205</v>
      </c>
      <c r="Y123" s="176" t="s">
        <v>205</v>
      </c>
      <c r="Z123" s="176" t="s">
        <v>205</v>
      </c>
    </row>
    <row r="124" spans="1:50" x14ac:dyDescent="0.3">
      <c r="A124" s="176">
        <v>805193</v>
      </c>
      <c r="B124" s="176" t="s">
        <v>289</v>
      </c>
      <c r="C124" s="176" t="s">
        <v>203</v>
      </c>
      <c r="D124" s="176" t="s">
        <v>203</v>
      </c>
      <c r="E124" s="176" t="s">
        <v>203</v>
      </c>
      <c r="F124" s="176" t="s">
        <v>203</v>
      </c>
      <c r="G124" s="176" t="s">
        <v>203</v>
      </c>
      <c r="H124" s="176" t="s">
        <v>203</v>
      </c>
      <c r="I124" s="176" t="s">
        <v>203</v>
      </c>
      <c r="J124" s="176" t="s">
        <v>203</v>
      </c>
      <c r="K124" s="176" t="s">
        <v>205</v>
      </c>
      <c r="L124" s="176" t="s">
        <v>203</v>
      </c>
      <c r="M124" s="176" t="s">
        <v>203</v>
      </c>
      <c r="N124" s="176" t="s">
        <v>203</v>
      </c>
      <c r="O124" s="176" t="s">
        <v>205</v>
      </c>
      <c r="P124" s="176" t="s">
        <v>205</v>
      </c>
      <c r="Q124" s="176" t="s">
        <v>203</v>
      </c>
      <c r="R124" s="176" t="s">
        <v>205</v>
      </c>
      <c r="S124" s="176" t="s">
        <v>205</v>
      </c>
      <c r="T124" s="176" t="s">
        <v>203</v>
      </c>
      <c r="U124" s="176" t="s">
        <v>205</v>
      </c>
      <c r="V124" s="176" t="s">
        <v>205</v>
      </c>
      <c r="W124" s="176" t="s">
        <v>205</v>
      </c>
      <c r="X124" s="176" t="s">
        <v>205</v>
      </c>
      <c r="Y124" s="176" t="s">
        <v>205</v>
      </c>
      <c r="Z124" s="176" t="s">
        <v>205</v>
      </c>
      <c r="AA124" s="176" t="s">
        <v>266</v>
      </c>
      <c r="AB124" s="176" t="s">
        <v>266</v>
      </c>
      <c r="AC124" s="176" t="s">
        <v>266</v>
      </c>
      <c r="AD124" s="176" t="s">
        <v>266</v>
      </c>
      <c r="AE124" s="176" t="s">
        <v>266</v>
      </c>
      <c r="AF124" s="176" t="s">
        <v>266</v>
      </c>
      <c r="AG124" s="176" t="s">
        <v>266</v>
      </c>
      <c r="AH124" s="176" t="s">
        <v>266</v>
      </c>
      <c r="AI124" s="176" t="s">
        <v>266</v>
      </c>
      <c r="AJ124" s="176" t="s">
        <v>266</v>
      </c>
      <c r="AK124" s="176" t="s">
        <v>266</v>
      </c>
      <c r="AL124" s="176" t="s">
        <v>266</v>
      </c>
      <c r="AM124" s="176" t="s">
        <v>266</v>
      </c>
      <c r="AN124" s="176" t="s">
        <v>266</v>
      </c>
      <c r="AO124" s="176" t="s">
        <v>266</v>
      </c>
      <c r="AP124" s="176" t="s">
        <v>266</v>
      </c>
      <c r="AQ124" s="176" t="s">
        <v>266</v>
      </c>
      <c r="AR124" s="176" t="s">
        <v>266</v>
      </c>
      <c r="AS124" s="176" t="s">
        <v>266</v>
      </c>
      <c r="AT124" s="176" t="s">
        <v>266</v>
      </c>
      <c r="AU124" s="176" t="s">
        <v>266</v>
      </c>
      <c r="AV124" s="176" t="s">
        <v>266</v>
      </c>
      <c r="AW124" s="176" t="s">
        <v>266</v>
      </c>
      <c r="AX124" s="176" t="s">
        <v>266</v>
      </c>
    </row>
    <row r="125" spans="1:50" x14ac:dyDescent="0.3">
      <c r="A125" s="176">
        <v>805201</v>
      </c>
      <c r="B125" s="176" t="s">
        <v>289</v>
      </c>
      <c r="C125" s="176" t="s">
        <v>203</v>
      </c>
      <c r="D125" s="176" t="s">
        <v>203</v>
      </c>
      <c r="E125" s="176" t="s">
        <v>203</v>
      </c>
      <c r="F125" s="176" t="s">
        <v>205</v>
      </c>
      <c r="G125" s="176" t="s">
        <v>203</v>
      </c>
      <c r="H125" s="176" t="s">
        <v>205</v>
      </c>
      <c r="I125" s="176" t="s">
        <v>203</v>
      </c>
      <c r="J125" s="176" t="s">
        <v>205</v>
      </c>
      <c r="K125" s="176" t="s">
        <v>203</v>
      </c>
      <c r="L125" s="176" t="s">
        <v>203</v>
      </c>
      <c r="M125" s="176" t="s">
        <v>204</v>
      </c>
      <c r="N125" s="176" t="s">
        <v>205</v>
      </c>
      <c r="O125" s="176" t="s">
        <v>204</v>
      </c>
      <c r="P125" s="176" t="s">
        <v>205</v>
      </c>
      <c r="Q125" s="176" t="s">
        <v>204</v>
      </c>
      <c r="R125" s="176" t="s">
        <v>205</v>
      </c>
      <c r="S125" s="176" t="s">
        <v>204</v>
      </c>
      <c r="T125" s="176" t="s">
        <v>204</v>
      </c>
      <c r="U125" s="176" t="s">
        <v>204</v>
      </c>
      <c r="V125" s="176" t="s">
        <v>204</v>
      </c>
      <c r="W125" s="176" t="s">
        <v>204</v>
      </c>
      <c r="X125" s="176" t="s">
        <v>204</v>
      </c>
      <c r="Y125" s="176" t="s">
        <v>204</v>
      </c>
      <c r="Z125" s="176" t="s">
        <v>204</v>
      </c>
      <c r="AA125" s="176" t="s">
        <v>266</v>
      </c>
      <c r="AB125" s="176" t="s">
        <v>266</v>
      </c>
      <c r="AC125" s="176" t="s">
        <v>266</v>
      </c>
      <c r="AD125" s="176" t="s">
        <v>266</v>
      </c>
      <c r="AE125" s="176" t="s">
        <v>266</v>
      </c>
      <c r="AF125" s="176" t="s">
        <v>266</v>
      </c>
      <c r="AG125" s="176" t="s">
        <v>266</v>
      </c>
      <c r="AH125" s="176" t="s">
        <v>266</v>
      </c>
      <c r="AI125" s="176" t="s">
        <v>266</v>
      </c>
      <c r="AJ125" s="176" t="s">
        <v>266</v>
      </c>
      <c r="AK125" s="176" t="s">
        <v>266</v>
      </c>
      <c r="AL125" s="176" t="s">
        <v>266</v>
      </c>
      <c r="AM125" s="176" t="s">
        <v>266</v>
      </c>
      <c r="AN125" s="176" t="s">
        <v>266</v>
      </c>
      <c r="AO125" s="176" t="s">
        <v>266</v>
      </c>
      <c r="AP125" s="176" t="s">
        <v>266</v>
      </c>
      <c r="AQ125" s="176" t="s">
        <v>266</v>
      </c>
      <c r="AR125" s="176" t="s">
        <v>266</v>
      </c>
      <c r="AS125" s="176" t="s">
        <v>266</v>
      </c>
      <c r="AT125" s="176" t="s">
        <v>266</v>
      </c>
      <c r="AU125" s="176" t="s">
        <v>266</v>
      </c>
      <c r="AV125" s="176" t="s">
        <v>266</v>
      </c>
      <c r="AW125" s="176" t="s">
        <v>266</v>
      </c>
      <c r="AX125" s="176" t="s">
        <v>266</v>
      </c>
    </row>
    <row r="126" spans="1:50" x14ac:dyDescent="0.3">
      <c r="A126" s="176">
        <v>805272</v>
      </c>
      <c r="B126" s="176" t="s">
        <v>289</v>
      </c>
      <c r="C126" s="176" t="s">
        <v>203</v>
      </c>
      <c r="D126" s="176" t="s">
        <v>205</v>
      </c>
      <c r="E126" s="176" t="s">
        <v>203</v>
      </c>
      <c r="F126" s="176" t="s">
        <v>203</v>
      </c>
      <c r="G126" s="176" t="s">
        <v>203</v>
      </c>
      <c r="H126" s="176" t="s">
        <v>205</v>
      </c>
      <c r="I126" s="176" t="s">
        <v>205</v>
      </c>
      <c r="J126" s="176" t="s">
        <v>204</v>
      </c>
      <c r="K126" s="176" t="s">
        <v>205</v>
      </c>
      <c r="L126" s="176" t="s">
        <v>203</v>
      </c>
      <c r="M126" s="176" t="s">
        <v>203</v>
      </c>
      <c r="N126" s="176" t="s">
        <v>205</v>
      </c>
      <c r="O126" s="176" t="s">
        <v>205</v>
      </c>
      <c r="P126" s="176" t="s">
        <v>204</v>
      </c>
      <c r="Q126" s="176" t="s">
        <v>204</v>
      </c>
      <c r="R126" s="176" t="s">
        <v>204</v>
      </c>
      <c r="S126" s="176" t="s">
        <v>204</v>
      </c>
      <c r="T126" s="176" t="s">
        <v>205</v>
      </c>
      <c r="U126" s="176" t="s">
        <v>204</v>
      </c>
      <c r="V126" s="176" t="s">
        <v>204</v>
      </c>
      <c r="W126" s="176" t="s">
        <v>204</v>
      </c>
      <c r="X126" s="176" t="s">
        <v>204</v>
      </c>
      <c r="Y126" s="176" t="s">
        <v>204</v>
      </c>
      <c r="Z126" s="176" t="s">
        <v>204</v>
      </c>
    </row>
    <row r="127" spans="1:50" x14ac:dyDescent="0.3">
      <c r="A127" s="176">
        <v>805279</v>
      </c>
      <c r="B127" s="176" t="s">
        <v>289</v>
      </c>
      <c r="C127" s="176" t="s">
        <v>205</v>
      </c>
      <c r="D127" s="176" t="s">
        <v>205</v>
      </c>
      <c r="E127" s="176" t="s">
        <v>203</v>
      </c>
      <c r="F127" s="176" t="s">
        <v>205</v>
      </c>
      <c r="G127" s="176" t="s">
        <v>205</v>
      </c>
      <c r="H127" s="176" t="s">
        <v>203</v>
      </c>
      <c r="I127" s="176" t="s">
        <v>205</v>
      </c>
      <c r="J127" s="176" t="s">
        <v>203</v>
      </c>
      <c r="K127" s="176" t="s">
        <v>205</v>
      </c>
      <c r="L127" s="176" t="s">
        <v>203</v>
      </c>
      <c r="M127" s="176" t="s">
        <v>203</v>
      </c>
      <c r="N127" s="176" t="s">
        <v>204</v>
      </c>
      <c r="O127" s="176" t="s">
        <v>204</v>
      </c>
      <c r="P127" s="176" t="s">
        <v>203</v>
      </c>
      <c r="Q127" s="176" t="s">
        <v>205</v>
      </c>
      <c r="R127" s="176" t="s">
        <v>203</v>
      </c>
      <c r="S127" s="176" t="s">
        <v>205</v>
      </c>
      <c r="T127" s="176" t="s">
        <v>203</v>
      </c>
      <c r="U127" s="176" t="s">
        <v>205</v>
      </c>
      <c r="V127" s="176" t="s">
        <v>205</v>
      </c>
      <c r="W127" s="176" t="s">
        <v>205</v>
      </c>
      <c r="X127" s="176" t="s">
        <v>205</v>
      </c>
      <c r="Y127" s="176" t="s">
        <v>205</v>
      </c>
      <c r="Z127" s="176" t="s">
        <v>204</v>
      </c>
    </row>
    <row r="128" spans="1:50" x14ac:dyDescent="0.3">
      <c r="A128" s="176">
        <v>805285</v>
      </c>
      <c r="B128" s="176" t="s">
        <v>289</v>
      </c>
      <c r="C128" s="176" t="s">
        <v>205</v>
      </c>
      <c r="D128" s="176" t="s">
        <v>203</v>
      </c>
      <c r="E128" s="176" t="s">
        <v>205</v>
      </c>
      <c r="F128" s="176" t="s">
        <v>204</v>
      </c>
      <c r="G128" s="176" t="s">
        <v>205</v>
      </c>
      <c r="H128" s="176" t="s">
        <v>204</v>
      </c>
      <c r="I128" s="176" t="s">
        <v>204</v>
      </c>
      <c r="J128" s="176" t="s">
        <v>205</v>
      </c>
      <c r="K128" s="176" t="s">
        <v>204</v>
      </c>
      <c r="L128" s="176" t="s">
        <v>203</v>
      </c>
      <c r="M128" s="176" t="s">
        <v>203</v>
      </c>
      <c r="N128" s="176" t="s">
        <v>204</v>
      </c>
      <c r="O128" s="176" t="s">
        <v>203</v>
      </c>
      <c r="P128" s="176" t="s">
        <v>205</v>
      </c>
      <c r="Q128" s="176" t="s">
        <v>203</v>
      </c>
      <c r="R128" s="176" t="s">
        <v>203</v>
      </c>
      <c r="S128" s="176" t="s">
        <v>205</v>
      </c>
      <c r="T128" s="176" t="s">
        <v>205</v>
      </c>
      <c r="U128" s="176" t="s">
        <v>203</v>
      </c>
      <c r="V128" s="176" t="s">
        <v>205</v>
      </c>
      <c r="W128" s="176" t="s">
        <v>205</v>
      </c>
      <c r="X128" s="176" t="s">
        <v>204</v>
      </c>
      <c r="Y128" s="176" t="s">
        <v>203</v>
      </c>
      <c r="Z128" s="176" t="s">
        <v>205</v>
      </c>
      <c r="AA128" s="176" t="s">
        <v>266</v>
      </c>
      <c r="AB128" s="176" t="s">
        <v>266</v>
      </c>
      <c r="AC128" s="176" t="s">
        <v>266</v>
      </c>
      <c r="AD128" s="176" t="s">
        <v>266</v>
      </c>
      <c r="AE128" s="176" t="s">
        <v>266</v>
      </c>
      <c r="AF128" s="176" t="s">
        <v>266</v>
      </c>
      <c r="AG128" s="176" t="s">
        <v>266</v>
      </c>
      <c r="AH128" s="176" t="s">
        <v>266</v>
      </c>
      <c r="AI128" s="176" t="s">
        <v>266</v>
      </c>
      <c r="AJ128" s="176" t="s">
        <v>266</v>
      </c>
      <c r="AK128" s="176" t="s">
        <v>266</v>
      </c>
      <c r="AL128" s="176" t="s">
        <v>266</v>
      </c>
      <c r="AM128" s="176" t="s">
        <v>266</v>
      </c>
      <c r="AN128" s="176" t="s">
        <v>266</v>
      </c>
      <c r="AO128" s="176" t="s">
        <v>266</v>
      </c>
      <c r="AP128" s="176" t="s">
        <v>266</v>
      </c>
      <c r="AQ128" s="176" t="s">
        <v>266</v>
      </c>
      <c r="AR128" s="176" t="s">
        <v>266</v>
      </c>
      <c r="AS128" s="176" t="s">
        <v>266</v>
      </c>
      <c r="AT128" s="176" t="s">
        <v>266</v>
      </c>
      <c r="AU128" s="176" t="s">
        <v>266</v>
      </c>
      <c r="AV128" s="176" t="s">
        <v>266</v>
      </c>
      <c r="AW128" s="176" t="s">
        <v>266</v>
      </c>
      <c r="AX128" s="176" t="s">
        <v>266</v>
      </c>
    </row>
    <row r="129" spans="1:50" x14ac:dyDescent="0.3">
      <c r="A129" s="176">
        <v>805305</v>
      </c>
      <c r="B129" s="176" t="s">
        <v>289</v>
      </c>
      <c r="J129" s="176" t="s">
        <v>205</v>
      </c>
      <c r="L129" s="176" t="s">
        <v>205</v>
      </c>
      <c r="X129" s="176" t="s">
        <v>205</v>
      </c>
    </row>
    <row r="130" spans="1:50" x14ac:dyDescent="0.3">
      <c r="A130" s="176">
        <v>805323</v>
      </c>
      <c r="B130" s="176" t="s">
        <v>289</v>
      </c>
      <c r="C130" s="176" t="s">
        <v>205</v>
      </c>
      <c r="D130" s="176" t="s">
        <v>203</v>
      </c>
      <c r="E130" s="176" t="s">
        <v>203</v>
      </c>
      <c r="F130" s="176" t="s">
        <v>203</v>
      </c>
      <c r="G130" s="176" t="s">
        <v>205</v>
      </c>
      <c r="H130" s="176" t="s">
        <v>203</v>
      </c>
      <c r="I130" s="176" t="s">
        <v>203</v>
      </c>
      <c r="J130" s="176" t="s">
        <v>203</v>
      </c>
      <c r="K130" s="176" t="s">
        <v>203</v>
      </c>
      <c r="L130" s="176" t="s">
        <v>203</v>
      </c>
      <c r="M130" s="176" t="s">
        <v>203</v>
      </c>
      <c r="N130" s="176" t="s">
        <v>204</v>
      </c>
      <c r="O130" s="176" t="s">
        <v>205</v>
      </c>
      <c r="P130" s="176" t="s">
        <v>205</v>
      </c>
      <c r="Q130" s="176" t="s">
        <v>205</v>
      </c>
      <c r="R130" s="176" t="s">
        <v>205</v>
      </c>
      <c r="S130" s="176" t="s">
        <v>205</v>
      </c>
      <c r="T130" s="176" t="s">
        <v>205</v>
      </c>
      <c r="U130" s="176" t="s">
        <v>205</v>
      </c>
      <c r="V130" s="176" t="s">
        <v>205</v>
      </c>
      <c r="W130" s="176" t="s">
        <v>205</v>
      </c>
      <c r="X130" s="176" t="s">
        <v>205</v>
      </c>
      <c r="Y130" s="176" t="s">
        <v>205</v>
      </c>
      <c r="Z130" s="176" t="s">
        <v>205</v>
      </c>
      <c r="AA130" s="176" t="s">
        <v>266</v>
      </c>
      <c r="AB130" s="176" t="s">
        <v>266</v>
      </c>
      <c r="AC130" s="176" t="s">
        <v>266</v>
      </c>
      <c r="AD130" s="176" t="s">
        <v>266</v>
      </c>
      <c r="AE130" s="176" t="s">
        <v>266</v>
      </c>
      <c r="AF130" s="176" t="s">
        <v>266</v>
      </c>
      <c r="AG130" s="176" t="s">
        <v>266</v>
      </c>
      <c r="AH130" s="176" t="s">
        <v>266</v>
      </c>
      <c r="AI130" s="176" t="s">
        <v>266</v>
      </c>
      <c r="AJ130" s="176" t="s">
        <v>266</v>
      </c>
      <c r="AK130" s="176" t="s">
        <v>266</v>
      </c>
      <c r="AL130" s="176" t="s">
        <v>266</v>
      </c>
      <c r="AM130" s="176" t="s">
        <v>266</v>
      </c>
      <c r="AN130" s="176" t="s">
        <v>266</v>
      </c>
      <c r="AO130" s="176" t="s">
        <v>266</v>
      </c>
      <c r="AP130" s="176" t="s">
        <v>266</v>
      </c>
      <c r="AQ130" s="176" t="s">
        <v>266</v>
      </c>
      <c r="AR130" s="176" t="s">
        <v>266</v>
      </c>
      <c r="AS130" s="176" t="s">
        <v>266</v>
      </c>
      <c r="AT130" s="176" t="s">
        <v>266</v>
      </c>
      <c r="AU130" s="176" t="s">
        <v>266</v>
      </c>
      <c r="AV130" s="176" t="s">
        <v>266</v>
      </c>
      <c r="AW130" s="176" t="s">
        <v>266</v>
      </c>
      <c r="AX130" s="176" t="s">
        <v>266</v>
      </c>
    </row>
    <row r="131" spans="1:50" x14ac:dyDescent="0.3">
      <c r="A131" s="176">
        <v>805325</v>
      </c>
      <c r="B131" s="176" t="s">
        <v>289</v>
      </c>
      <c r="C131" s="176" t="s">
        <v>205</v>
      </c>
      <c r="D131" s="176" t="s">
        <v>203</v>
      </c>
      <c r="E131" s="176" t="s">
        <v>204</v>
      </c>
      <c r="F131" s="176" t="s">
        <v>203</v>
      </c>
      <c r="G131" s="176" t="s">
        <v>203</v>
      </c>
      <c r="H131" s="176" t="s">
        <v>203</v>
      </c>
      <c r="I131" s="176" t="s">
        <v>205</v>
      </c>
      <c r="J131" s="176" t="s">
        <v>203</v>
      </c>
      <c r="K131" s="176" t="s">
        <v>205</v>
      </c>
      <c r="L131" s="176" t="s">
        <v>205</v>
      </c>
      <c r="M131" s="176" t="s">
        <v>203</v>
      </c>
      <c r="N131" s="176" t="s">
        <v>203</v>
      </c>
      <c r="O131" s="176" t="s">
        <v>205</v>
      </c>
      <c r="P131" s="176" t="s">
        <v>205</v>
      </c>
      <c r="Q131" s="176" t="s">
        <v>204</v>
      </c>
      <c r="R131" s="176" t="s">
        <v>203</v>
      </c>
      <c r="S131" s="176" t="s">
        <v>203</v>
      </c>
      <c r="T131" s="176" t="s">
        <v>203</v>
      </c>
      <c r="U131" s="176" t="s">
        <v>203</v>
      </c>
      <c r="V131" s="176" t="s">
        <v>203</v>
      </c>
      <c r="W131" s="176" t="s">
        <v>204</v>
      </c>
      <c r="X131" s="176" t="s">
        <v>205</v>
      </c>
      <c r="Y131" s="176" t="s">
        <v>203</v>
      </c>
      <c r="Z131" s="176" t="s">
        <v>205</v>
      </c>
    </row>
    <row r="132" spans="1:50" x14ac:dyDescent="0.3">
      <c r="A132" s="176">
        <v>805333</v>
      </c>
      <c r="B132" s="176" t="s">
        <v>289</v>
      </c>
      <c r="C132" s="176" t="s">
        <v>204</v>
      </c>
      <c r="D132" s="176" t="s">
        <v>203</v>
      </c>
      <c r="E132" s="176" t="s">
        <v>203</v>
      </c>
      <c r="F132" s="176" t="s">
        <v>203</v>
      </c>
      <c r="G132" s="176" t="s">
        <v>203</v>
      </c>
      <c r="H132" s="176" t="s">
        <v>204</v>
      </c>
      <c r="I132" s="176" t="s">
        <v>204</v>
      </c>
      <c r="J132" s="176" t="s">
        <v>203</v>
      </c>
      <c r="K132" s="176" t="s">
        <v>203</v>
      </c>
      <c r="L132" s="176" t="s">
        <v>203</v>
      </c>
      <c r="M132" s="176" t="s">
        <v>203</v>
      </c>
      <c r="N132" s="176" t="s">
        <v>204</v>
      </c>
      <c r="O132" s="176" t="s">
        <v>203</v>
      </c>
      <c r="P132" s="176" t="s">
        <v>203</v>
      </c>
      <c r="Q132" s="176" t="s">
        <v>204</v>
      </c>
      <c r="R132" s="176" t="s">
        <v>203</v>
      </c>
      <c r="S132" s="176" t="s">
        <v>205</v>
      </c>
      <c r="T132" s="176" t="s">
        <v>203</v>
      </c>
      <c r="U132" s="176" t="s">
        <v>203</v>
      </c>
      <c r="V132" s="176" t="s">
        <v>205</v>
      </c>
      <c r="W132" s="176" t="s">
        <v>205</v>
      </c>
      <c r="X132" s="176" t="s">
        <v>205</v>
      </c>
      <c r="Y132" s="176" t="s">
        <v>204</v>
      </c>
      <c r="Z132" s="176" t="s">
        <v>205</v>
      </c>
      <c r="AA132" s="176" t="s">
        <v>266</v>
      </c>
      <c r="AB132" s="176" t="s">
        <v>266</v>
      </c>
      <c r="AC132" s="176" t="s">
        <v>266</v>
      </c>
      <c r="AD132" s="176" t="s">
        <v>266</v>
      </c>
      <c r="AE132" s="176" t="s">
        <v>266</v>
      </c>
      <c r="AF132" s="176" t="s">
        <v>266</v>
      </c>
      <c r="AG132" s="176" t="s">
        <v>266</v>
      </c>
      <c r="AH132" s="176" t="s">
        <v>266</v>
      </c>
      <c r="AI132" s="176" t="s">
        <v>266</v>
      </c>
      <c r="AJ132" s="176" t="s">
        <v>266</v>
      </c>
      <c r="AK132" s="176" t="s">
        <v>266</v>
      </c>
      <c r="AL132" s="176" t="s">
        <v>266</v>
      </c>
      <c r="AM132" s="176" t="s">
        <v>266</v>
      </c>
      <c r="AN132" s="176" t="s">
        <v>266</v>
      </c>
      <c r="AO132" s="176" t="s">
        <v>266</v>
      </c>
      <c r="AP132" s="176" t="s">
        <v>266</v>
      </c>
      <c r="AQ132" s="176" t="s">
        <v>266</v>
      </c>
      <c r="AR132" s="176" t="s">
        <v>266</v>
      </c>
      <c r="AS132" s="176" t="s">
        <v>266</v>
      </c>
      <c r="AT132" s="176" t="s">
        <v>266</v>
      </c>
      <c r="AU132" s="176" t="s">
        <v>266</v>
      </c>
      <c r="AV132" s="176" t="s">
        <v>266</v>
      </c>
      <c r="AW132" s="176" t="s">
        <v>266</v>
      </c>
      <c r="AX132" s="176" t="s">
        <v>266</v>
      </c>
    </row>
    <row r="133" spans="1:50" x14ac:dyDescent="0.3">
      <c r="A133" s="176">
        <v>805336</v>
      </c>
      <c r="B133" s="176" t="s">
        <v>289</v>
      </c>
    </row>
    <row r="134" spans="1:50" x14ac:dyDescent="0.3">
      <c r="A134" s="176">
        <v>805342</v>
      </c>
      <c r="B134" s="176" t="s">
        <v>289</v>
      </c>
      <c r="C134" s="176" t="s">
        <v>203</v>
      </c>
      <c r="D134" s="176" t="s">
        <v>203</v>
      </c>
      <c r="E134" s="176" t="s">
        <v>205</v>
      </c>
      <c r="F134" s="176" t="s">
        <v>205</v>
      </c>
      <c r="G134" s="176" t="s">
        <v>203</v>
      </c>
      <c r="H134" s="176" t="s">
        <v>203</v>
      </c>
      <c r="I134" s="176" t="s">
        <v>203</v>
      </c>
      <c r="J134" s="176" t="s">
        <v>203</v>
      </c>
      <c r="K134" s="176" t="s">
        <v>205</v>
      </c>
      <c r="L134" s="176" t="s">
        <v>205</v>
      </c>
      <c r="M134" s="176" t="s">
        <v>204</v>
      </c>
      <c r="N134" s="176" t="s">
        <v>203</v>
      </c>
      <c r="O134" s="176" t="s">
        <v>204</v>
      </c>
      <c r="P134" s="176" t="s">
        <v>203</v>
      </c>
      <c r="Q134" s="176" t="s">
        <v>203</v>
      </c>
      <c r="R134" s="176" t="s">
        <v>204</v>
      </c>
      <c r="S134" s="176" t="s">
        <v>203</v>
      </c>
      <c r="T134" s="176" t="s">
        <v>204</v>
      </c>
      <c r="U134" s="176" t="s">
        <v>205</v>
      </c>
      <c r="V134" s="176" t="s">
        <v>205</v>
      </c>
      <c r="W134" s="176" t="s">
        <v>205</v>
      </c>
      <c r="X134" s="176" t="s">
        <v>203</v>
      </c>
      <c r="Y134" s="176" t="s">
        <v>205</v>
      </c>
      <c r="Z134" s="176" t="s">
        <v>204</v>
      </c>
    </row>
    <row r="135" spans="1:50" x14ac:dyDescent="0.3">
      <c r="A135" s="176">
        <v>805349</v>
      </c>
      <c r="B135" s="176" t="s">
        <v>289</v>
      </c>
      <c r="C135" s="176" t="s">
        <v>203</v>
      </c>
      <c r="D135" s="176" t="s">
        <v>203</v>
      </c>
      <c r="E135" s="176" t="s">
        <v>205</v>
      </c>
      <c r="F135" s="176" t="s">
        <v>203</v>
      </c>
      <c r="G135" s="176" t="s">
        <v>203</v>
      </c>
      <c r="H135" s="176" t="s">
        <v>203</v>
      </c>
      <c r="I135" s="176" t="s">
        <v>205</v>
      </c>
      <c r="J135" s="176" t="s">
        <v>203</v>
      </c>
      <c r="K135" s="176" t="s">
        <v>204</v>
      </c>
      <c r="L135" s="176" t="s">
        <v>203</v>
      </c>
      <c r="M135" s="176" t="s">
        <v>203</v>
      </c>
      <c r="N135" s="176" t="s">
        <v>203</v>
      </c>
      <c r="O135" s="176" t="s">
        <v>204</v>
      </c>
      <c r="P135" s="176" t="s">
        <v>203</v>
      </c>
      <c r="Q135" s="176" t="s">
        <v>204</v>
      </c>
      <c r="R135" s="176" t="s">
        <v>204</v>
      </c>
      <c r="S135" s="176" t="s">
        <v>203</v>
      </c>
      <c r="T135" s="176" t="s">
        <v>203</v>
      </c>
      <c r="U135" s="176" t="s">
        <v>205</v>
      </c>
      <c r="V135" s="176" t="s">
        <v>205</v>
      </c>
      <c r="W135" s="176" t="s">
        <v>205</v>
      </c>
      <c r="X135" s="176" t="s">
        <v>203</v>
      </c>
      <c r="Y135" s="176" t="s">
        <v>205</v>
      </c>
      <c r="Z135" s="176" t="s">
        <v>205</v>
      </c>
      <c r="AA135" s="176" t="s">
        <v>266</v>
      </c>
      <c r="AB135" s="176" t="s">
        <v>266</v>
      </c>
      <c r="AC135" s="176" t="s">
        <v>266</v>
      </c>
      <c r="AD135" s="176" t="s">
        <v>266</v>
      </c>
      <c r="AE135" s="176" t="s">
        <v>266</v>
      </c>
      <c r="AF135" s="176" t="s">
        <v>266</v>
      </c>
      <c r="AG135" s="176" t="s">
        <v>266</v>
      </c>
      <c r="AH135" s="176" t="s">
        <v>266</v>
      </c>
      <c r="AI135" s="176" t="s">
        <v>266</v>
      </c>
      <c r="AJ135" s="176" t="s">
        <v>266</v>
      </c>
      <c r="AK135" s="176" t="s">
        <v>266</v>
      </c>
      <c r="AL135" s="176" t="s">
        <v>266</v>
      </c>
      <c r="AM135" s="176" t="s">
        <v>266</v>
      </c>
      <c r="AN135" s="176" t="s">
        <v>266</v>
      </c>
      <c r="AO135" s="176" t="s">
        <v>266</v>
      </c>
      <c r="AP135" s="176" t="s">
        <v>266</v>
      </c>
      <c r="AQ135" s="176" t="s">
        <v>266</v>
      </c>
      <c r="AR135" s="176" t="s">
        <v>266</v>
      </c>
      <c r="AS135" s="176" t="s">
        <v>266</v>
      </c>
      <c r="AT135" s="176" t="s">
        <v>266</v>
      </c>
      <c r="AU135" s="176" t="s">
        <v>266</v>
      </c>
      <c r="AV135" s="176" t="s">
        <v>266</v>
      </c>
      <c r="AW135" s="176" t="s">
        <v>266</v>
      </c>
      <c r="AX135" s="176" t="s">
        <v>266</v>
      </c>
    </row>
    <row r="136" spans="1:50" x14ac:dyDescent="0.3">
      <c r="A136" s="176">
        <v>805368</v>
      </c>
      <c r="B136" s="176" t="s">
        <v>289</v>
      </c>
      <c r="C136" s="176" t="s">
        <v>205</v>
      </c>
      <c r="D136" s="176" t="s">
        <v>204</v>
      </c>
      <c r="E136" s="176" t="s">
        <v>205</v>
      </c>
      <c r="F136" s="176" t="s">
        <v>205</v>
      </c>
      <c r="G136" s="176" t="s">
        <v>205</v>
      </c>
      <c r="H136" s="176" t="s">
        <v>205</v>
      </c>
      <c r="I136" s="176" t="s">
        <v>205</v>
      </c>
      <c r="J136" s="176" t="s">
        <v>205</v>
      </c>
      <c r="K136" s="176" t="s">
        <v>204</v>
      </c>
      <c r="L136" s="176" t="s">
        <v>205</v>
      </c>
      <c r="M136" s="176" t="s">
        <v>205</v>
      </c>
      <c r="N136" s="176" t="s">
        <v>205</v>
      </c>
      <c r="O136" s="176" t="s">
        <v>204</v>
      </c>
      <c r="P136" s="176" t="s">
        <v>205</v>
      </c>
      <c r="Q136" s="176" t="s">
        <v>205</v>
      </c>
      <c r="R136" s="176" t="s">
        <v>204</v>
      </c>
      <c r="S136" s="176" t="s">
        <v>205</v>
      </c>
      <c r="T136" s="176" t="s">
        <v>205</v>
      </c>
      <c r="U136" s="176" t="s">
        <v>204</v>
      </c>
      <c r="V136" s="176" t="s">
        <v>204</v>
      </c>
      <c r="W136" s="176" t="s">
        <v>204</v>
      </c>
      <c r="X136" s="176" t="s">
        <v>205</v>
      </c>
      <c r="Y136" s="176" t="s">
        <v>204</v>
      </c>
      <c r="Z136" s="176" t="s">
        <v>205</v>
      </c>
      <c r="AA136" s="176" t="s">
        <v>266</v>
      </c>
      <c r="AB136" s="176" t="s">
        <v>266</v>
      </c>
      <c r="AC136" s="176" t="s">
        <v>266</v>
      </c>
      <c r="AD136" s="176" t="s">
        <v>266</v>
      </c>
      <c r="AE136" s="176" t="s">
        <v>266</v>
      </c>
      <c r="AF136" s="176" t="s">
        <v>266</v>
      </c>
      <c r="AG136" s="176" t="s">
        <v>266</v>
      </c>
      <c r="AH136" s="176" t="s">
        <v>266</v>
      </c>
      <c r="AI136" s="176" t="s">
        <v>266</v>
      </c>
      <c r="AJ136" s="176" t="s">
        <v>266</v>
      </c>
      <c r="AK136" s="176" t="s">
        <v>266</v>
      </c>
      <c r="AL136" s="176" t="s">
        <v>266</v>
      </c>
      <c r="AM136" s="176" t="s">
        <v>266</v>
      </c>
      <c r="AN136" s="176" t="s">
        <v>266</v>
      </c>
      <c r="AO136" s="176" t="s">
        <v>266</v>
      </c>
      <c r="AP136" s="176" t="s">
        <v>266</v>
      </c>
      <c r="AQ136" s="176" t="s">
        <v>266</v>
      </c>
      <c r="AR136" s="176" t="s">
        <v>266</v>
      </c>
      <c r="AS136" s="176" t="s">
        <v>266</v>
      </c>
      <c r="AT136" s="176" t="s">
        <v>266</v>
      </c>
      <c r="AU136" s="176" t="s">
        <v>266</v>
      </c>
      <c r="AV136" s="176" t="s">
        <v>266</v>
      </c>
      <c r="AW136" s="176" t="s">
        <v>266</v>
      </c>
      <c r="AX136" s="176" t="s">
        <v>266</v>
      </c>
    </row>
    <row r="137" spans="1:50" x14ac:dyDescent="0.3">
      <c r="A137" s="176">
        <v>805422</v>
      </c>
      <c r="B137" s="176" t="s">
        <v>289</v>
      </c>
      <c r="C137" s="176" t="s">
        <v>205</v>
      </c>
      <c r="D137" s="176" t="s">
        <v>203</v>
      </c>
      <c r="E137" s="176" t="s">
        <v>203</v>
      </c>
      <c r="F137" s="176" t="s">
        <v>205</v>
      </c>
      <c r="G137" s="176" t="s">
        <v>205</v>
      </c>
      <c r="H137" s="176" t="s">
        <v>203</v>
      </c>
      <c r="I137" s="176" t="s">
        <v>205</v>
      </c>
      <c r="J137" s="176" t="s">
        <v>203</v>
      </c>
      <c r="K137" s="176" t="s">
        <v>203</v>
      </c>
      <c r="L137" s="176" t="s">
        <v>203</v>
      </c>
      <c r="M137" s="176" t="s">
        <v>203</v>
      </c>
      <c r="N137" s="176" t="s">
        <v>203</v>
      </c>
      <c r="O137" s="176" t="s">
        <v>205</v>
      </c>
      <c r="P137" s="176" t="s">
        <v>203</v>
      </c>
      <c r="Q137" s="176" t="s">
        <v>205</v>
      </c>
      <c r="R137" s="176" t="s">
        <v>203</v>
      </c>
      <c r="S137" s="176" t="s">
        <v>203</v>
      </c>
      <c r="T137" s="176" t="s">
        <v>203</v>
      </c>
      <c r="U137" s="176" t="s">
        <v>203</v>
      </c>
      <c r="V137" s="176" t="s">
        <v>203</v>
      </c>
      <c r="W137" s="176" t="s">
        <v>205</v>
      </c>
      <c r="X137" s="176" t="s">
        <v>205</v>
      </c>
      <c r="Y137" s="176" t="s">
        <v>203</v>
      </c>
      <c r="Z137" s="176" t="s">
        <v>205</v>
      </c>
    </row>
    <row r="138" spans="1:50" x14ac:dyDescent="0.3">
      <c r="A138" s="176">
        <v>805429</v>
      </c>
      <c r="B138" s="176" t="s">
        <v>289</v>
      </c>
      <c r="C138" s="176" t="s">
        <v>203</v>
      </c>
      <c r="D138" s="176" t="s">
        <v>204</v>
      </c>
      <c r="E138" s="176" t="s">
        <v>204</v>
      </c>
      <c r="F138" s="176" t="s">
        <v>204</v>
      </c>
      <c r="G138" s="176" t="s">
        <v>204</v>
      </c>
      <c r="H138" s="176" t="s">
        <v>203</v>
      </c>
      <c r="I138" s="176" t="s">
        <v>204</v>
      </c>
      <c r="J138" s="176" t="s">
        <v>204</v>
      </c>
      <c r="K138" s="176" t="s">
        <v>203</v>
      </c>
      <c r="L138" s="176" t="s">
        <v>204</v>
      </c>
      <c r="M138" s="176" t="s">
        <v>204</v>
      </c>
      <c r="N138" s="176" t="s">
        <v>203</v>
      </c>
      <c r="O138" s="176" t="s">
        <v>204</v>
      </c>
      <c r="P138" s="176" t="s">
        <v>204</v>
      </c>
      <c r="Q138" s="176" t="s">
        <v>204</v>
      </c>
      <c r="R138" s="176" t="s">
        <v>204</v>
      </c>
      <c r="S138" s="176" t="s">
        <v>204</v>
      </c>
      <c r="T138" s="176" t="s">
        <v>204</v>
      </c>
      <c r="U138" s="176" t="s">
        <v>204</v>
      </c>
      <c r="V138" s="176" t="s">
        <v>204</v>
      </c>
      <c r="W138" s="176" t="s">
        <v>204</v>
      </c>
      <c r="X138" s="176" t="s">
        <v>204</v>
      </c>
      <c r="Y138" s="176" t="s">
        <v>204</v>
      </c>
      <c r="Z138" s="176" t="s">
        <v>204</v>
      </c>
    </row>
    <row r="139" spans="1:50" x14ac:dyDescent="0.3">
      <c r="A139" s="176">
        <v>805437</v>
      </c>
      <c r="B139" s="176" t="s">
        <v>289</v>
      </c>
      <c r="C139" s="176" t="s">
        <v>203</v>
      </c>
      <c r="D139" s="176" t="s">
        <v>203</v>
      </c>
      <c r="E139" s="176" t="s">
        <v>205</v>
      </c>
      <c r="F139" s="176" t="s">
        <v>203</v>
      </c>
      <c r="G139" s="176" t="s">
        <v>203</v>
      </c>
      <c r="H139" s="176" t="s">
        <v>203</v>
      </c>
      <c r="I139" s="176" t="s">
        <v>203</v>
      </c>
      <c r="J139" s="176" t="s">
        <v>203</v>
      </c>
      <c r="K139" s="176" t="s">
        <v>205</v>
      </c>
      <c r="L139" s="176" t="s">
        <v>203</v>
      </c>
      <c r="M139" s="176" t="s">
        <v>205</v>
      </c>
      <c r="N139" s="176" t="s">
        <v>205</v>
      </c>
      <c r="O139" s="176" t="s">
        <v>205</v>
      </c>
      <c r="P139" s="176" t="s">
        <v>205</v>
      </c>
      <c r="Q139" s="176" t="s">
        <v>205</v>
      </c>
      <c r="R139" s="176" t="s">
        <v>205</v>
      </c>
      <c r="S139" s="176" t="s">
        <v>205</v>
      </c>
      <c r="T139" s="176" t="s">
        <v>205</v>
      </c>
      <c r="U139" s="176" t="s">
        <v>205</v>
      </c>
      <c r="V139" s="176" t="s">
        <v>204</v>
      </c>
      <c r="W139" s="176" t="s">
        <v>204</v>
      </c>
      <c r="X139" s="176" t="s">
        <v>204</v>
      </c>
      <c r="Y139" s="176" t="s">
        <v>204</v>
      </c>
      <c r="Z139" s="176" t="s">
        <v>204</v>
      </c>
      <c r="AA139" s="176" t="s">
        <v>266</v>
      </c>
      <c r="AB139" s="176" t="s">
        <v>266</v>
      </c>
      <c r="AC139" s="176" t="s">
        <v>266</v>
      </c>
      <c r="AD139" s="176" t="s">
        <v>266</v>
      </c>
      <c r="AE139" s="176" t="s">
        <v>266</v>
      </c>
      <c r="AF139" s="176" t="s">
        <v>266</v>
      </c>
      <c r="AG139" s="176" t="s">
        <v>266</v>
      </c>
      <c r="AH139" s="176" t="s">
        <v>266</v>
      </c>
      <c r="AI139" s="176" t="s">
        <v>266</v>
      </c>
      <c r="AJ139" s="176" t="s">
        <v>266</v>
      </c>
      <c r="AK139" s="176" t="s">
        <v>266</v>
      </c>
      <c r="AL139" s="176" t="s">
        <v>266</v>
      </c>
      <c r="AM139" s="176" t="s">
        <v>266</v>
      </c>
      <c r="AN139" s="176" t="s">
        <v>266</v>
      </c>
      <c r="AO139" s="176" t="s">
        <v>266</v>
      </c>
      <c r="AP139" s="176" t="s">
        <v>266</v>
      </c>
      <c r="AQ139" s="176" t="s">
        <v>266</v>
      </c>
      <c r="AR139" s="176" t="s">
        <v>266</v>
      </c>
      <c r="AS139" s="176" t="s">
        <v>266</v>
      </c>
      <c r="AT139" s="176" t="s">
        <v>266</v>
      </c>
      <c r="AU139" s="176" t="s">
        <v>266</v>
      </c>
      <c r="AV139" s="176" t="s">
        <v>266</v>
      </c>
      <c r="AW139" s="176" t="s">
        <v>266</v>
      </c>
      <c r="AX139" s="176" t="s">
        <v>266</v>
      </c>
    </row>
    <row r="140" spans="1:50" x14ac:dyDescent="0.3">
      <c r="A140" s="176">
        <v>805451</v>
      </c>
      <c r="B140" s="176" t="s">
        <v>289</v>
      </c>
      <c r="C140" s="176" t="s">
        <v>205</v>
      </c>
      <c r="D140" s="176" t="s">
        <v>203</v>
      </c>
      <c r="E140" s="176" t="s">
        <v>203</v>
      </c>
      <c r="F140" s="176" t="s">
        <v>205</v>
      </c>
      <c r="G140" s="176" t="s">
        <v>205</v>
      </c>
      <c r="H140" s="176" t="s">
        <v>203</v>
      </c>
      <c r="I140" s="176" t="s">
        <v>205</v>
      </c>
      <c r="J140" s="176" t="s">
        <v>205</v>
      </c>
      <c r="K140" s="176" t="s">
        <v>203</v>
      </c>
      <c r="L140" s="176" t="s">
        <v>203</v>
      </c>
      <c r="M140" s="176" t="s">
        <v>203</v>
      </c>
      <c r="N140" s="176" t="s">
        <v>203</v>
      </c>
      <c r="O140" s="176" t="s">
        <v>205</v>
      </c>
      <c r="P140" s="176" t="s">
        <v>203</v>
      </c>
      <c r="Q140" s="176" t="s">
        <v>203</v>
      </c>
      <c r="R140" s="176" t="s">
        <v>205</v>
      </c>
      <c r="S140" s="176" t="s">
        <v>203</v>
      </c>
      <c r="T140" s="176" t="s">
        <v>205</v>
      </c>
      <c r="U140" s="176" t="s">
        <v>204</v>
      </c>
      <c r="V140" s="176" t="s">
        <v>203</v>
      </c>
      <c r="W140" s="176" t="s">
        <v>205</v>
      </c>
      <c r="X140" s="176" t="s">
        <v>204</v>
      </c>
      <c r="Y140" s="176" t="s">
        <v>203</v>
      </c>
      <c r="Z140" s="176" t="s">
        <v>204</v>
      </c>
    </row>
    <row r="141" spans="1:50" x14ac:dyDescent="0.3">
      <c r="A141" s="176">
        <v>805452</v>
      </c>
      <c r="B141" s="176" t="s">
        <v>289</v>
      </c>
      <c r="C141" s="176" t="s">
        <v>203</v>
      </c>
      <c r="D141" s="176" t="s">
        <v>205</v>
      </c>
      <c r="E141" s="176" t="s">
        <v>205</v>
      </c>
      <c r="F141" s="176" t="s">
        <v>203</v>
      </c>
      <c r="G141" s="176" t="s">
        <v>203</v>
      </c>
      <c r="H141" s="176" t="s">
        <v>203</v>
      </c>
      <c r="I141" s="176" t="s">
        <v>205</v>
      </c>
      <c r="J141" s="176" t="s">
        <v>203</v>
      </c>
      <c r="K141" s="176" t="s">
        <v>205</v>
      </c>
      <c r="L141" s="176" t="s">
        <v>205</v>
      </c>
      <c r="M141" s="176" t="s">
        <v>203</v>
      </c>
      <c r="N141" s="176" t="s">
        <v>204</v>
      </c>
      <c r="O141" s="176" t="s">
        <v>204</v>
      </c>
      <c r="P141" s="176" t="s">
        <v>205</v>
      </c>
      <c r="Q141" s="176" t="s">
        <v>203</v>
      </c>
      <c r="R141" s="176" t="s">
        <v>205</v>
      </c>
      <c r="S141" s="176" t="s">
        <v>205</v>
      </c>
      <c r="T141" s="176" t="s">
        <v>204</v>
      </c>
      <c r="U141" s="176" t="s">
        <v>204</v>
      </c>
      <c r="V141" s="176" t="s">
        <v>204</v>
      </c>
      <c r="W141" s="176" t="s">
        <v>204</v>
      </c>
      <c r="X141" s="176" t="s">
        <v>204</v>
      </c>
      <c r="Y141" s="176" t="s">
        <v>204</v>
      </c>
      <c r="Z141" s="176" t="s">
        <v>204</v>
      </c>
    </row>
    <row r="142" spans="1:50" x14ac:dyDescent="0.3">
      <c r="A142" s="176">
        <v>805461</v>
      </c>
      <c r="B142" s="176" t="s">
        <v>289</v>
      </c>
      <c r="C142" s="176" t="s">
        <v>205</v>
      </c>
      <c r="D142" s="176" t="s">
        <v>203</v>
      </c>
      <c r="E142" s="176" t="s">
        <v>203</v>
      </c>
      <c r="F142" s="176" t="s">
        <v>203</v>
      </c>
      <c r="G142" s="176" t="s">
        <v>203</v>
      </c>
      <c r="H142" s="176" t="s">
        <v>205</v>
      </c>
      <c r="I142" s="176" t="s">
        <v>203</v>
      </c>
      <c r="J142" s="176" t="s">
        <v>203</v>
      </c>
      <c r="K142" s="176" t="s">
        <v>205</v>
      </c>
      <c r="L142" s="176" t="s">
        <v>203</v>
      </c>
      <c r="M142" s="176" t="s">
        <v>203</v>
      </c>
      <c r="N142" s="176" t="s">
        <v>205</v>
      </c>
      <c r="O142" s="176" t="s">
        <v>204</v>
      </c>
      <c r="P142" s="176" t="s">
        <v>203</v>
      </c>
      <c r="Q142" s="176" t="s">
        <v>205</v>
      </c>
      <c r="R142" s="176" t="s">
        <v>205</v>
      </c>
      <c r="S142" s="176" t="s">
        <v>205</v>
      </c>
      <c r="T142" s="176" t="s">
        <v>205</v>
      </c>
      <c r="U142" s="176" t="s">
        <v>203</v>
      </c>
      <c r="V142" s="176" t="s">
        <v>205</v>
      </c>
      <c r="W142" s="176" t="s">
        <v>205</v>
      </c>
      <c r="X142" s="176" t="s">
        <v>205</v>
      </c>
      <c r="Y142" s="176" t="s">
        <v>205</v>
      </c>
      <c r="Z142" s="176" t="s">
        <v>203</v>
      </c>
      <c r="AA142" s="176" t="s">
        <v>266</v>
      </c>
      <c r="AB142" s="176" t="s">
        <v>266</v>
      </c>
      <c r="AC142" s="176" t="s">
        <v>266</v>
      </c>
      <c r="AD142" s="176" t="s">
        <v>266</v>
      </c>
      <c r="AE142" s="176" t="s">
        <v>266</v>
      </c>
      <c r="AF142" s="176" t="s">
        <v>266</v>
      </c>
      <c r="AG142" s="176" t="s">
        <v>266</v>
      </c>
      <c r="AH142" s="176" t="s">
        <v>266</v>
      </c>
      <c r="AI142" s="176" t="s">
        <v>266</v>
      </c>
      <c r="AJ142" s="176" t="s">
        <v>266</v>
      </c>
      <c r="AK142" s="176" t="s">
        <v>266</v>
      </c>
      <c r="AL142" s="176" t="s">
        <v>266</v>
      </c>
      <c r="AM142" s="176" t="s">
        <v>266</v>
      </c>
      <c r="AN142" s="176" t="s">
        <v>266</v>
      </c>
      <c r="AO142" s="176" t="s">
        <v>266</v>
      </c>
      <c r="AP142" s="176" t="s">
        <v>266</v>
      </c>
      <c r="AQ142" s="176" t="s">
        <v>266</v>
      </c>
      <c r="AR142" s="176" t="s">
        <v>266</v>
      </c>
      <c r="AS142" s="176" t="s">
        <v>266</v>
      </c>
      <c r="AT142" s="176" t="s">
        <v>266</v>
      </c>
      <c r="AU142" s="176" t="s">
        <v>266</v>
      </c>
      <c r="AV142" s="176" t="s">
        <v>266</v>
      </c>
      <c r="AW142" s="176" t="s">
        <v>266</v>
      </c>
      <c r="AX142" s="176" t="s">
        <v>266</v>
      </c>
    </row>
    <row r="143" spans="1:50" x14ac:dyDescent="0.3">
      <c r="A143" s="176">
        <v>805482</v>
      </c>
      <c r="B143" s="176" t="s">
        <v>289</v>
      </c>
      <c r="C143" s="176" t="s">
        <v>205</v>
      </c>
      <c r="D143" s="176" t="s">
        <v>205</v>
      </c>
      <c r="E143" s="176" t="s">
        <v>204</v>
      </c>
      <c r="F143" s="176" t="s">
        <v>205</v>
      </c>
      <c r="G143" s="176" t="s">
        <v>205</v>
      </c>
      <c r="H143" s="176" t="s">
        <v>203</v>
      </c>
      <c r="I143" s="176" t="s">
        <v>205</v>
      </c>
      <c r="J143" s="176" t="s">
        <v>205</v>
      </c>
      <c r="K143" s="176" t="s">
        <v>203</v>
      </c>
      <c r="L143" s="176" t="s">
        <v>203</v>
      </c>
      <c r="M143" s="176" t="s">
        <v>205</v>
      </c>
      <c r="N143" s="176" t="s">
        <v>203</v>
      </c>
      <c r="O143" s="176" t="s">
        <v>205</v>
      </c>
      <c r="P143" s="176" t="s">
        <v>205</v>
      </c>
      <c r="Q143" s="176" t="s">
        <v>205</v>
      </c>
      <c r="R143" s="176" t="s">
        <v>203</v>
      </c>
      <c r="S143" s="176" t="s">
        <v>205</v>
      </c>
      <c r="T143" s="176" t="s">
        <v>205</v>
      </c>
      <c r="U143" s="176" t="s">
        <v>205</v>
      </c>
      <c r="V143" s="176" t="s">
        <v>205</v>
      </c>
      <c r="W143" s="176" t="s">
        <v>204</v>
      </c>
      <c r="X143" s="176" t="s">
        <v>205</v>
      </c>
      <c r="Y143" s="176" t="s">
        <v>205</v>
      </c>
      <c r="Z143" s="176" t="s">
        <v>204</v>
      </c>
      <c r="AA143" s="176" t="s">
        <v>266</v>
      </c>
      <c r="AB143" s="176" t="s">
        <v>266</v>
      </c>
      <c r="AC143" s="176" t="s">
        <v>266</v>
      </c>
      <c r="AD143" s="176" t="s">
        <v>266</v>
      </c>
      <c r="AE143" s="176" t="s">
        <v>266</v>
      </c>
      <c r="AF143" s="176" t="s">
        <v>266</v>
      </c>
      <c r="AG143" s="176" t="s">
        <v>266</v>
      </c>
      <c r="AH143" s="176" t="s">
        <v>266</v>
      </c>
      <c r="AI143" s="176" t="s">
        <v>266</v>
      </c>
      <c r="AJ143" s="176" t="s">
        <v>266</v>
      </c>
      <c r="AK143" s="176" t="s">
        <v>266</v>
      </c>
      <c r="AL143" s="176" t="s">
        <v>266</v>
      </c>
      <c r="AM143" s="176" t="s">
        <v>266</v>
      </c>
      <c r="AN143" s="176" t="s">
        <v>266</v>
      </c>
      <c r="AO143" s="176" t="s">
        <v>266</v>
      </c>
      <c r="AP143" s="176" t="s">
        <v>266</v>
      </c>
      <c r="AQ143" s="176" t="s">
        <v>266</v>
      </c>
      <c r="AR143" s="176" t="s">
        <v>266</v>
      </c>
      <c r="AS143" s="176" t="s">
        <v>266</v>
      </c>
      <c r="AT143" s="176" t="s">
        <v>266</v>
      </c>
      <c r="AU143" s="176" t="s">
        <v>266</v>
      </c>
      <c r="AV143" s="176" t="s">
        <v>266</v>
      </c>
      <c r="AW143" s="176" t="s">
        <v>266</v>
      </c>
      <c r="AX143" s="176" t="s">
        <v>266</v>
      </c>
    </row>
    <row r="144" spans="1:50" x14ac:dyDescent="0.3">
      <c r="A144" s="176">
        <v>805525</v>
      </c>
      <c r="B144" s="176" t="s">
        <v>289</v>
      </c>
      <c r="C144" s="176" t="s">
        <v>205</v>
      </c>
      <c r="D144" s="176" t="s">
        <v>205</v>
      </c>
      <c r="E144" s="176" t="s">
        <v>205</v>
      </c>
      <c r="F144" s="176" t="s">
        <v>205</v>
      </c>
      <c r="G144" s="176" t="s">
        <v>205</v>
      </c>
      <c r="H144" s="176" t="s">
        <v>203</v>
      </c>
      <c r="I144" s="176" t="s">
        <v>205</v>
      </c>
      <c r="J144" s="176" t="s">
        <v>203</v>
      </c>
      <c r="K144" s="176" t="s">
        <v>203</v>
      </c>
      <c r="L144" s="176" t="s">
        <v>203</v>
      </c>
      <c r="M144" s="176" t="s">
        <v>203</v>
      </c>
      <c r="N144" s="176" t="s">
        <v>205</v>
      </c>
      <c r="O144" s="176" t="s">
        <v>204</v>
      </c>
      <c r="P144" s="176" t="s">
        <v>205</v>
      </c>
      <c r="Q144" s="176" t="s">
        <v>205</v>
      </c>
      <c r="R144" s="176" t="s">
        <v>203</v>
      </c>
      <c r="S144" s="176" t="s">
        <v>205</v>
      </c>
      <c r="T144" s="176" t="s">
        <v>205</v>
      </c>
      <c r="U144" s="176" t="s">
        <v>205</v>
      </c>
      <c r="V144" s="176" t="s">
        <v>205</v>
      </c>
      <c r="W144" s="176" t="s">
        <v>205</v>
      </c>
      <c r="X144" s="176" t="s">
        <v>203</v>
      </c>
      <c r="Y144" s="176" t="s">
        <v>205</v>
      </c>
      <c r="Z144" s="176" t="s">
        <v>205</v>
      </c>
    </row>
    <row r="145" spans="1:50" x14ac:dyDescent="0.3">
      <c r="A145" s="176">
        <v>805528</v>
      </c>
      <c r="B145" s="176" t="s">
        <v>289</v>
      </c>
      <c r="C145" s="176" t="s">
        <v>205</v>
      </c>
      <c r="D145" s="176" t="s">
        <v>205</v>
      </c>
      <c r="E145" s="176" t="s">
        <v>203</v>
      </c>
      <c r="F145" s="176" t="s">
        <v>205</v>
      </c>
      <c r="G145" s="176" t="s">
        <v>205</v>
      </c>
      <c r="H145" s="176" t="s">
        <v>205</v>
      </c>
      <c r="I145" s="176" t="s">
        <v>205</v>
      </c>
      <c r="J145" s="176" t="s">
        <v>205</v>
      </c>
      <c r="K145" s="176" t="s">
        <v>205</v>
      </c>
      <c r="L145" s="176" t="s">
        <v>203</v>
      </c>
      <c r="M145" s="176" t="s">
        <v>203</v>
      </c>
      <c r="N145" s="176" t="s">
        <v>203</v>
      </c>
      <c r="O145" s="176" t="s">
        <v>204</v>
      </c>
      <c r="P145" s="176" t="s">
        <v>204</v>
      </c>
      <c r="Q145" s="176" t="s">
        <v>204</v>
      </c>
      <c r="R145" s="176" t="s">
        <v>204</v>
      </c>
      <c r="S145" s="176" t="s">
        <v>204</v>
      </c>
      <c r="T145" s="176" t="s">
        <v>204</v>
      </c>
      <c r="U145" s="176" t="s">
        <v>204</v>
      </c>
      <c r="V145" s="176" t="s">
        <v>204</v>
      </c>
      <c r="W145" s="176" t="s">
        <v>204</v>
      </c>
      <c r="X145" s="176" t="s">
        <v>204</v>
      </c>
      <c r="Y145" s="176" t="s">
        <v>204</v>
      </c>
      <c r="Z145" s="176" t="s">
        <v>204</v>
      </c>
    </row>
    <row r="146" spans="1:50" x14ac:dyDescent="0.3">
      <c r="A146" s="176">
        <v>805546</v>
      </c>
      <c r="B146" s="176" t="s">
        <v>289</v>
      </c>
      <c r="C146" s="176" t="s">
        <v>205</v>
      </c>
      <c r="D146" s="176" t="s">
        <v>203</v>
      </c>
      <c r="E146" s="176" t="s">
        <v>203</v>
      </c>
      <c r="F146" s="176" t="s">
        <v>203</v>
      </c>
      <c r="G146" s="176" t="s">
        <v>203</v>
      </c>
      <c r="H146" s="176" t="s">
        <v>203</v>
      </c>
      <c r="I146" s="176" t="s">
        <v>203</v>
      </c>
      <c r="J146" s="176" t="s">
        <v>203</v>
      </c>
      <c r="K146" s="176" t="s">
        <v>203</v>
      </c>
      <c r="L146" s="176" t="s">
        <v>205</v>
      </c>
      <c r="M146" s="176" t="s">
        <v>203</v>
      </c>
      <c r="N146" s="176" t="s">
        <v>203</v>
      </c>
      <c r="O146" s="176" t="s">
        <v>205</v>
      </c>
      <c r="P146" s="176" t="s">
        <v>205</v>
      </c>
      <c r="Q146" s="176" t="s">
        <v>205</v>
      </c>
      <c r="R146" s="176" t="s">
        <v>203</v>
      </c>
      <c r="S146" s="176" t="s">
        <v>205</v>
      </c>
      <c r="T146" s="176" t="s">
        <v>203</v>
      </c>
      <c r="U146" s="176" t="s">
        <v>205</v>
      </c>
      <c r="V146" s="176" t="s">
        <v>203</v>
      </c>
      <c r="W146" s="176" t="s">
        <v>205</v>
      </c>
      <c r="X146" s="176" t="s">
        <v>203</v>
      </c>
      <c r="Y146" s="176" t="s">
        <v>205</v>
      </c>
      <c r="Z146" s="176" t="s">
        <v>203</v>
      </c>
      <c r="AA146" s="176" t="s">
        <v>266</v>
      </c>
      <c r="AB146" s="176" t="s">
        <v>266</v>
      </c>
      <c r="AC146" s="176" t="s">
        <v>266</v>
      </c>
      <c r="AD146" s="176" t="s">
        <v>266</v>
      </c>
      <c r="AE146" s="176" t="s">
        <v>266</v>
      </c>
      <c r="AF146" s="176" t="s">
        <v>266</v>
      </c>
      <c r="AG146" s="176" t="s">
        <v>266</v>
      </c>
      <c r="AH146" s="176" t="s">
        <v>266</v>
      </c>
      <c r="AI146" s="176" t="s">
        <v>266</v>
      </c>
      <c r="AJ146" s="176" t="s">
        <v>266</v>
      </c>
      <c r="AK146" s="176" t="s">
        <v>266</v>
      </c>
      <c r="AL146" s="176" t="s">
        <v>266</v>
      </c>
      <c r="AM146" s="176" t="s">
        <v>266</v>
      </c>
      <c r="AN146" s="176" t="s">
        <v>266</v>
      </c>
      <c r="AO146" s="176" t="s">
        <v>266</v>
      </c>
      <c r="AP146" s="176" t="s">
        <v>266</v>
      </c>
      <c r="AQ146" s="176" t="s">
        <v>266</v>
      </c>
      <c r="AR146" s="176" t="s">
        <v>266</v>
      </c>
      <c r="AS146" s="176" t="s">
        <v>266</v>
      </c>
      <c r="AT146" s="176" t="s">
        <v>266</v>
      </c>
      <c r="AU146" s="176" t="s">
        <v>266</v>
      </c>
      <c r="AV146" s="176" t="s">
        <v>266</v>
      </c>
      <c r="AW146" s="176" t="s">
        <v>266</v>
      </c>
      <c r="AX146" s="176" t="s">
        <v>266</v>
      </c>
    </row>
    <row r="147" spans="1:50" x14ac:dyDescent="0.3">
      <c r="A147" s="176">
        <v>805547</v>
      </c>
      <c r="B147" s="176" t="s">
        <v>289</v>
      </c>
      <c r="C147" s="176" t="s">
        <v>205</v>
      </c>
      <c r="D147" s="176" t="s">
        <v>203</v>
      </c>
      <c r="E147" s="176" t="s">
        <v>205</v>
      </c>
      <c r="F147" s="176" t="s">
        <v>203</v>
      </c>
      <c r="G147" s="176" t="s">
        <v>205</v>
      </c>
      <c r="H147" s="176" t="s">
        <v>205</v>
      </c>
      <c r="I147" s="176" t="s">
        <v>205</v>
      </c>
      <c r="J147" s="176" t="s">
        <v>205</v>
      </c>
      <c r="K147" s="176" t="s">
        <v>203</v>
      </c>
      <c r="L147" s="176" t="s">
        <v>203</v>
      </c>
      <c r="M147" s="176" t="s">
        <v>203</v>
      </c>
      <c r="N147" s="176" t="s">
        <v>205</v>
      </c>
      <c r="O147" s="176" t="s">
        <v>205</v>
      </c>
      <c r="P147" s="176" t="s">
        <v>203</v>
      </c>
      <c r="Q147" s="176" t="s">
        <v>205</v>
      </c>
      <c r="R147" s="176" t="s">
        <v>205</v>
      </c>
      <c r="S147" s="176" t="s">
        <v>203</v>
      </c>
      <c r="T147" s="176" t="s">
        <v>203</v>
      </c>
      <c r="U147" s="176" t="s">
        <v>205</v>
      </c>
      <c r="V147" s="176" t="s">
        <v>205</v>
      </c>
      <c r="W147" s="176" t="s">
        <v>205</v>
      </c>
      <c r="X147" s="176" t="s">
        <v>203</v>
      </c>
      <c r="Y147" s="176" t="s">
        <v>205</v>
      </c>
      <c r="Z147" s="176" t="s">
        <v>205</v>
      </c>
      <c r="AA147" s="176" t="s">
        <v>266</v>
      </c>
      <c r="AB147" s="176" t="s">
        <v>266</v>
      </c>
      <c r="AC147" s="176" t="s">
        <v>266</v>
      </c>
      <c r="AD147" s="176" t="s">
        <v>266</v>
      </c>
      <c r="AE147" s="176" t="s">
        <v>266</v>
      </c>
      <c r="AF147" s="176" t="s">
        <v>266</v>
      </c>
      <c r="AG147" s="176" t="s">
        <v>266</v>
      </c>
      <c r="AH147" s="176" t="s">
        <v>266</v>
      </c>
      <c r="AI147" s="176" t="s">
        <v>266</v>
      </c>
      <c r="AJ147" s="176" t="s">
        <v>266</v>
      </c>
      <c r="AK147" s="176" t="s">
        <v>266</v>
      </c>
      <c r="AL147" s="176" t="s">
        <v>266</v>
      </c>
      <c r="AM147" s="176" t="s">
        <v>266</v>
      </c>
      <c r="AN147" s="176" t="s">
        <v>266</v>
      </c>
      <c r="AO147" s="176" t="s">
        <v>266</v>
      </c>
      <c r="AP147" s="176" t="s">
        <v>266</v>
      </c>
      <c r="AQ147" s="176" t="s">
        <v>266</v>
      </c>
      <c r="AR147" s="176" t="s">
        <v>266</v>
      </c>
      <c r="AS147" s="176" t="s">
        <v>266</v>
      </c>
      <c r="AT147" s="176" t="s">
        <v>266</v>
      </c>
      <c r="AU147" s="176" t="s">
        <v>266</v>
      </c>
      <c r="AV147" s="176" t="s">
        <v>266</v>
      </c>
      <c r="AW147" s="176" t="s">
        <v>266</v>
      </c>
      <c r="AX147" s="176" t="s">
        <v>266</v>
      </c>
    </row>
    <row r="148" spans="1:50" x14ac:dyDescent="0.3">
      <c r="A148" s="176">
        <v>805577</v>
      </c>
      <c r="B148" s="176" t="s">
        <v>289</v>
      </c>
      <c r="C148" s="176" t="s">
        <v>205</v>
      </c>
      <c r="D148" s="176" t="s">
        <v>205</v>
      </c>
      <c r="E148" s="176" t="s">
        <v>205</v>
      </c>
      <c r="F148" s="176" t="s">
        <v>203</v>
      </c>
      <c r="G148" s="176" t="s">
        <v>205</v>
      </c>
      <c r="H148" s="176" t="s">
        <v>205</v>
      </c>
      <c r="I148" s="176" t="s">
        <v>205</v>
      </c>
      <c r="J148" s="176" t="s">
        <v>203</v>
      </c>
      <c r="K148" s="176" t="s">
        <v>203</v>
      </c>
      <c r="L148" s="176" t="s">
        <v>204</v>
      </c>
      <c r="M148" s="176" t="s">
        <v>203</v>
      </c>
      <c r="N148" s="176" t="s">
        <v>203</v>
      </c>
      <c r="O148" s="176" t="s">
        <v>204</v>
      </c>
      <c r="P148" s="176" t="s">
        <v>204</v>
      </c>
      <c r="Q148" s="176" t="s">
        <v>203</v>
      </c>
      <c r="R148" s="176" t="s">
        <v>204</v>
      </c>
      <c r="S148" s="176" t="s">
        <v>204</v>
      </c>
      <c r="T148" s="176" t="s">
        <v>205</v>
      </c>
      <c r="U148" s="176" t="s">
        <v>205</v>
      </c>
      <c r="V148" s="176" t="s">
        <v>204</v>
      </c>
      <c r="W148" s="176" t="s">
        <v>204</v>
      </c>
      <c r="X148" s="176" t="s">
        <v>203</v>
      </c>
      <c r="Y148" s="176" t="s">
        <v>204</v>
      </c>
      <c r="Z148" s="176" t="s">
        <v>204</v>
      </c>
    </row>
    <row r="149" spans="1:50" x14ac:dyDescent="0.3">
      <c r="A149" s="176">
        <v>805596</v>
      </c>
      <c r="B149" s="176" t="s">
        <v>289</v>
      </c>
      <c r="C149" s="176" t="s">
        <v>203</v>
      </c>
      <c r="D149" s="176" t="s">
        <v>203</v>
      </c>
      <c r="E149" s="176" t="s">
        <v>203</v>
      </c>
      <c r="F149" s="176" t="s">
        <v>205</v>
      </c>
      <c r="G149" s="176" t="s">
        <v>205</v>
      </c>
      <c r="H149" s="176" t="s">
        <v>203</v>
      </c>
      <c r="I149" s="176" t="s">
        <v>203</v>
      </c>
      <c r="J149" s="176" t="s">
        <v>205</v>
      </c>
      <c r="K149" s="176" t="s">
        <v>203</v>
      </c>
      <c r="L149" s="176" t="s">
        <v>203</v>
      </c>
      <c r="M149" s="176" t="s">
        <v>203</v>
      </c>
      <c r="N149" s="176" t="s">
        <v>203</v>
      </c>
      <c r="O149" s="176" t="s">
        <v>203</v>
      </c>
      <c r="P149" s="176" t="s">
        <v>205</v>
      </c>
      <c r="Q149" s="176" t="s">
        <v>203</v>
      </c>
      <c r="R149" s="176" t="s">
        <v>203</v>
      </c>
      <c r="S149" s="176" t="s">
        <v>203</v>
      </c>
      <c r="T149" s="176" t="s">
        <v>205</v>
      </c>
      <c r="U149" s="176" t="s">
        <v>205</v>
      </c>
      <c r="V149" s="176" t="s">
        <v>203</v>
      </c>
      <c r="W149" s="176" t="s">
        <v>203</v>
      </c>
      <c r="X149" s="176" t="s">
        <v>204</v>
      </c>
      <c r="Y149" s="176" t="s">
        <v>205</v>
      </c>
      <c r="Z149" s="176" t="s">
        <v>203</v>
      </c>
    </row>
    <row r="150" spans="1:50" x14ac:dyDescent="0.3">
      <c r="A150" s="176">
        <v>805601</v>
      </c>
      <c r="B150" s="176" t="s">
        <v>289</v>
      </c>
      <c r="C150" s="176" t="s">
        <v>203</v>
      </c>
      <c r="D150" s="176" t="s">
        <v>203</v>
      </c>
      <c r="E150" s="176" t="s">
        <v>203</v>
      </c>
      <c r="F150" s="176" t="s">
        <v>205</v>
      </c>
      <c r="G150" s="176" t="s">
        <v>205</v>
      </c>
      <c r="H150" s="176" t="s">
        <v>203</v>
      </c>
      <c r="I150" s="176" t="s">
        <v>205</v>
      </c>
      <c r="J150" s="176" t="s">
        <v>203</v>
      </c>
      <c r="K150" s="176" t="s">
        <v>203</v>
      </c>
      <c r="L150" s="176" t="s">
        <v>203</v>
      </c>
      <c r="M150" s="176" t="s">
        <v>203</v>
      </c>
      <c r="N150" s="176" t="s">
        <v>205</v>
      </c>
      <c r="O150" s="176" t="s">
        <v>204</v>
      </c>
      <c r="P150" s="176" t="s">
        <v>205</v>
      </c>
      <c r="Q150" s="176" t="s">
        <v>205</v>
      </c>
      <c r="R150" s="176" t="s">
        <v>203</v>
      </c>
      <c r="S150" s="176" t="s">
        <v>204</v>
      </c>
      <c r="T150" s="176" t="s">
        <v>203</v>
      </c>
      <c r="U150" s="176" t="s">
        <v>204</v>
      </c>
      <c r="V150" s="176" t="s">
        <v>203</v>
      </c>
      <c r="W150" s="176" t="s">
        <v>204</v>
      </c>
      <c r="X150" s="176" t="s">
        <v>205</v>
      </c>
      <c r="Y150" s="176" t="s">
        <v>204</v>
      </c>
      <c r="Z150" s="176" t="s">
        <v>204</v>
      </c>
    </row>
    <row r="151" spans="1:50" x14ac:dyDescent="0.3">
      <c r="A151" s="176">
        <v>805617</v>
      </c>
      <c r="B151" s="176" t="s">
        <v>289</v>
      </c>
      <c r="C151" s="176" t="s">
        <v>203</v>
      </c>
      <c r="D151" s="176" t="s">
        <v>203</v>
      </c>
      <c r="E151" s="176" t="s">
        <v>203</v>
      </c>
      <c r="F151" s="176" t="s">
        <v>203</v>
      </c>
      <c r="G151" s="176" t="s">
        <v>203</v>
      </c>
      <c r="H151" s="176" t="s">
        <v>203</v>
      </c>
      <c r="I151" s="176" t="s">
        <v>203</v>
      </c>
      <c r="J151" s="176" t="s">
        <v>203</v>
      </c>
      <c r="K151" s="176" t="s">
        <v>203</v>
      </c>
      <c r="L151" s="176" t="s">
        <v>203</v>
      </c>
      <c r="M151" s="176" t="s">
        <v>203</v>
      </c>
      <c r="N151" s="176" t="s">
        <v>203</v>
      </c>
      <c r="O151" s="176" t="s">
        <v>205</v>
      </c>
      <c r="P151" s="176" t="s">
        <v>203</v>
      </c>
      <c r="Q151" s="176" t="s">
        <v>205</v>
      </c>
      <c r="R151" s="176" t="s">
        <v>205</v>
      </c>
      <c r="S151" s="176" t="s">
        <v>205</v>
      </c>
      <c r="T151" s="176" t="s">
        <v>203</v>
      </c>
      <c r="U151" s="176" t="s">
        <v>205</v>
      </c>
      <c r="V151" s="176" t="s">
        <v>205</v>
      </c>
      <c r="W151" s="176" t="s">
        <v>205</v>
      </c>
      <c r="X151" s="176" t="s">
        <v>203</v>
      </c>
      <c r="Y151" s="176" t="s">
        <v>205</v>
      </c>
      <c r="Z151" s="176" t="s">
        <v>204</v>
      </c>
    </row>
    <row r="152" spans="1:50" x14ac:dyDescent="0.3">
      <c r="A152" s="176">
        <v>805630</v>
      </c>
      <c r="B152" s="176" t="s">
        <v>289</v>
      </c>
      <c r="C152" s="176" t="s">
        <v>205</v>
      </c>
      <c r="D152" s="176" t="s">
        <v>203</v>
      </c>
      <c r="E152" s="176" t="s">
        <v>205</v>
      </c>
      <c r="F152" s="176" t="s">
        <v>205</v>
      </c>
      <c r="G152" s="176" t="s">
        <v>204</v>
      </c>
      <c r="H152" s="176" t="s">
        <v>205</v>
      </c>
      <c r="I152" s="176" t="s">
        <v>205</v>
      </c>
      <c r="J152" s="176" t="s">
        <v>203</v>
      </c>
      <c r="K152" s="176" t="s">
        <v>205</v>
      </c>
      <c r="L152" s="176" t="s">
        <v>203</v>
      </c>
      <c r="M152" s="176" t="s">
        <v>203</v>
      </c>
      <c r="N152" s="176" t="s">
        <v>204</v>
      </c>
      <c r="O152" s="176" t="s">
        <v>204</v>
      </c>
      <c r="P152" s="176" t="s">
        <v>205</v>
      </c>
      <c r="Q152" s="176" t="s">
        <v>203</v>
      </c>
      <c r="R152" s="176" t="s">
        <v>203</v>
      </c>
      <c r="S152" s="176" t="s">
        <v>203</v>
      </c>
      <c r="T152" s="176" t="s">
        <v>204</v>
      </c>
      <c r="U152" s="176" t="s">
        <v>203</v>
      </c>
      <c r="V152" s="176" t="s">
        <v>205</v>
      </c>
      <c r="W152" s="176" t="s">
        <v>205</v>
      </c>
      <c r="X152" s="176" t="s">
        <v>204</v>
      </c>
      <c r="Y152" s="176" t="s">
        <v>204</v>
      </c>
      <c r="Z152" s="176" t="s">
        <v>204</v>
      </c>
    </row>
    <row r="153" spans="1:50" x14ac:dyDescent="0.3">
      <c r="A153" s="176">
        <v>805632</v>
      </c>
      <c r="B153" s="176" t="s">
        <v>289</v>
      </c>
      <c r="C153" s="176" t="s">
        <v>203</v>
      </c>
      <c r="D153" s="176" t="s">
        <v>203</v>
      </c>
      <c r="E153" s="176" t="s">
        <v>205</v>
      </c>
      <c r="F153" s="176" t="s">
        <v>205</v>
      </c>
      <c r="G153" s="176" t="s">
        <v>203</v>
      </c>
      <c r="H153" s="176" t="s">
        <v>203</v>
      </c>
      <c r="I153" s="176" t="s">
        <v>203</v>
      </c>
      <c r="J153" s="176" t="s">
        <v>205</v>
      </c>
      <c r="K153" s="176" t="s">
        <v>205</v>
      </c>
      <c r="L153" s="176" t="s">
        <v>205</v>
      </c>
      <c r="M153" s="176" t="s">
        <v>203</v>
      </c>
      <c r="N153" s="176" t="s">
        <v>203</v>
      </c>
      <c r="O153" s="176" t="s">
        <v>204</v>
      </c>
      <c r="P153" s="176" t="s">
        <v>203</v>
      </c>
      <c r="Q153" s="176" t="s">
        <v>205</v>
      </c>
      <c r="R153" s="176" t="s">
        <v>205</v>
      </c>
      <c r="S153" s="176" t="s">
        <v>205</v>
      </c>
      <c r="T153" s="176" t="s">
        <v>205</v>
      </c>
      <c r="U153" s="176" t="s">
        <v>205</v>
      </c>
      <c r="V153" s="176" t="s">
        <v>205</v>
      </c>
      <c r="W153" s="176" t="s">
        <v>205</v>
      </c>
      <c r="X153" s="176" t="s">
        <v>205</v>
      </c>
      <c r="Y153" s="176" t="s">
        <v>204</v>
      </c>
      <c r="Z153" s="176" t="s">
        <v>205</v>
      </c>
    </row>
    <row r="154" spans="1:50" x14ac:dyDescent="0.3">
      <c r="A154" s="176">
        <v>805654</v>
      </c>
      <c r="B154" s="176" t="s">
        <v>289</v>
      </c>
      <c r="C154" s="176" t="s">
        <v>205</v>
      </c>
      <c r="D154" s="176" t="s">
        <v>205</v>
      </c>
      <c r="E154" s="176" t="s">
        <v>205</v>
      </c>
      <c r="F154" s="176" t="s">
        <v>203</v>
      </c>
      <c r="G154" s="176" t="s">
        <v>203</v>
      </c>
      <c r="H154" s="176" t="s">
        <v>205</v>
      </c>
      <c r="I154" s="176" t="s">
        <v>203</v>
      </c>
      <c r="J154" s="176" t="s">
        <v>203</v>
      </c>
      <c r="K154" s="176" t="s">
        <v>203</v>
      </c>
      <c r="L154" s="176" t="s">
        <v>204</v>
      </c>
      <c r="M154" s="176" t="s">
        <v>205</v>
      </c>
      <c r="N154" s="176" t="s">
        <v>203</v>
      </c>
      <c r="O154" s="176" t="s">
        <v>204</v>
      </c>
      <c r="P154" s="176" t="s">
        <v>205</v>
      </c>
      <c r="Q154" s="176" t="s">
        <v>205</v>
      </c>
      <c r="R154" s="176" t="s">
        <v>203</v>
      </c>
      <c r="S154" s="176" t="s">
        <v>203</v>
      </c>
      <c r="T154" s="176" t="s">
        <v>203</v>
      </c>
      <c r="U154" s="176" t="s">
        <v>205</v>
      </c>
      <c r="V154" s="176" t="s">
        <v>203</v>
      </c>
      <c r="W154" s="176" t="s">
        <v>205</v>
      </c>
      <c r="X154" s="176" t="s">
        <v>204</v>
      </c>
      <c r="Y154" s="176" t="s">
        <v>205</v>
      </c>
      <c r="Z154" s="176" t="s">
        <v>203</v>
      </c>
    </row>
    <row r="155" spans="1:50" x14ac:dyDescent="0.3">
      <c r="A155" s="176">
        <v>805681</v>
      </c>
      <c r="B155" s="176" t="s">
        <v>289</v>
      </c>
      <c r="C155" s="176" t="s">
        <v>203</v>
      </c>
      <c r="D155" s="176" t="s">
        <v>203</v>
      </c>
      <c r="E155" s="176" t="s">
        <v>203</v>
      </c>
      <c r="F155" s="176" t="s">
        <v>205</v>
      </c>
      <c r="G155" s="176" t="s">
        <v>203</v>
      </c>
      <c r="H155" s="176" t="s">
        <v>203</v>
      </c>
      <c r="I155" s="176" t="s">
        <v>205</v>
      </c>
      <c r="J155" s="176" t="s">
        <v>203</v>
      </c>
      <c r="K155" s="176" t="s">
        <v>204</v>
      </c>
      <c r="L155" s="176" t="s">
        <v>205</v>
      </c>
      <c r="M155" s="176" t="s">
        <v>203</v>
      </c>
      <c r="N155" s="176" t="s">
        <v>203</v>
      </c>
      <c r="O155" s="176" t="s">
        <v>205</v>
      </c>
      <c r="P155" s="176" t="s">
        <v>203</v>
      </c>
      <c r="Q155" s="176" t="s">
        <v>205</v>
      </c>
      <c r="R155" s="176" t="s">
        <v>205</v>
      </c>
      <c r="S155" s="176" t="s">
        <v>203</v>
      </c>
      <c r="T155" s="176" t="s">
        <v>205</v>
      </c>
      <c r="U155" s="176" t="s">
        <v>205</v>
      </c>
      <c r="V155" s="176" t="s">
        <v>205</v>
      </c>
      <c r="W155" s="176" t="s">
        <v>205</v>
      </c>
      <c r="X155" s="176" t="s">
        <v>203</v>
      </c>
      <c r="Y155" s="176" t="s">
        <v>205</v>
      </c>
      <c r="Z155" s="176" t="s">
        <v>204</v>
      </c>
      <c r="AA155" s="176" t="s">
        <v>266</v>
      </c>
      <c r="AB155" s="176" t="s">
        <v>266</v>
      </c>
      <c r="AC155" s="176" t="s">
        <v>266</v>
      </c>
      <c r="AD155" s="176" t="s">
        <v>266</v>
      </c>
      <c r="AE155" s="176" t="s">
        <v>266</v>
      </c>
      <c r="AF155" s="176" t="s">
        <v>266</v>
      </c>
      <c r="AG155" s="176" t="s">
        <v>266</v>
      </c>
      <c r="AH155" s="176" t="s">
        <v>266</v>
      </c>
      <c r="AI155" s="176" t="s">
        <v>266</v>
      </c>
      <c r="AJ155" s="176" t="s">
        <v>266</v>
      </c>
      <c r="AK155" s="176" t="s">
        <v>266</v>
      </c>
      <c r="AL155" s="176" t="s">
        <v>266</v>
      </c>
      <c r="AM155" s="176" t="s">
        <v>266</v>
      </c>
      <c r="AN155" s="176" t="s">
        <v>266</v>
      </c>
      <c r="AO155" s="176" t="s">
        <v>266</v>
      </c>
      <c r="AP155" s="176" t="s">
        <v>266</v>
      </c>
      <c r="AQ155" s="176" t="s">
        <v>266</v>
      </c>
      <c r="AR155" s="176" t="s">
        <v>266</v>
      </c>
      <c r="AS155" s="176" t="s">
        <v>266</v>
      </c>
      <c r="AT155" s="176" t="s">
        <v>266</v>
      </c>
      <c r="AU155" s="176" t="s">
        <v>266</v>
      </c>
      <c r="AV155" s="176" t="s">
        <v>266</v>
      </c>
      <c r="AW155" s="176" t="s">
        <v>266</v>
      </c>
      <c r="AX155" s="176" t="s">
        <v>266</v>
      </c>
    </row>
    <row r="156" spans="1:50" x14ac:dyDescent="0.3">
      <c r="A156" s="176">
        <v>805701</v>
      </c>
      <c r="B156" s="176" t="s">
        <v>289</v>
      </c>
      <c r="C156" s="176" t="s">
        <v>203</v>
      </c>
      <c r="D156" s="176" t="s">
        <v>203</v>
      </c>
      <c r="E156" s="176" t="s">
        <v>203</v>
      </c>
      <c r="F156" s="176" t="s">
        <v>205</v>
      </c>
      <c r="G156" s="176" t="s">
        <v>205</v>
      </c>
      <c r="H156" s="176" t="s">
        <v>205</v>
      </c>
      <c r="I156" s="176" t="s">
        <v>205</v>
      </c>
      <c r="J156" s="176" t="s">
        <v>203</v>
      </c>
      <c r="K156" s="176" t="s">
        <v>205</v>
      </c>
      <c r="L156" s="176" t="s">
        <v>203</v>
      </c>
      <c r="M156" s="176" t="s">
        <v>203</v>
      </c>
      <c r="N156" s="176" t="s">
        <v>203</v>
      </c>
      <c r="O156" s="176" t="s">
        <v>203</v>
      </c>
      <c r="P156" s="176" t="s">
        <v>204</v>
      </c>
      <c r="Q156" s="176" t="s">
        <v>205</v>
      </c>
      <c r="R156" s="176" t="s">
        <v>203</v>
      </c>
      <c r="S156" s="176" t="s">
        <v>205</v>
      </c>
      <c r="T156" s="176" t="s">
        <v>205</v>
      </c>
      <c r="U156" s="176" t="s">
        <v>205</v>
      </c>
      <c r="V156" s="176" t="s">
        <v>204</v>
      </c>
      <c r="W156" s="176" t="s">
        <v>204</v>
      </c>
      <c r="X156" s="176" t="s">
        <v>203</v>
      </c>
      <c r="Y156" s="176" t="s">
        <v>204</v>
      </c>
      <c r="Z156" s="176" t="s">
        <v>205</v>
      </c>
      <c r="AA156" s="176" t="s">
        <v>266</v>
      </c>
      <c r="AB156" s="176" t="s">
        <v>266</v>
      </c>
      <c r="AC156" s="176" t="s">
        <v>266</v>
      </c>
      <c r="AD156" s="176" t="s">
        <v>266</v>
      </c>
      <c r="AE156" s="176" t="s">
        <v>266</v>
      </c>
      <c r="AF156" s="176" t="s">
        <v>266</v>
      </c>
      <c r="AG156" s="176" t="s">
        <v>266</v>
      </c>
      <c r="AH156" s="176" t="s">
        <v>266</v>
      </c>
      <c r="AI156" s="176" t="s">
        <v>266</v>
      </c>
      <c r="AJ156" s="176" t="s">
        <v>266</v>
      </c>
      <c r="AK156" s="176" t="s">
        <v>266</v>
      </c>
      <c r="AL156" s="176" t="s">
        <v>266</v>
      </c>
      <c r="AM156" s="176" t="s">
        <v>266</v>
      </c>
      <c r="AN156" s="176" t="s">
        <v>266</v>
      </c>
      <c r="AO156" s="176" t="s">
        <v>266</v>
      </c>
      <c r="AP156" s="176" t="s">
        <v>266</v>
      </c>
      <c r="AQ156" s="176" t="s">
        <v>266</v>
      </c>
      <c r="AR156" s="176" t="s">
        <v>266</v>
      </c>
      <c r="AS156" s="176" t="s">
        <v>266</v>
      </c>
      <c r="AT156" s="176" t="s">
        <v>266</v>
      </c>
      <c r="AU156" s="176" t="s">
        <v>266</v>
      </c>
      <c r="AV156" s="176" t="s">
        <v>266</v>
      </c>
      <c r="AW156" s="176" t="s">
        <v>266</v>
      </c>
      <c r="AX156" s="176" t="s">
        <v>266</v>
      </c>
    </row>
    <row r="157" spans="1:50" x14ac:dyDescent="0.3">
      <c r="A157" s="176">
        <v>805707</v>
      </c>
      <c r="B157" s="176" t="s">
        <v>289</v>
      </c>
      <c r="C157" s="176" t="s">
        <v>203</v>
      </c>
      <c r="D157" s="176" t="s">
        <v>203</v>
      </c>
      <c r="E157" s="176" t="s">
        <v>203</v>
      </c>
      <c r="F157" s="176" t="s">
        <v>203</v>
      </c>
      <c r="G157" s="176" t="s">
        <v>205</v>
      </c>
      <c r="H157" s="176" t="s">
        <v>203</v>
      </c>
      <c r="I157" s="176" t="s">
        <v>205</v>
      </c>
      <c r="J157" s="176" t="s">
        <v>203</v>
      </c>
      <c r="K157" s="176" t="s">
        <v>205</v>
      </c>
      <c r="L157" s="176" t="s">
        <v>203</v>
      </c>
      <c r="M157" s="176" t="s">
        <v>203</v>
      </c>
      <c r="N157" s="176" t="s">
        <v>203</v>
      </c>
      <c r="O157" s="176" t="s">
        <v>204</v>
      </c>
      <c r="P157" s="176" t="s">
        <v>203</v>
      </c>
      <c r="Q157" s="176" t="s">
        <v>205</v>
      </c>
      <c r="R157" s="176" t="s">
        <v>204</v>
      </c>
      <c r="S157" s="176" t="s">
        <v>203</v>
      </c>
      <c r="T157" s="176" t="s">
        <v>204</v>
      </c>
      <c r="U157" s="176" t="s">
        <v>203</v>
      </c>
      <c r="V157" s="176" t="s">
        <v>205</v>
      </c>
      <c r="W157" s="176" t="s">
        <v>205</v>
      </c>
      <c r="X157" s="176" t="s">
        <v>205</v>
      </c>
      <c r="Y157" s="176" t="s">
        <v>203</v>
      </c>
      <c r="Z157" s="176" t="s">
        <v>205</v>
      </c>
    </row>
    <row r="158" spans="1:50" x14ac:dyDescent="0.3">
      <c r="A158" s="176">
        <v>805760</v>
      </c>
      <c r="B158" s="176" t="s">
        <v>289</v>
      </c>
      <c r="C158" s="176" t="s">
        <v>204</v>
      </c>
      <c r="D158" s="176" t="s">
        <v>205</v>
      </c>
      <c r="E158" s="176" t="s">
        <v>203</v>
      </c>
      <c r="F158" s="176" t="s">
        <v>203</v>
      </c>
      <c r="G158" s="176" t="s">
        <v>205</v>
      </c>
      <c r="H158" s="176" t="s">
        <v>203</v>
      </c>
      <c r="I158" s="176" t="s">
        <v>204</v>
      </c>
      <c r="J158" s="176" t="s">
        <v>205</v>
      </c>
      <c r="K158" s="176" t="s">
        <v>204</v>
      </c>
      <c r="L158" s="176" t="s">
        <v>204</v>
      </c>
      <c r="M158" s="176" t="s">
        <v>205</v>
      </c>
      <c r="N158" s="176" t="s">
        <v>205</v>
      </c>
      <c r="O158" s="176" t="s">
        <v>205</v>
      </c>
      <c r="P158" s="176" t="s">
        <v>205</v>
      </c>
      <c r="Q158" s="176" t="s">
        <v>203</v>
      </c>
      <c r="R158" s="176" t="s">
        <v>204</v>
      </c>
      <c r="S158" s="176" t="s">
        <v>204</v>
      </c>
      <c r="T158" s="176" t="s">
        <v>203</v>
      </c>
      <c r="U158" s="176" t="s">
        <v>205</v>
      </c>
      <c r="V158" s="176" t="s">
        <v>203</v>
      </c>
      <c r="W158" s="176" t="s">
        <v>204</v>
      </c>
      <c r="X158" s="176" t="s">
        <v>203</v>
      </c>
      <c r="Y158" s="176" t="s">
        <v>205</v>
      </c>
      <c r="Z158" s="176" t="s">
        <v>204</v>
      </c>
    </row>
    <row r="159" spans="1:50" x14ac:dyDescent="0.3">
      <c r="A159" s="176">
        <v>805795</v>
      </c>
      <c r="B159" s="176" t="s">
        <v>289</v>
      </c>
      <c r="C159" s="176" t="s">
        <v>203</v>
      </c>
      <c r="D159" s="176" t="s">
        <v>205</v>
      </c>
      <c r="E159" s="176" t="s">
        <v>205</v>
      </c>
      <c r="F159" s="176" t="s">
        <v>204</v>
      </c>
      <c r="G159" s="176" t="s">
        <v>203</v>
      </c>
      <c r="H159" s="176" t="s">
        <v>204</v>
      </c>
      <c r="I159" s="176" t="s">
        <v>204</v>
      </c>
      <c r="J159" s="176" t="s">
        <v>203</v>
      </c>
      <c r="K159" s="176" t="s">
        <v>203</v>
      </c>
      <c r="L159" s="176" t="s">
        <v>203</v>
      </c>
      <c r="M159" s="176" t="s">
        <v>205</v>
      </c>
      <c r="N159" s="176" t="s">
        <v>204</v>
      </c>
      <c r="O159" s="176" t="s">
        <v>205</v>
      </c>
      <c r="P159" s="176" t="s">
        <v>205</v>
      </c>
      <c r="Q159" s="176" t="s">
        <v>205</v>
      </c>
      <c r="R159" s="176" t="s">
        <v>203</v>
      </c>
      <c r="S159" s="176" t="s">
        <v>203</v>
      </c>
      <c r="T159" s="176" t="s">
        <v>205</v>
      </c>
      <c r="U159" s="176" t="s">
        <v>205</v>
      </c>
      <c r="V159" s="176" t="s">
        <v>203</v>
      </c>
      <c r="W159" s="176" t="s">
        <v>203</v>
      </c>
      <c r="X159" s="176" t="s">
        <v>205</v>
      </c>
      <c r="Y159" s="176" t="s">
        <v>203</v>
      </c>
      <c r="Z159" s="176" t="s">
        <v>205</v>
      </c>
    </row>
    <row r="160" spans="1:50" x14ac:dyDescent="0.3">
      <c r="A160" s="176">
        <v>805813</v>
      </c>
      <c r="B160" s="176" t="s">
        <v>289</v>
      </c>
      <c r="C160" s="176" t="s">
        <v>203</v>
      </c>
      <c r="D160" s="176" t="s">
        <v>203</v>
      </c>
      <c r="E160" s="176" t="s">
        <v>205</v>
      </c>
      <c r="F160" s="176" t="s">
        <v>203</v>
      </c>
      <c r="G160" s="176" t="s">
        <v>203</v>
      </c>
      <c r="H160" s="176" t="s">
        <v>203</v>
      </c>
      <c r="I160" s="176" t="s">
        <v>205</v>
      </c>
      <c r="J160" s="176" t="s">
        <v>203</v>
      </c>
      <c r="K160" s="176" t="s">
        <v>205</v>
      </c>
      <c r="L160" s="176" t="s">
        <v>205</v>
      </c>
      <c r="M160" s="176" t="s">
        <v>205</v>
      </c>
      <c r="N160" s="176" t="s">
        <v>205</v>
      </c>
      <c r="O160" s="176" t="s">
        <v>204</v>
      </c>
      <c r="P160" s="176" t="s">
        <v>205</v>
      </c>
      <c r="Q160" s="176" t="s">
        <v>203</v>
      </c>
      <c r="R160" s="176" t="s">
        <v>205</v>
      </c>
      <c r="S160" s="176" t="s">
        <v>205</v>
      </c>
      <c r="T160" s="176" t="s">
        <v>205</v>
      </c>
      <c r="U160" s="176" t="s">
        <v>204</v>
      </c>
      <c r="V160" s="176" t="s">
        <v>204</v>
      </c>
      <c r="W160" s="176" t="s">
        <v>204</v>
      </c>
      <c r="X160" s="176" t="s">
        <v>204</v>
      </c>
      <c r="Y160" s="176" t="s">
        <v>204</v>
      </c>
      <c r="Z160" s="176" t="s">
        <v>204</v>
      </c>
      <c r="AA160" s="176" t="s">
        <v>266</v>
      </c>
      <c r="AB160" s="176" t="s">
        <v>266</v>
      </c>
      <c r="AC160" s="176" t="s">
        <v>266</v>
      </c>
      <c r="AD160" s="176" t="s">
        <v>266</v>
      </c>
      <c r="AE160" s="176" t="s">
        <v>266</v>
      </c>
      <c r="AF160" s="176" t="s">
        <v>266</v>
      </c>
      <c r="AG160" s="176" t="s">
        <v>266</v>
      </c>
      <c r="AH160" s="176" t="s">
        <v>266</v>
      </c>
      <c r="AI160" s="176" t="s">
        <v>266</v>
      </c>
      <c r="AJ160" s="176" t="s">
        <v>266</v>
      </c>
      <c r="AK160" s="176" t="s">
        <v>266</v>
      </c>
      <c r="AL160" s="176" t="s">
        <v>266</v>
      </c>
      <c r="AM160" s="176" t="s">
        <v>266</v>
      </c>
      <c r="AN160" s="176" t="s">
        <v>266</v>
      </c>
      <c r="AO160" s="176" t="s">
        <v>266</v>
      </c>
      <c r="AP160" s="176" t="s">
        <v>266</v>
      </c>
      <c r="AQ160" s="176" t="s">
        <v>266</v>
      </c>
      <c r="AR160" s="176" t="s">
        <v>266</v>
      </c>
      <c r="AS160" s="176" t="s">
        <v>266</v>
      </c>
      <c r="AT160" s="176" t="s">
        <v>266</v>
      </c>
      <c r="AU160" s="176" t="s">
        <v>266</v>
      </c>
      <c r="AV160" s="176" t="s">
        <v>266</v>
      </c>
      <c r="AW160" s="176" t="s">
        <v>266</v>
      </c>
      <c r="AX160" s="176" t="s">
        <v>266</v>
      </c>
    </row>
    <row r="161" spans="1:50" x14ac:dyDescent="0.3">
      <c r="A161" s="176">
        <v>805815</v>
      </c>
      <c r="B161" s="176" t="s">
        <v>289</v>
      </c>
      <c r="C161" s="176" t="s">
        <v>203</v>
      </c>
      <c r="D161" s="176" t="s">
        <v>203</v>
      </c>
      <c r="E161" s="176" t="s">
        <v>203</v>
      </c>
      <c r="F161" s="176" t="s">
        <v>205</v>
      </c>
      <c r="G161" s="176" t="s">
        <v>205</v>
      </c>
      <c r="H161" s="176" t="s">
        <v>205</v>
      </c>
      <c r="I161" s="176" t="s">
        <v>205</v>
      </c>
      <c r="J161" s="176" t="s">
        <v>203</v>
      </c>
      <c r="K161" s="176" t="s">
        <v>203</v>
      </c>
      <c r="L161" s="176" t="s">
        <v>203</v>
      </c>
      <c r="M161" s="176" t="s">
        <v>203</v>
      </c>
      <c r="N161" s="176" t="s">
        <v>205</v>
      </c>
      <c r="O161" s="176" t="s">
        <v>204</v>
      </c>
      <c r="P161" s="176" t="s">
        <v>203</v>
      </c>
      <c r="Q161" s="176" t="s">
        <v>205</v>
      </c>
      <c r="R161" s="176" t="s">
        <v>203</v>
      </c>
      <c r="S161" s="176" t="s">
        <v>205</v>
      </c>
      <c r="T161" s="176" t="s">
        <v>205</v>
      </c>
      <c r="U161" s="176" t="s">
        <v>203</v>
      </c>
      <c r="V161" s="176" t="s">
        <v>205</v>
      </c>
      <c r="W161" s="176" t="s">
        <v>205</v>
      </c>
      <c r="X161" s="176" t="s">
        <v>205</v>
      </c>
      <c r="Y161" s="176" t="s">
        <v>203</v>
      </c>
      <c r="Z161" s="176" t="s">
        <v>203</v>
      </c>
    </row>
    <row r="162" spans="1:50" x14ac:dyDescent="0.3">
      <c r="A162" s="176">
        <v>805818</v>
      </c>
      <c r="B162" s="176" t="s">
        <v>289</v>
      </c>
      <c r="C162" s="176" t="s">
        <v>203</v>
      </c>
      <c r="D162" s="176" t="s">
        <v>203</v>
      </c>
      <c r="E162" s="176" t="s">
        <v>203</v>
      </c>
      <c r="F162" s="176" t="s">
        <v>203</v>
      </c>
      <c r="G162" s="176" t="s">
        <v>203</v>
      </c>
      <c r="H162" s="176" t="s">
        <v>203</v>
      </c>
      <c r="I162" s="176" t="s">
        <v>203</v>
      </c>
      <c r="J162" s="176" t="s">
        <v>205</v>
      </c>
      <c r="K162" s="176" t="s">
        <v>203</v>
      </c>
      <c r="L162" s="176" t="s">
        <v>203</v>
      </c>
      <c r="M162" s="176" t="s">
        <v>203</v>
      </c>
      <c r="N162" s="176" t="s">
        <v>205</v>
      </c>
      <c r="O162" s="176" t="s">
        <v>203</v>
      </c>
      <c r="P162" s="176" t="s">
        <v>203</v>
      </c>
      <c r="Q162" s="176" t="s">
        <v>205</v>
      </c>
      <c r="R162" s="176" t="s">
        <v>205</v>
      </c>
      <c r="S162" s="176" t="s">
        <v>205</v>
      </c>
      <c r="T162" s="176" t="s">
        <v>203</v>
      </c>
      <c r="U162" s="176" t="s">
        <v>205</v>
      </c>
      <c r="V162" s="176" t="s">
        <v>203</v>
      </c>
      <c r="W162" s="176" t="s">
        <v>204</v>
      </c>
      <c r="X162" s="176" t="s">
        <v>203</v>
      </c>
      <c r="Y162" s="176" t="s">
        <v>204</v>
      </c>
      <c r="Z162" s="176" t="s">
        <v>204</v>
      </c>
      <c r="AA162" s="176" t="s">
        <v>266</v>
      </c>
      <c r="AB162" s="176" t="s">
        <v>266</v>
      </c>
      <c r="AC162" s="176" t="s">
        <v>266</v>
      </c>
      <c r="AD162" s="176" t="s">
        <v>266</v>
      </c>
      <c r="AE162" s="176" t="s">
        <v>266</v>
      </c>
      <c r="AF162" s="176" t="s">
        <v>266</v>
      </c>
      <c r="AG162" s="176" t="s">
        <v>266</v>
      </c>
      <c r="AH162" s="176" t="s">
        <v>266</v>
      </c>
      <c r="AI162" s="176" t="s">
        <v>266</v>
      </c>
      <c r="AJ162" s="176" t="s">
        <v>266</v>
      </c>
      <c r="AK162" s="176" t="s">
        <v>266</v>
      </c>
      <c r="AL162" s="176" t="s">
        <v>266</v>
      </c>
      <c r="AM162" s="176" t="s">
        <v>266</v>
      </c>
      <c r="AN162" s="176" t="s">
        <v>266</v>
      </c>
      <c r="AO162" s="176" t="s">
        <v>266</v>
      </c>
      <c r="AP162" s="176" t="s">
        <v>266</v>
      </c>
      <c r="AQ162" s="176" t="s">
        <v>266</v>
      </c>
      <c r="AR162" s="176" t="s">
        <v>266</v>
      </c>
      <c r="AS162" s="176" t="s">
        <v>266</v>
      </c>
      <c r="AT162" s="176" t="s">
        <v>266</v>
      </c>
      <c r="AU162" s="176" t="s">
        <v>266</v>
      </c>
      <c r="AV162" s="176" t="s">
        <v>266</v>
      </c>
      <c r="AW162" s="176" t="s">
        <v>266</v>
      </c>
      <c r="AX162" s="176" t="s">
        <v>266</v>
      </c>
    </row>
    <row r="163" spans="1:50" x14ac:dyDescent="0.3">
      <c r="A163" s="176">
        <v>805858</v>
      </c>
      <c r="B163" s="176" t="s">
        <v>289</v>
      </c>
      <c r="C163" s="176" t="s">
        <v>204</v>
      </c>
      <c r="D163" s="176" t="s">
        <v>204</v>
      </c>
      <c r="E163" s="176" t="s">
        <v>204</v>
      </c>
      <c r="F163" s="176" t="s">
        <v>204</v>
      </c>
      <c r="G163" s="176" t="s">
        <v>205</v>
      </c>
      <c r="H163" s="176" t="s">
        <v>203</v>
      </c>
      <c r="I163" s="176" t="s">
        <v>204</v>
      </c>
      <c r="J163" s="176" t="s">
        <v>203</v>
      </c>
      <c r="K163" s="176" t="s">
        <v>204</v>
      </c>
      <c r="L163" s="176" t="s">
        <v>203</v>
      </c>
      <c r="M163" s="176" t="s">
        <v>203</v>
      </c>
      <c r="N163" s="176" t="s">
        <v>204</v>
      </c>
      <c r="O163" s="176" t="s">
        <v>204</v>
      </c>
      <c r="P163" s="176" t="s">
        <v>205</v>
      </c>
      <c r="Q163" s="176" t="s">
        <v>205</v>
      </c>
      <c r="R163" s="176" t="s">
        <v>204</v>
      </c>
      <c r="S163" s="176" t="s">
        <v>205</v>
      </c>
      <c r="T163" s="176" t="s">
        <v>205</v>
      </c>
      <c r="U163" s="176" t="s">
        <v>203</v>
      </c>
      <c r="V163" s="176" t="s">
        <v>205</v>
      </c>
      <c r="W163" s="176" t="s">
        <v>204</v>
      </c>
      <c r="X163" s="176" t="s">
        <v>203</v>
      </c>
      <c r="Y163" s="176" t="s">
        <v>204</v>
      </c>
      <c r="Z163" s="176" t="s">
        <v>204</v>
      </c>
    </row>
    <row r="164" spans="1:50" x14ac:dyDescent="0.3">
      <c r="A164" s="176">
        <v>805865</v>
      </c>
      <c r="B164" s="176" t="s">
        <v>289</v>
      </c>
      <c r="C164" s="176" t="s">
        <v>203</v>
      </c>
      <c r="D164" s="176" t="s">
        <v>205</v>
      </c>
      <c r="E164" s="176" t="s">
        <v>203</v>
      </c>
      <c r="F164" s="176" t="s">
        <v>203</v>
      </c>
      <c r="G164" s="176" t="s">
        <v>203</v>
      </c>
      <c r="H164" s="176" t="s">
        <v>203</v>
      </c>
      <c r="I164" s="176" t="s">
        <v>203</v>
      </c>
      <c r="J164" s="176" t="s">
        <v>203</v>
      </c>
      <c r="K164" s="176" t="s">
        <v>203</v>
      </c>
      <c r="L164" s="176" t="s">
        <v>203</v>
      </c>
      <c r="M164" s="176" t="s">
        <v>203</v>
      </c>
      <c r="N164" s="176" t="s">
        <v>205</v>
      </c>
      <c r="O164" s="176" t="s">
        <v>204</v>
      </c>
      <c r="P164" s="176" t="s">
        <v>205</v>
      </c>
      <c r="Q164" s="176" t="s">
        <v>205</v>
      </c>
      <c r="R164" s="176" t="s">
        <v>205</v>
      </c>
      <c r="S164" s="176" t="s">
        <v>205</v>
      </c>
      <c r="T164" s="176" t="s">
        <v>205</v>
      </c>
      <c r="U164" s="176" t="s">
        <v>205</v>
      </c>
      <c r="V164" s="176" t="s">
        <v>205</v>
      </c>
      <c r="W164" s="176" t="s">
        <v>205</v>
      </c>
      <c r="X164" s="176" t="s">
        <v>205</v>
      </c>
      <c r="Y164" s="176" t="s">
        <v>205</v>
      </c>
      <c r="Z164" s="176" t="s">
        <v>205</v>
      </c>
      <c r="AA164" s="176" t="s">
        <v>266</v>
      </c>
      <c r="AB164" s="176" t="s">
        <v>266</v>
      </c>
      <c r="AC164" s="176" t="s">
        <v>266</v>
      </c>
      <c r="AD164" s="176" t="s">
        <v>266</v>
      </c>
      <c r="AE164" s="176" t="s">
        <v>266</v>
      </c>
      <c r="AF164" s="176" t="s">
        <v>266</v>
      </c>
      <c r="AG164" s="176" t="s">
        <v>266</v>
      </c>
      <c r="AH164" s="176" t="s">
        <v>266</v>
      </c>
      <c r="AI164" s="176" t="s">
        <v>266</v>
      </c>
      <c r="AJ164" s="176" t="s">
        <v>266</v>
      </c>
      <c r="AK164" s="176" t="s">
        <v>266</v>
      </c>
      <c r="AL164" s="176" t="s">
        <v>266</v>
      </c>
      <c r="AM164" s="176" t="s">
        <v>266</v>
      </c>
      <c r="AN164" s="176" t="s">
        <v>266</v>
      </c>
      <c r="AO164" s="176" t="s">
        <v>266</v>
      </c>
      <c r="AP164" s="176" t="s">
        <v>266</v>
      </c>
      <c r="AQ164" s="176" t="s">
        <v>266</v>
      </c>
      <c r="AR164" s="176" t="s">
        <v>266</v>
      </c>
      <c r="AS164" s="176" t="s">
        <v>266</v>
      </c>
      <c r="AT164" s="176" t="s">
        <v>266</v>
      </c>
      <c r="AU164" s="176" t="s">
        <v>266</v>
      </c>
      <c r="AV164" s="176" t="s">
        <v>266</v>
      </c>
      <c r="AW164" s="176" t="s">
        <v>266</v>
      </c>
      <c r="AX164" s="176" t="s">
        <v>266</v>
      </c>
    </row>
    <row r="165" spans="1:50" x14ac:dyDescent="0.3">
      <c r="A165" s="176">
        <v>805905</v>
      </c>
      <c r="B165" s="176" t="s">
        <v>289</v>
      </c>
      <c r="C165" s="176" t="s">
        <v>203</v>
      </c>
      <c r="D165" s="176" t="s">
        <v>203</v>
      </c>
      <c r="E165" s="176" t="s">
        <v>205</v>
      </c>
      <c r="F165" s="176" t="s">
        <v>203</v>
      </c>
      <c r="G165" s="176" t="s">
        <v>203</v>
      </c>
      <c r="H165" s="176" t="s">
        <v>203</v>
      </c>
      <c r="I165" s="176" t="s">
        <v>203</v>
      </c>
      <c r="J165" s="176" t="s">
        <v>205</v>
      </c>
      <c r="K165" s="176" t="s">
        <v>205</v>
      </c>
      <c r="L165" s="176" t="s">
        <v>203</v>
      </c>
      <c r="M165" s="176" t="s">
        <v>203</v>
      </c>
      <c r="N165" s="176" t="s">
        <v>203</v>
      </c>
      <c r="O165" s="176" t="s">
        <v>204</v>
      </c>
      <c r="P165" s="176" t="s">
        <v>203</v>
      </c>
      <c r="Q165" s="176" t="s">
        <v>205</v>
      </c>
      <c r="R165" s="176" t="s">
        <v>203</v>
      </c>
      <c r="S165" s="176" t="s">
        <v>203</v>
      </c>
      <c r="T165" s="176" t="s">
        <v>203</v>
      </c>
      <c r="U165" s="176" t="s">
        <v>203</v>
      </c>
      <c r="V165" s="176" t="s">
        <v>203</v>
      </c>
      <c r="W165" s="176" t="s">
        <v>205</v>
      </c>
      <c r="X165" s="176" t="s">
        <v>205</v>
      </c>
      <c r="Y165" s="176" t="s">
        <v>203</v>
      </c>
      <c r="Z165" s="176" t="s">
        <v>205</v>
      </c>
    </row>
    <row r="166" spans="1:50" x14ac:dyDescent="0.3">
      <c r="A166" s="176">
        <v>805910</v>
      </c>
      <c r="B166" s="176" t="s">
        <v>289</v>
      </c>
      <c r="C166" s="176" t="s">
        <v>203</v>
      </c>
      <c r="D166" s="176" t="s">
        <v>203</v>
      </c>
      <c r="E166" s="176" t="s">
        <v>203</v>
      </c>
      <c r="F166" s="176" t="s">
        <v>203</v>
      </c>
      <c r="G166" s="176" t="s">
        <v>203</v>
      </c>
      <c r="H166" s="176" t="s">
        <v>203</v>
      </c>
      <c r="I166" s="176" t="s">
        <v>205</v>
      </c>
      <c r="J166" s="176" t="s">
        <v>203</v>
      </c>
      <c r="K166" s="176" t="s">
        <v>203</v>
      </c>
      <c r="L166" s="176" t="s">
        <v>203</v>
      </c>
      <c r="M166" s="176" t="s">
        <v>203</v>
      </c>
      <c r="N166" s="176" t="s">
        <v>205</v>
      </c>
      <c r="O166" s="176" t="s">
        <v>204</v>
      </c>
      <c r="P166" s="176" t="s">
        <v>205</v>
      </c>
      <c r="Q166" s="176" t="s">
        <v>203</v>
      </c>
      <c r="R166" s="176" t="s">
        <v>203</v>
      </c>
      <c r="S166" s="176" t="s">
        <v>204</v>
      </c>
      <c r="T166" s="176" t="s">
        <v>203</v>
      </c>
      <c r="U166" s="176" t="s">
        <v>203</v>
      </c>
      <c r="V166" s="176" t="s">
        <v>205</v>
      </c>
      <c r="W166" s="176" t="s">
        <v>205</v>
      </c>
      <c r="X166" s="176" t="s">
        <v>205</v>
      </c>
      <c r="Y166" s="176" t="s">
        <v>203</v>
      </c>
      <c r="Z166" s="176" t="s">
        <v>204</v>
      </c>
    </row>
    <row r="167" spans="1:50" x14ac:dyDescent="0.3">
      <c r="A167" s="176">
        <v>805913</v>
      </c>
      <c r="B167" s="176" t="s">
        <v>289</v>
      </c>
      <c r="C167" s="176" t="s">
        <v>203</v>
      </c>
      <c r="D167" s="176" t="s">
        <v>203</v>
      </c>
      <c r="E167" s="176" t="s">
        <v>205</v>
      </c>
      <c r="F167" s="176" t="s">
        <v>203</v>
      </c>
      <c r="G167" s="176" t="s">
        <v>203</v>
      </c>
      <c r="H167" s="176" t="s">
        <v>205</v>
      </c>
      <c r="I167" s="176" t="s">
        <v>205</v>
      </c>
      <c r="J167" s="176" t="s">
        <v>203</v>
      </c>
      <c r="K167" s="176" t="s">
        <v>203</v>
      </c>
      <c r="L167" s="176" t="s">
        <v>205</v>
      </c>
      <c r="M167" s="176" t="s">
        <v>205</v>
      </c>
      <c r="N167" s="176" t="s">
        <v>205</v>
      </c>
      <c r="O167" s="176" t="s">
        <v>203</v>
      </c>
      <c r="P167" s="176" t="s">
        <v>203</v>
      </c>
      <c r="Q167" s="176" t="s">
        <v>203</v>
      </c>
      <c r="R167" s="176" t="s">
        <v>204</v>
      </c>
      <c r="S167" s="176" t="s">
        <v>203</v>
      </c>
      <c r="T167" s="176" t="s">
        <v>203</v>
      </c>
      <c r="U167" s="176" t="s">
        <v>204</v>
      </c>
      <c r="V167" s="176" t="s">
        <v>204</v>
      </c>
      <c r="W167" s="176" t="s">
        <v>204</v>
      </c>
      <c r="X167" s="176" t="s">
        <v>204</v>
      </c>
      <c r="Y167" s="176" t="s">
        <v>204</v>
      </c>
      <c r="Z167" s="176" t="s">
        <v>204</v>
      </c>
    </row>
    <row r="168" spans="1:50" x14ac:dyDescent="0.3">
      <c r="A168" s="176">
        <v>805921</v>
      </c>
      <c r="B168" s="176" t="s">
        <v>289</v>
      </c>
      <c r="C168" s="176" t="s">
        <v>205</v>
      </c>
      <c r="D168" s="176" t="s">
        <v>203</v>
      </c>
      <c r="E168" s="176" t="s">
        <v>205</v>
      </c>
      <c r="F168" s="176" t="s">
        <v>205</v>
      </c>
      <c r="G168" s="176" t="s">
        <v>205</v>
      </c>
      <c r="H168" s="176" t="s">
        <v>203</v>
      </c>
      <c r="I168" s="176" t="s">
        <v>205</v>
      </c>
      <c r="J168" s="176" t="s">
        <v>203</v>
      </c>
      <c r="K168" s="176" t="s">
        <v>203</v>
      </c>
      <c r="L168" s="176" t="s">
        <v>204</v>
      </c>
      <c r="M168" s="176" t="s">
        <v>203</v>
      </c>
      <c r="N168" s="176" t="s">
        <v>205</v>
      </c>
      <c r="O168" s="176" t="s">
        <v>204</v>
      </c>
      <c r="P168" s="176" t="s">
        <v>203</v>
      </c>
      <c r="Q168" s="176" t="s">
        <v>203</v>
      </c>
      <c r="R168" s="176" t="s">
        <v>203</v>
      </c>
      <c r="S168" s="176" t="s">
        <v>203</v>
      </c>
      <c r="T168" s="176" t="s">
        <v>203</v>
      </c>
      <c r="U168" s="176" t="s">
        <v>203</v>
      </c>
      <c r="V168" s="176" t="s">
        <v>203</v>
      </c>
      <c r="W168" s="176" t="s">
        <v>203</v>
      </c>
      <c r="X168" s="176" t="s">
        <v>204</v>
      </c>
      <c r="Y168" s="176" t="s">
        <v>203</v>
      </c>
      <c r="Z168" s="176" t="s">
        <v>203</v>
      </c>
    </row>
    <row r="169" spans="1:50" x14ac:dyDescent="0.3">
      <c r="A169" s="176">
        <v>805953</v>
      </c>
      <c r="B169" s="176" t="s">
        <v>289</v>
      </c>
      <c r="C169" s="176" t="s">
        <v>205</v>
      </c>
      <c r="D169" s="176" t="s">
        <v>203</v>
      </c>
      <c r="E169" s="176" t="s">
        <v>205</v>
      </c>
      <c r="F169" s="176" t="s">
        <v>205</v>
      </c>
      <c r="G169" s="176" t="s">
        <v>205</v>
      </c>
      <c r="H169" s="176" t="s">
        <v>205</v>
      </c>
      <c r="I169" s="176" t="s">
        <v>205</v>
      </c>
      <c r="J169" s="176" t="s">
        <v>203</v>
      </c>
      <c r="K169" s="176" t="s">
        <v>203</v>
      </c>
      <c r="L169" s="176" t="s">
        <v>203</v>
      </c>
      <c r="M169" s="176" t="s">
        <v>203</v>
      </c>
      <c r="N169" s="176" t="s">
        <v>203</v>
      </c>
      <c r="O169" s="176" t="s">
        <v>205</v>
      </c>
      <c r="P169" s="176" t="s">
        <v>203</v>
      </c>
      <c r="Q169" s="176" t="s">
        <v>203</v>
      </c>
      <c r="R169" s="176" t="s">
        <v>205</v>
      </c>
      <c r="S169" s="176" t="s">
        <v>203</v>
      </c>
      <c r="T169" s="176" t="s">
        <v>203</v>
      </c>
      <c r="U169" s="176" t="s">
        <v>203</v>
      </c>
      <c r="V169" s="176" t="s">
        <v>203</v>
      </c>
      <c r="W169" s="176" t="s">
        <v>203</v>
      </c>
      <c r="X169" s="176" t="s">
        <v>203</v>
      </c>
      <c r="Y169" s="176" t="s">
        <v>205</v>
      </c>
      <c r="Z169" s="176" t="s">
        <v>205</v>
      </c>
    </row>
    <row r="170" spans="1:50" x14ac:dyDescent="0.3">
      <c r="A170" s="176">
        <v>805967</v>
      </c>
      <c r="B170" s="176" t="s">
        <v>289</v>
      </c>
      <c r="C170" s="176" t="s">
        <v>203</v>
      </c>
      <c r="D170" s="176" t="s">
        <v>203</v>
      </c>
      <c r="E170" s="176" t="s">
        <v>203</v>
      </c>
      <c r="F170" s="176" t="s">
        <v>203</v>
      </c>
      <c r="G170" s="176" t="s">
        <v>203</v>
      </c>
      <c r="H170" s="176" t="s">
        <v>205</v>
      </c>
      <c r="I170" s="176" t="s">
        <v>205</v>
      </c>
      <c r="J170" s="176" t="s">
        <v>203</v>
      </c>
      <c r="K170" s="176" t="s">
        <v>203</v>
      </c>
      <c r="L170" s="176" t="s">
        <v>203</v>
      </c>
      <c r="M170" s="176" t="s">
        <v>203</v>
      </c>
      <c r="N170" s="176" t="s">
        <v>203</v>
      </c>
      <c r="O170" s="176" t="s">
        <v>204</v>
      </c>
      <c r="P170" s="176" t="s">
        <v>205</v>
      </c>
      <c r="Q170" s="176" t="s">
        <v>204</v>
      </c>
      <c r="R170" s="176" t="s">
        <v>205</v>
      </c>
      <c r="S170" s="176" t="s">
        <v>205</v>
      </c>
      <c r="T170" s="176" t="s">
        <v>205</v>
      </c>
      <c r="U170" s="176" t="s">
        <v>205</v>
      </c>
      <c r="V170" s="176" t="s">
        <v>204</v>
      </c>
      <c r="W170" s="176" t="s">
        <v>205</v>
      </c>
      <c r="X170" s="176" t="s">
        <v>204</v>
      </c>
      <c r="Y170" s="176" t="s">
        <v>204</v>
      </c>
      <c r="Z170" s="176" t="s">
        <v>204</v>
      </c>
      <c r="AA170" s="176" t="s">
        <v>266</v>
      </c>
      <c r="AB170" s="176" t="s">
        <v>266</v>
      </c>
      <c r="AC170" s="176" t="s">
        <v>266</v>
      </c>
      <c r="AD170" s="176" t="s">
        <v>266</v>
      </c>
      <c r="AE170" s="176" t="s">
        <v>266</v>
      </c>
      <c r="AF170" s="176" t="s">
        <v>266</v>
      </c>
      <c r="AG170" s="176" t="s">
        <v>266</v>
      </c>
      <c r="AH170" s="176" t="s">
        <v>266</v>
      </c>
      <c r="AI170" s="176" t="s">
        <v>266</v>
      </c>
      <c r="AJ170" s="176" t="s">
        <v>266</v>
      </c>
      <c r="AK170" s="176" t="s">
        <v>266</v>
      </c>
      <c r="AL170" s="176" t="s">
        <v>266</v>
      </c>
      <c r="AM170" s="176" t="s">
        <v>266</v>
      </c>
      <c r="AN170" s="176" t="s">
        <v>266</v>
      </c>
      <c r="AO170" s="176" t="s">
        <v>266</v>
      </c>
      <c r="AP170" s="176" t="s">
        <v>266</v>
      </c>
      <c r="AQ170" s="176" t="s">
        <v>266</v>
      </c>
      <c r="AR170" s="176" t="s">
        <v>266</v>
      </c>
      <c r="AS170" s="176" t="s">
        <v>266</v>
      </c>
      <c r="AT170" s="176" t="s">
        <v>266</v>
      </c>
      <c r="AU170" s="176" t="s">
        <v>266</v>
      </c>
      <c r="AV170" s="176" t="s">
        <v>266</v>
      </c>
      <c r="AW170" s="176" t="s">
        <v>266</v>
      </c>
      <c r="AX170" s="176" t="s">
        <v>266</v>
      </c>
    </row>
    <row r="171" spans="1:50" x14ac:dyDescent="0.3">
      <c r="A171" s="176">
        <v>805995</v>
      </c>
      <c r="B171" s="176" t="s">
        <v>289</v>
      </c>
      <c r="C171" s="176" t="s">
        <v>204</v>
      </c>
      <c r="D171" s="176" t="s">
        <v>203</v>
      </c>
      <c r="E171" s="176" t="s">
        <v>205</v>
      </c>
      <c r="F171" s="176" t="s">
        <v>204</v>
      </c>
      <c r="G171" s="176" t="s">
        <v>204</v>
      </c>
      <c r="H171" s="176" t="s">
        <v>204</v>
      </c>
      <c r="I171" s="176" t="s">
        <v>203</v>
      </c>
      <c r="J171" s="176" t="s">
        <v>205</v>
      </c>
      <c r="K171" s="176" t="s">
        <v>204</v>
      </c>
      <c r="L171" s="176" t="s">
        <v>203</v>
      </c>
      <c r="M171" s="176" t="s">
        <v>204</v>
      </c>
      <c r="N171" s="176" t="s">
        <v>204</v>
      </c>
      <c r="O171" s="176" t="s">
        <v>203</v>
      </c>
      <c r="P171" s="176" t="s">
        <v>203</v>
      </c>
      <c r="Q171" s="176" t="s">
        <v>205</v>
      </c>
      <c r="R171" s="176" t="s">
        <v>205</v>
      </c>
      <c r="S171" s="176" t="s">
        <v>205</v>
      </c>
      <c r="T171" s="176" t="s">
        <v>205</v>
      </c>
      <c r="U171" s="176" t="s">
        <v>204</v>
      </c>
      <c r="V171" s="176" t="s">
        <v>203</v>
      </c>
      <c r="W171" s="176" t="s">
        <v>205</v>
      </c>
      <c r="X171" s="176" t="s">
        <v>204</v>
      </c>
      <c r="Y171" s="176" t="s">
        <v>203</v>
      </c>
      <c r="Z171" s="176" t="s">
        <v>204</v>
      </c>
    </row>
    <row r="172" spans="1:50" x14ac:dyDescent="0.3">
      <c r="A172" s="176">
        <v>806014</v>
      </c>
      <c r="B172" s="176" t="s">
        <v>289</v>
      </c>
      <c r="C172" s="176" t="s">
        <v>203</v>
      </c>
      <c r="D172" s="176" t="s">
        <v>205</v>
      </c>
      <c r="E172" s="176" t="s">
        <v>205</v>
      </c>
      <c r="F172" s="176" t="s">
        <v>205</v>
      </c>
      <c r="G172" s="176" t="s">
        <v>203</v>
      </c>
      <c r="H172" s="176" t="s">
        <v>203</v>
      </c>
      <c r="I172" s="176" t="s">
        <v>203</v>
      </c>
      <c r="J172" s="176" t="s">
        <v>205</v>
      </c>
      <c r="K172" s="176" t="s">
        <v>203</v>
      </c>
      <c r="L172" s="176" t="s">
        <v>203</v>
      </c>
      <c r="M172" s="176" t="s">
        <v>205</v>
      </c>
      <c r="N172" s="176" t="s">
        <v>205</v>
      </c>
      <c r="O172" s="176" t="s">
        <v>205</v>
      </c>
      <c r="P172" s="176" t="s">
        <v>205</v>
      </c>
      <c r="Q172" s="176" t="s">
        <v>204</v>
      </c>
      <c r="R172" s="176" t="s">
        <v>203</v>
      </c>
      <c r="S172" s="176" t="s">
        <v>205</v>
      </c>
      <c r="T172" s="176" t="s">
        <v>203</v>
      </c>
      <c r="U172" s="176" t="s">
        <v>203</v>
      </c>
      <c r="V172" s="176" t="s">
        <v>205</v>
      </c>
      <c r="W172" s="176" t="s">
        <v>203</v>
      </c>
      <c r="X172" s="176" t="s">
        <v>205</v>
      </c>
      <c r="Y172" s="176" t="s">
        <v>203</v>
      </c>
      <c r="Z172" s="176" t="s">
        <v>205</v>
      </c>
      <c r="AA172" s="176" t="s">
        <v>266</v>
      </c>
      <c r="AB172" s="176" t="s">
        <v>266</v>
      </c>
      <c r="AC172" s="176" t="s">
        <v>266</v>
      </c>
      <c r="AD172" s="176" t="s">
        <v>266</v>
      </c>
      <c r="AE172" s="176" t="s">
        <v>266</v>
      </c>
      <c r="AF172" s="176" t="s">
        <v>266</v>
      </c>
      <c r="AG172" s="176" t="s">
        <v>266</v>
      </c>
      <c r="AH172" s="176" t="s">
        <v>266</v>
      </c>
      <c r="AI172" s="176" t="s">
        <v>266</v>
      </c>
      <c r="AJ172" s="176" t="s">
        <v>266</v>
      </c>
      <c r="AK172" s="176" t="s">
        <v>266</v>
      </c>
      <c r="AL172" s="176" t="s">
        <v>266</v>
      </c>
      <c r="AM172" s="176" t="s">
        <v>266</v>
      </c>
      <c r="AN172" s="176" t="s">
        <v>266</v>
      </c>
      <c r="AO172" s="176" t="s">
        <v>266</v>
      </c>
      <c r="AP172" s="176" t="s">
        <v>266</v>
      </c>
      <c r="AQ172" s="176" t="s">
        <v>266</v>
      </c>
      <c r="AR172" s="176" t="s">
        <v>266</v>
      </c>
      <c r="AS172" s="176" t="s">
        <v>266</v>
      </c>
      <c r="AT172" s="176" t="s">
        <v>266</v>
      </c>
      <c r="AU172" s="176" t="s">
        <v>266</v>
      </c>
      <c r="AV172" s="176" t="s">
        <v>266</v>
      </c>
      <c r="AW172" s="176" t="s">
        <v>266</v>
      </c>
      <c r="AX172" s="176" t="s">
        <v>266</v>
      </c>
    </row>
    <row r="173" spans="1:50" x14ac:dyDescent="0.3">
      <c r="A173" s="176">
        <v>806024</v>
      </c>
      <c r="B173" s="176" t="s">
        <v>289</v>
      </c>
      <c r="C173" s="176" t="s">
        <v>205</v>
      </c>
      <c r="D173" s="176" t="s">
        <v>205</v>
      </c>
      <c r="E173" s="176" t="s">
        <v>203</v>
      </c>
      <c r="F173" s="176" t="s">
        <v>203</v>
      </c>
      <c r="G173" s="176" t="s">
        <v>205</v>
      </c>
      <c r="H173" s="176" t="s">
        <v>203</v>
      </c>
      <c r="I173" s="176" t="s">
        <v>203</v>
      </c>
      <c r="J173" s="176" t="s">
        <v>205</v>
      </c>
      <c r="K173" s="176" t="s">
        <v>204</v>
      </c>
      <c r="L173" s="176" t="s">
        <v>203</v>
      </c>
      <c r="M173" s="176" t="s">
        <v>205</v>
      </c>
      <c r="N173" s="176" t="s">
        <v>204</v>
      </c>
      <c r="O173" s="176" t="s">
        <v>204</v>
      </c>
      <c r="P173" s="176" t="s">
        <v>205</v>
      </c>
      <c r="Q173" s="176" t="s">
        <v>204</v>
      </c>
      <c r="R173" s="176" t="s">
        <v>203</v>
      </c>
      <c r="S173" s="176" t="s">
        <v>203</v>
      </c>
      <c r="T173" s="176" t="s">
        <v>205</v>
      </c>
      <c r="U173" s="176" t="s">
        <v>203</v>
      </c>
      <c r="V173" s="176" t="s">
        <v>205</v>
      </c>
      <c r="W173" s="176" t="s">
        <v>204</v>
      </c>
      <c r="X173" s="176" t="s">
        <v>205</v>
      </c>
      <c r="Y173" s="176" t="s">
        <v>205</v>
      </c>
      <c r="Z173" s="176" t="s">
        <v>204</v>
      </c>
    </row>
    <row r="174" spans="1:50" x14ac:dyDescent="0.3">
      <c r="A174" s="176">
        <v>806077</v>
      </c>
      <c r="B174" s="176" t="s">
        <v>289</v>
      </c>
      <c r="C174" s="176" t="s">
        <v>203</v>
      </c>
      <c r="D174" s="176" t="s">
        <v>203</v>
      </c>
      <c r="E174" s="176" t="s">
        <v>203</v>
      </c>
      <c r="F174" s="176" t="s">
        <v>205</v>
      </c>
      <c r="G174" s="176" t="s">
        <v>203</v>
      </c>
      <c r="H174" s="176" t="s">
        <v>205</v>
      </c>
      <c r="I174" s="176" t="s">
        <v>205</v>
      </c>
      <c r="J174" s="176" t="s">
        <v>203</v>
      </c>
      <c r="K174" s="176" t="s">
        <v>203</v>
      </c>
      <c r="L174" s="176" t="s">
        <v>203</v>
      </c>
      <c r="M174" s="176" t="s">
        <v>203</v>
      </c>
      <c r="N174" s="176" t="s">
        <v>203</v>
      </c>
      <c r="O174" s="176" t="s">
        <v>205</v>
      </c>
      <c r="P174" s="176" t="s">
        <v>204</v>
      </c>
      <c r="Q174" s="176" t="s">
        <v>203</v>
      </c>
      <c r="R174" s="176" t="s">
        <v>205</v>
      </c>
      <c r="S174" s="176" t="s">
        <v>203</v>
      </c>
      <c r="T174" s="176" t="s">
        <v>203</v>
      </c>
      <c r="U174" s="176" t="s">
        <v>203</v>
      </c>
      <c r="V174" s="176" t="s">
        <v>204</v>
      </c>
      <c r="W174" s="176" t="s">
        <v>205</v>
      </c>
      <c r="X174" s="176" t="s">
        <v>205</v>
      </c>
      <c r="Y174" s="176" t="s">
        <v>204</v>
      </c>
      <c r="Z174" s="176" t="s">
        <v>205</v>
      </c>
    </row>
    <row r="175" spans="1:50" x14ac:dyDescent="0.3">
      <c r="A175" s="176">
        <v>806102</v>
      </c>
      <c r="B175" s="176" t="s">
        <v>289</v>
      </c>
      <c r="C175" s="176" t="s">
        <v>203</v>
      </c>
      <c r="D175" s="176" t="s">
        <v>203</v>
      </c>
      <c r="E175" s="176" t="s">
        <v>204</v>
      </c>
      <c r="F175" s="176" t="s">
        <v>203</v>
      </c>
      <c r="G175" s="176" t="s">
        <v>203</v>
      </c>
      <c r="H175" s="176" t="s">
        <v>205</v>
      </c>
      <c r="I175" s="176" t="s">
        <v>205</v>
      </c>
      <c r="J175" s="176" t="s">
        <v>203</v>
      </c>
      <c r="K175" s="176" t="s">
        <v>203</v>
      </c>
      <c r="L175" s="176" t="s">
        <v>205</v>
      </c>
      <c r="M175" s="176" t="s">
        <v>203</v>
      </c>
      <c r="N175" s="176" t="s">
        <v>203</v>
      </c>
      <c r="O175" s="176" t="s">
        <v>205</v>
      </c>
      <c r="P175" s="176" t="s">
        <v>203</v>
      </c>
      <c r="Q175" s="176" t="s">
        <v>204</v>
      </c>
      <c r="R175" s="176" t="s">
        <v>203</v>
      </c>
      <c r="S175" s="176" t="s">
        <v>204</v>
      </c>
      <c r="T175" s="176" t="s">
        <v>203</v>
      </c>
      <c r="U175" s="176" t="s">
        <v>203</v>
      </c>
      <c r="V175" s="176" t="s">
        <v>204</v>
      </c>
      <c r="W175" s="176" t="s">
        <v>204</v>
      </c>
      <c r="X175" s="176" t="s">
        <v>204</v>
      </c>
      <c r="Y175" s="176" t="s">
        <v>205</v>
      </c>
      <c r="Z175" s="176" t="s">
        <v>205</v>
      </c>
      <c r="AA175" s="176" t="s">
        <v>266</v>
      </c>
      <c r="AB175" s="176" t="s">
        <v>266</v>
      </c>
      <c r="AC175" s="176" t="s">
        <v>266</v>
      </c>
      <c r="AD175" s="176" t="s">
        <v>266</v>
      </c>
      <c r="AE175" s="176" t="s">
        <v>266</v>
      </c>
      <c r="AF175" s="176" t="s">
        <v>266</v>
      </c>
      <c r="AG175" s="176" t="s">
        <v>266</v>
      </c>
      <c r="AH175" s="176" t="s">
        <v>266</v>
      </c>
      <c r="AI175" s="176" t="s">
        <v>266</v>
      </c>
      <c r="AJ175" s="176" t="s">
        <v>266</v>
      </c>
      <c r="AK175" s="176" t="s">
        <v>266</v>
      </c>
      <c r="AL175" s="176" t="s">
        <v>266</v>
      </c>
      <c r="AM175" s="176" t="s">
        <v>266</v>
      </c>
      <c r="AN175" s="176" t="s">
        <v>266</v>
      </c>
      <c r="AO175" s="176" t="s">
        <v>266</v>
      </c>
      <c r="AP175" s="176" t="s">
        <v>266</v>
      </c>
      <c r="AQ175" s="176" t="s">
        <v>266</v>
      </c>
      <c r="AR175" s="176" t="s">
        <v>266</v>
      </c>
      <c r="AS175" s="176" t="s">
        <v>266</v>
      </c>
      <c r="AT175" s="176" t="s">
        <v>266</v>
      </c>
      <c r="AU175" s="176" t="s">
        <v>266</v>
      </c>
      <c r="AV175" s="176" t="s">
        <v>266</v>
      </c>
      <c r="AW175" s="176" t="s">
        <v>266</v>
      </c>
      <c r="AX175" s="176" t="s">
        <v>266</v>
      </c>
    </row>
    <row r="176" spans="1:50" x14ac:dyDescent="0.3">
      <c r="A176" s="176">
        <v>806126</v>
      </c>
      <c r="B176" s="176" t="s">
        <v>289</v>
      </c>
      <c r="C176" s="176" t="s">
        <v>205</v>
      </c>
      <c r="D176" s="176" t="s">
        <v>203</v>
      </c>
      <c r="E176" s="176" t="s">
        <v>205</v>
      </c>
      <c r="F176" s="176" t="s">
        <v>203</v>
      </c>
      <c r="G176" s="176" t="s">
        <v>205</v>
      </c>
      <c r="H176" s="176" t="s">
        <v>203</v>
      </c>
      <c r="I176" s="176" t="s">
        <v>205</v>
      </c>
      <c r="J176" s="176" t="s">
        <v>203</v>
      </c>
      <c r="K176" s="176" t="s">
        <v>203</v>
      </c>
      <c r="L176" s="176" t="s">
        <v>203</v>
      </c>
      <c r="M176" s="176" t="s">
        <v>203</v>
      </c>
      <c r="N176" s="176" t="s">
        <v>205</v>
      </c>
      <c r="O176" s="176" t="s">
        <v>205</v>
      </c>
      <c r="P176" s="176" t="s">
        <v>205</v>
      </c>
      <c r="Q176" s="176" t="s">
        <v>205</v>
      </c>
      <c r="R176" s="176" t="s">
        <v>203</v>
      </c>
      <c r="S176" s="176" t="s">
        <v>203</v>
      </c>
      <c r="T176" s="176" t="s">
        <v>205</v>
      </c>
      <c r="U176" s="176" t="s">
        <v>204</v>
      </c>
      <c r="V176" s="176" t="s">
        <v>203</v>
      </c>
      <c r="W176" s="176" t="s">
        <v>203</v>
      </c>
      <c r="X176" s="176" t="s">
        <v>205</v>
      </c>
      <c r="Y176" s="176" t="s">
        <v>205</v>
      </c>
      <c r="Z176" s="176" t="s">
        <v>203</v>
      </c>
    </row>
    <row r="177" spans="1:50" x14ac:dyDescent="0.3">
      <c r="A177" s="176">
        <v>806166</v>
      </c>
      <c r="B177" s="176" t="s">
        <v>289</v>
      </c>
      <c r="C177" s="176" t="s">
        <v>205</v>
      </c>
      <c r="D177" s="176" t="s">
        <v>203</v>
      </c>
      <c r="E177" s="176" t="s">
        <v>203</v>
      </c>
      <c r="F177" s="176" t="s">
        <v>205</v>
      </c>
      <c r="G177" s="176" t="s">
        <v>205</v>
      </c>
      <c r="H177" s="176" t="s">
        <v>203</v>
      </c>
      <c r="I177" s="176" t="s">
        <v>203</v>
      </c>
      <c r="J177" s="176" t="s">
        <v>205</v>
      </c>
      <c r="K177" s="176" t="s">
        <v>203</v>
      </c>
      <c r="L177" s="176" t="s">
        <v>203</v>
      </c>
      <c r="M177" s="176" t="s">
        <v>205</v>
      </c>
      <c r="N177" s="176" t="s">
        <v>204</v>
      </c>
      <c r="O177" s="176" t="s">
        <v>204</v>
      </c>
      <c r="P177" s="176" t="s">
        <v>203</v>
      </c>
      <c r="Q177" s="176" t="s">
        <v>203</v>
      </c>
      <c r="R177" s="176" t="s">
        <v>203</v>
      </c>
      <c r="S177" s="176" t="s">
        <v>205</v>
      </c>
      <c r="T177" s="176" t="s">
        <v>203</v>
      </c>
      <c r="U177" s="176" t="s">
        <v>205</v>
      </c>
      <c r="V177" s="176" t="s">
        <v>203</v>
      </c>
      <c r="W177" s="176" t="s">
        <v>204</v>
      </c>
      <c r="X177" s="176" t="s">
        <v>205</v>
      </c>
      <c r="Y177" s="176" t="s">
        <v>203</v>
      </c>
      <c r="Z177" s="176" t="s">
        <v>204</v>
      </c>
    </row>
    <row r="178" spans="1:50" x14ac:dyDescent="0.3">
      <c r="A178" s="176">
        <v>806186</v>
      </c>
      <c r="B178" s="176" t="s">
        <v>289</v>
      </c>
      <c r="C178" s="176" t="s">
        <v>203</v>
      </c>
      <c r="D178" s="176" t="s">
        <v>203</v>
      </c>
      <c r="E178" s="176" t="s">
        <v>203</v>
      </c>
      <c r="F178" s="176" t="s">
        <v>203</v>
      </c>
      <c r="G178" s="176" t="s">
        <v>203</v>
      </c>
      <c r="H178" s="176" t="s">
        <v>203</v>
      </c>
      <c r="I178" s="176" t="s">
        <v>203</v>
      </c>
      <c r="J178" s="176" t="s">
        <v>205</v>
      </c>
      <c r="K178" s="176" t="s">
        <v>205</v>
      </c>
      <c r="L178" s="176" t="s">
        <v>203</v>
      </c>
      <c r="M178" s="176" t="s">
        <v>205</v>
      </c>
      <c r="N178" s="176" t="s">
        <v>205</v>
      </c>
      <c r="O178" s="176" t="s">
        <v>203</v>
      </c>
      <c r="P178" s="176" t="s">
        <v>205</v>
      </c>
      <c r="Q178" s="176" t="s">
        <v>203</v>
      </c>
      <c r="R178" s="176" t="s">
        <v>203</v>
      </c>
      <c r="S178" s="176" t="s">
        <v>203</v>
      </c>
      <c r="T178" s="176" t="s">
        <v>203</v>
      </c>
      <c r="U178" s="176" t="s">
        <v>205</v>
      </c>
      <c r="V178" s="176" t="s">
        <v>203</v>
      </c>
      <c r="W178" s="176" t="s">
        <v>205</v>
      </c>
      <c r="X178" s="176" t="s">
        <v>203</v>
      </c>
      <c r="Y178" s="176" t="s">
        <v>203</v>
      </c>
      <c r="Z178" s="176" t="s">
        <v>205</v>
      </c>
    </row>
    <row r="179" spans="1:50" x14ac:dyDescent="0.3">
      <c r="A179" s="176">
        <v>806199</v>
      </c>
      <c r="B179" s="176" t="s">
        <v>289</v>
      </c>
      <c r="C179" s="176" t="s">
        <v>203</v>
      </c>
      <c r="D179" s="176" t="s">
        <v>203</v>
      </c>
      <c r="E179" s="176" t="s">
        <v>205</v>
      </c>
      <c r="F179" s="176" t="s">
        <v>203</v>
      </c>
      <c r="G179" s="176" t="s">
        <v>203</v>
      </c>
      <c r="H179" s="176" t="s">
        <v>203</v>
      </c>
      <c r="I179" s="176" t="s">
        <v>205</v>
      </c>
      <c r="J179" s="176" t="s">
        <v>205</v>
      </c>
      <c r="K179" s="176" t="s">
        <v>203</v>
      </c>
      <c r="L179" s="176" t="s">
        <v>203</v>
      </c>
      <c r="M179" s="176" t="s">
        <v>203</v>
      </c>
      <c r="N179" s="176" t="s">
        <v>205</v>
      </c>
      <c r="O179" s="176" t="s">
        <v>204</v>
      </c>
      <c r="P179" s="176" t="s">
        <v>203</v>
      </c>
      <c r="Q179" s="176" t="s">
        <v>205</v>
      </c>
      <c r="R179" s="176" t="s">
        <v>203</v>
      </c>
      <c r="S179" s="176" t="s">
        <v>205</v>
      </c>
      <c r="T179" s="176" t="s">
        <v>203</v>
      </c>
      <c r="U179" s="176" t="s">
        <v>203</v>
      </c>
      <c r="V179" s="176" t="s">
        <v>205</v>
      </c>
      <c r="W179" s="176" t="s">
        <v>203</v>
      </c>
      <c r="X179" s="176" t="s">
        <v>205</v>
      </c>
      <c r="Y179" s="176" t="s">
        <v>203</v>
      </c>
      <c r="Z179" s="176" t="s">
        <v>205</v>
      </c>
    </row>
    <row r="180" spans="1:50" x14ac:dyDescent="0.3">
      <c r="A180" s="176">
        <v>806209</v>
      </c>
      <c r="B180" s="176" t="s">
        <v>289</v>
      </c>
      <c r="C180" s="176" t="s">
        <v>204</v>
      </c>
      <c r="D180" s="176" t="s">
        <v>203</v>
      </c>
      <c r="E180" s="176" t="s">
        <v>204</v>
      </c>
      <c r="F180" s="176" t="s">
        <v>204</v>
      </c>
      <c r="G180" s="176" t="s">
        <v>204</v>
      </c>
      <c r="H180" s="176" t="s">
        <v>204</v>
      </c>
      <c r="I180" s="176" t="s">
        <v>204</v>
      </c>
      <c r="J180" s="176" t="s">
        <v>205</v>
      </c>
      <c r="K180" s="176" t="s">
        <v>203</v>
      </c>
      <c r="L180" s="176" t="s">
        <v>203</v>
      </c>
      <c r="M180" s="176" t="s">
        <v>204</v>
      </c>
      <c r="N180" s="176" t="s">
        <v>204</v>
      </c>
      <c r="O180" s="176" t="s">
        <v>203</v>
      </c>
      <c r="P180" s="176" t="s">
        <v>203</v>
      </c>
      <c r="Q180" s="176" t="s">
        <v>205</v>
      </c>
      <c r="R180" s="176" t="s">
        <v>205</v>
      </c>
      <c r="S180" s="176" t="s">
        <v>203</v>
      </c>
      <c r="T180" s="176" t="s">
        <v>205</v>
      </c>
      <c r="U180" s="176" t="s">
        <v>203</v>
      </c>
      <c r="V180" s="176" t="s">
        <v>203</v>
      </c>
      <c r="W180" s="176" t="s">
        <v>203</v>
      </c>
      <c r="X180" s="176" t="s">
        <v>205</v>
      </c>
      <c r="Y180" s="176" t="s">
        <v>203</v>
      </c>
      <c r="Z180" s="176" t="s">
        <v>205</v>
      </c>
    </row>
    <row r="181" spans="1:50" x14ac:dyDescent="0.3">
      <c r="A181" s="176">
        <v>806219</v>
      </c>
      <c r="B181" s="176" t="s">
        <v>289</v>
      </c>
      <c r="C181" s="176" t="s">
        <v>203</v>
      </c>
      <c r="D181" s="176" t="s">
        <v>203</v>
      </c>
      <c r="E181" s="176" t="s">
        <v>203</v>
      </c>
      <c r="F181" s="176" t="s">
        <v>205</v>
      </c>
      <c r="G181" s="176" t="s">
        <v>205</v>
      </c>
      <c r="H181" s="176" t="s">
        <v>203</v>
      </c>
      <c r="I181" s="176" t="s">
        <v>205</v>
      </c>
      <c r="J181" s="176" t="s">
        <v>203</v>
      </c>
      <c r="K181" s="176" t="s">
        <v>203</v>
      </c>
      <c r="L181" s="176" t="s">
        <v>203</v>
      </c>
      <c r="M181" s="176" t="s">
        <v>204</v>
      </c>
      <c r="N181" s="176" t="s">
        <v>204</v>
      </c>
      <c r="O181" s="176" t="s">
        <v>204</v>
      </c>
      <c r="P181" s="176" t="s">
        <v>205</v>
      </c>
      <c r="Q181" s="176" t="s">
        <v>204</v>
      </c>
      <c r="R181" s="176" t="s">
        <v>203</v>
      </c>
      <c r="S181" s="176" t="s">
        <v>205</v>
      </c>
      <c r="T181" s="176" t="s">
        <v>205</v>
      </c>
      <c r="U181" s="176" t="s">
        <v>205</v>
      </c>
      <c r="V181" s="176" t="s">
        <v>205</v>
      </c>
      <c r="W181" s="176" t="s">
        <v>204</v>
      </c>
      <c r="X181" s="176" t="s">
        <v>205</v>
      </c>
      <c r="Y181" s="176" t="s">
        <v>205</v>
      </c>
      <c r="Z181" s="176" t="s">
        <v>204</v>
      </c>
    </row>
    <row r="182" spans="1:50" x14ac:dyDescent="0.3">
      <c r="A182" s="176">
        <v>806224</v>
      </c>
      <c r="B182" s="176" t="s">
        <v>289</v>
      </c>
      <c r="C182" s="176" t="s">
        <v>203</v>
      </c>
      <c r="D182" s="176" t="s">
        <v>205</v>
      </c>
      <c r="E182" s="176" t="s">
        <v>205</v>
      </c>
      <c r="F182" s="176" t="s">
        <v>205</v>
      </c>
      <c r="G182" s="176" t="s">
        <v>203</v>
      </c>
      <c r="H182" s="176" t="s">
        <v>205</v>
      </c>
      <c r="I182" s="176" t="s">
        <v>205</v>
      </c>
      <c r="J182" s="176" t="s">
        <v>203</v>
      </c>
      <c r="K182" s="176" t="s">
        <v>203</v>
      </c>
      <c r="L182" s="176" t="s">
        <v>203</v>
      </c>
      <c r="M182" s="176" t="s">
        <v>205</v>
      </c>
      <c r="N182" s="176" t="s">
        <v>205</v>
      </c>
      <c r="O182" s="176" t="s">
        <v>205</v>
      </c>
      <c r="P182" s="176" t="s">
        <v>205</v>
      </c>
      <c r="Q182" s="176" t="s">
        <v>205</v>
      </c>
      <c r="R182" s="176" t="s">
        <v>205</v>
      </c>
      <c r="S182" s="176" t="s">
        <v>205</v>
      </c>
      <c r="T182" s="176" t="s">
        <v>205</v>
      </c>
      <c r="U182" s="176" t="s">
        <v>204</v>
      </c>
      <c r="V182" s="176" t="s">
        <v>204</v>
      </c>
      <c r="W182" s="176" t="s">
        <v>204</v>
      </c>
      <c r="X182" s="176" t="s">
        <v>204</v>
      </c>
      <c r="Y182" s="176" t="s">
        <v>204</v>
      </c>
      <c r="Z182" s="176" t="s">
        <v>204</v>
      </c>
    </row>
    <row r="183" spans="1:50" x14ac:dyDescent="0.3">
      <c r="A183" s="176">
        <v>806258</v>
      </c>
      <c r="B183" s="176" t="s">
        <v>289</v>
      </c>
      <c r="C183" s="176" t="s">
        <v>205</v>
      </c>
      <c r="D183" s="176" t="s">
        <v>203</v>
      </c>
      <c r="E183" s="176" t="s">
        <v>203</v>
      </c>
      <c r="F183" s="176" t="s">
        <v>203</v>
      </c>
      <c r="G183" s="176" t="s">
        <v>205</v>
      </c>
      <c r="H183" s="176" t="s">
        <v>205</v>
      </c>
      <c r="I183" s="176" t="s">
        <v>205</v>
      </c>
      <c r="J183" s="176" t="s">
        <v>205</v>
      </c>
      <c r="K183" s="176" t="s">
        <v>203</v>
      </c>
      <c r="L183" s="176" t="s">
        <v>204</v>
      </c>
      <c r="M183" s="176" t="s">
        <v>203</v>
      </c>
      <c r="N183" s="176" t="s">
        <v>203</v>
      </c>
      <c r="O183" s="176" t="s">
        <v>205</v>
      </c>
      <c r="P183" s="176" t="s">
        <v>205</v>
      </c>
      <c r="Q183" s="176" t="s">
        <v>204</v>
      </c>
      <c r="R183" s="176" t="s">
        <v>204</v>
      </c>
      <c r="S183" s="176" t="s">
        <v>205</v>
      </c>
      <c r="T183" s="176" t="s">
        <v>204</v>
      </c>
      <c r="U183" s="176" t="s">
        <v>205</v>
      </c>
      <c r="V183" s="176" t="s">
        <v>205</v>
      </c>
      <c r="W183" s="176" t="s">
        <v>205</v>
      </c>
      <c r="X183" s="176" t="s">
        <v>204</v>
      </c>
      <c r="Y183" s="176" t="s">
        <v>205</v>
      </c>
      <c r="Z183" s="176" t="s">
        <v>205</v>
      </c>
      <c r="AA183" s="176" t="s">
        <v>266</v>
      </c>
      <c r="AB183" s="176" t="s">
        <v>266</v>
      </c>
      <c r="AC183" s="176" t="s">
        <v>266</v>
      </c>
      <c r="AD183" s="176" t="s">
        <v>266</v>
      </c>
      <c r="AE183" s="176" t="s">
        <v>266</v>
      </c>
      <c r="AF183" s="176" t="s">
        <v>266</v>
      </c>
      <c r="AG183" s="176" t="s">
        <v>266</v>
      </c>
      <c r="AH183" s="176" t="s">
        <v>266</v>
      </c>
      <c r="AI183" s="176" t="s">
        <v>266</v>
      </c>
      <c r="AJ183" s="176" t="s">
        <v>266</v>
      </c>
      <c r="AK183" s="176" t="s">
        <v>266</v>
      </c>
      <c r="AL183" s="176" t="s">
        <v>266</v>
      </c>
      <c r="AM183" s="176" t="s">
        <v>266</v>
      </c>
      <c r="AN183" s="176" t="s">
        <v>266</v>
      </c>
      <c r="AO183" s="176" t="s">
        <v>266</v>
      </c>
      <c r="AP183" s="176" t="s">
        <v>266</v>
      </c>
      <c r="AQ183" s="176" t="s">
        <v>266</v>
      </c>
      <c r="AR183" s="176" t="s">
        <v>266</v>
      </c>
      <c r="AS183" s="176" t="s">
        <v>266</v>
      </c>
      <c r="AT183" s="176" t="s">
        <v>266</v>
      </c>
      <c r="AU183" s="176" t="s">
        <v>266</v>
      </c>
      <c r="AV183" s="176" t="s">
        <v>266</v>
      </c>
      <c r="AW183" s="176" t="s">
        <v>266</v>
      </c>
      <c r="AX183" s="176" t="s">
        <v>266</v>
      </c>
    </row>
    <row r="184" spans="1:50" x14ac:dyDescent="0.3">
      <c r="A184" s="176">
        <v>806265</v>
      </c>
      <c r="B184" s="176" t="s">
        <v>289</v>
      </c>
      <c r="C184" s="176" t="s">
        <v>203</v>
      </c>
      <c r="D184" s="176" t="s">
        <v>205</v>
      </c>
      <c r="E184" s="176" t="s">
        <v>203</v>
      </c>
      <c r="F184" s="176" t="s">
        <v>203</v>
      </c>
      <c r="G184" s="176" t="s">
        <v>203</v>
      </c>
      <c r="H184" s="176" t="s">
        <v>203</v>
      </c>
      <c r="I184" s="176" t="s">
        <v>203</v>
      </c>
      <c r="J184" s="176" t="s">
        <v>205</v>
      </c>
      <c r="K184" s="176" t="s">
        <v>203</v>
      </c>
      <c r="L184" s="176" t="s">
        <v>203</v>
      </c>
      <c r="M184" s="176" t="s">
        <v>203</v>
      </c>
      <c r="N184" s="176" t="s">
        <v>203</v>
      </c>
      <c r="O184" s="176" t="s">
        <v>203</v>
      </c>
      <c r="P184" s="176" t="s">
        <v>203</v>
      </c>
      <c r="Q184" s="176" t="s">
        <v>203</v>
      </c>
      <c r="R184" s="176" t="s">
        <v>203</v>
      </c>
      <c r="S184" s="176" t="s">
        <v>205</v>
      </c>
      <c r="T184" s="176" t="s">
        <v>203</v>
      </c>
      <c r="U184" s="176" t="s">
        <v>204</v>
      </c>
      <c r="V184" s="176" t="s">
        <v>205</v>
      </c>
      <c r="W184" s="176" t="s">
        <v>204</v>
      </c>
      <c r="X184" s="176" t="s">
        <v>205</v>
      </c>
      <c r="Y184" s="176" t="s">
        <v>205</v>
      </c>
      <c r="Z184" s="176" t="s">
        <v>204</v>
      </c>
    </row>
    <row r="185" spans="1:50" x14ac:dyDescent="0.3">
      <c r="A185" s="176">
        <v>806289</v>
      </c>
      <c r="B185" s="176" t="s">
        <v>289</v>
      </c>
      <c r="C185" s="176" t="s">
        <v>205</v>
      </c>
      <c r="D185" s="176" t="s">
        <v>203</v>
      </c>
      <c r="E185" s="176" t="s">
        <v>203</v>
      </c>
      <c r="F185" s="176" t="s">
        <v>205</v>
      </c>
      <c r="G185" s="176" t="s">
        <v>204</v>
      </c>
      <c r="H185" s="176" t="s">
        <v>203</v>
      </c>
      <c r="I185" s="176" t="s">
        <v>205</v>
      </c>
      <c r="J185" s="176" t="s">
        <v>203</v>
      </c>
      <c r="K185" s="176" t="s">
        <v>203</v>
      </c>
      <c r="L185" s="176" t="s">
        <v>203</v>
      </c>
      <c r="M185" s="176" t="s">
        <v>203</v>
      </c>
      <c r="N185" s="176" t="s">
        <v>203</v>
      </c>
      <c r="O185" s="176" t="s">
        <v>205</v>
      </c>
      <c r="P185" s="176" t="s">
        <v>205</v>
      </c>
      <c r="Q185" s="176" t="s">
        <v>205</v>
      </c>
      <c r="R185" s="176" t="s">
        <v>203</v>
      </c>
      <c r="S185" s="176" t="s">
        <v>203</v>
      </c>
      <c r="T185" s="176" t="s">
        <v>203</v>
      </c>
      <c r="U185" s="176" t="s">
        <v>205</v>
      </c>
      <c r="V185" s="176" t="s">
        <v>203</v>
      </c>
      <c r="W185" s="176" t="s">
        <v>205</v>
      </c>
      <c r="X185" s="176" t="s">
        <v>205</v>
      </c>
      <c r="Y185" s="176" t="s">
        <v>205</v>
      </c>
      <c r="Z185" s="176" t="s">
        <v>205</v>
      </c>
      <c r="AA185" s="176" t="s">
        <v>266</v>
      </c>
      <c r="AB185" s="176" t="s">
        <v>266</v>
      </c>
      <c r="AC185" s="176" t="s">
        <v>266</v>
      </c>
      <c r="AD185" s="176" t="s">
        <v>266</v>
      </c>
      <c r="AE185" s="176" t="s">
        <v>266</v>
      </c>
      <c r="AF185" s="176" t="s">
        <v>266</v>
      </c>
      <c r="AG185" s="176" t="s">
        <v>266</v>
      </c>
      <c r="AH185" s="176" t="s">
        <v>266</v>
      </c>
      <c r="AI185" s="176" t="s">
        <v>266</v>
      </c>
      <c r="AJ185" s="176" t="s">
        <v>266</v>
      </c>
      <c r="AK185" s="176" t="s">
        <v>266</v>
      </c>
      <c r="AL185" s="176" t="s">
        <v>266</v>
      </c>
      <c r="AM185" s="176" t="s">
        <v>266</v>
      </c>
      <c r="AN185" s="176" t="s">
        <v>266</v>
      </c>
      <c r="AO185" s="176" t="s">
        <v>266</v>
      </c>
      <c r="AP185" s="176" t="s">
        <v>266</v>
      </c>
      <c r="AQ185" s="176" t="s">
        <v>266</v>
      </c>
      <c r="AR185" s="176" t="s">
        <v>266</v>
      </c>
      <c r="AS185" s="176" t="s">
        <v>266</v>
      </c>
      <c r="AT185" s="176" t="s">
        <v>266</v>
      </c>
      <c r="AU185" s="176" t="s">
        <v>266</v>
      </c>
      <c r="AV185" s="176" t="s">
        <v>266</v>
      </c>
      <c r="AW185" s="176" t="s">
        <v>266</v>
      </c>
      <c r="AX185" s="176" t="s">
        <v>266</v>
      </c>
    </row>
    <row r="186" spans="1:50" x14ac:dyDescent="0.3">
      <c r="A186" s="176">
        <v>806299</v>
      </c>
      <c r="B186" s="176" t="s">
        <v>289</v>
      </c>
      <c r="C186" s="176" t="s">
        <v>205</v>
      </c>
      <c r="D186" s="176" t="s">
        <v>203</v>
      </c>
      <c r="E186" s="176" t="s">
        <v>205</v>
      </c>
      <c r="F186" s="176" t="s">
        <v>205</v>
      </c>
      <c r="G186" s="176" t="s">
        <v>205</v>
      </c>
      <c r="H186" s="176" t="s">
        <v>205</v>
      </c>
      <c r="I186" s="176" t="s">
        <v>205</v>
      </c>
      <c r="J186" s="176" t="s">
        <v>203</v>
      </c>
      <c r="K186" s="176" t="s">
        <v>205</v>
      </c>
      <c r="L186" s="176" t="s">
        <v>203</v>
      </c>
      <c r="M186" s="176" t="s">
        <v>205</v>
      </c>
      <c r="N186" s="176" t="s">
        <v>203</v>
      </c>
      <c r="O186" s="176" t="s">
        <v>204</v>
      </c>
      <c r="P186" s="176" t="s">
        <v>203</v>
      </c>
      <c r="Q186" s="176" t="s">
        <v>204</v>
      </c>
      <c r="R186" s="176" t="s">
        <v>205</v>
      </c>
      <c r="S186" s="176" t="s">
        <v>205</v>
      </c>
      <c r="T186" s="176" t="s">
        <v>203</v>
      </c>
      <c r="U186" s="176" t="s">
        <v>205</v>
      </c>
      <c r="V186" s="176" t="s">
        <v>203</v>
      </c>
      <c r="W186" s="176" t="s">
        <v>205</v>
      </c>
      <c r="X186" s="176" t="s">
        <v>205</v>
      </c>
      <c r="Y186" s="176" t="s">
        <v>203</v>
      </c>
      <c r="Z186" s="176" t="s">
        <v>204</v>
      </c>
    </row>
    <row r="187" spans="1:50" x14ac:dyDescent="0.3">
      <c r="A187" s="176">
        <v>806302</v>
      </c>
      <c r="B187" s="176" t="s">
        <v>289</v>
      </c>
      <c r="C187" s="176" t="s">
        <v>203</v>
      </c>
      <c r="D187" s="176" t="s">
        <v>203</v>
      </c>
      <c r="E187" s="176" t="s">
        <v>203</v>
      </c>
      <c r="F187" s="176" t="s">
        <v>204</v>
      </c>
      <c r="G187" s="176" t="s">
        <v>204</v>
      </c>
      <c r="H187" s="176" t="s">
        <v>204</v>
      </c>
      <c r="I187" s="176" t="s">
        <v>205</v>
      </c>
      <c r="J187" s="176" t="s">
        <v>205</v>
      </c>
      <c r="K187" s="176" t="s">
        <v>204</v>
      </c>
      <c r="L187" s="176" t="s">
        <v>203</v>
      </c>
      <c r="M187" s="176" t="s">
        <v>204</v>
      </c>
      <c r="N187" s="176" t="s">
        <v>204</v>
      </c>
      <c r="O187" s="176" t="s">
        <v>204</v>
      </c>
      <c r="P187" s="176" t="s">
        <v>205</v>
      </c>
      <c r="Q187" s="176" t="s">
        <v>204</v>
      </c>
      <c r="R187" s="176" t="s">
        <v>204</v>
      </c>
      <c r="S187" s="176" t="s">
        <v>205</v>
      </c>
      <c r="T187" s="176" t="s">
        <v>203</v>
      </c>
      <c r="U187" s="176" t="s">
        <v>204</v>
      </c>
      <c r="V187" s="176" t="s">
        <v>205</v>
      </c>
      <c r="W187" s="176" t="s">
        <v>204</v>
      </c>
      <c r="X187" s="176" t="s">
        <v>204</v>
      </c>
      <c r="Y187" s="176" t="s">
        <v>204</v>
      </c>
      <c r="Z187" s="176" t="s">
        <v>204</v>
      </c>
    </row>
    <row r="188" spans="1:50" x14ac:dyDescent="0.3">
      <c r="A188" s="176">
        <v>806311</v>
      </c>
      <c r="B188" s="176" t="s">
        <v>289</v>
      </c>
      <c r="C188" s="176" t="s">
        <v>204</v>
      </c>
      <c r="D188" s="176" t="s">
        <v>203</v>
      </c>
      <c r="E188" s="176" t="s">
        <v>203</v>
      </c>
      <c r="F188" s="176" t="s">
        <v>205</v>
      </c>
      <c r="G188" s="176" t="s">
        <v>204</v>
      </c>
      <c r="H188" s="176" t="s">
        <v>204</v>
      </c>
      <c r="I188" s="176" t="s">
        <v>204</v>
      </c>
      <c r="J188" s="176" t="s">
        <v>203</v>
      </c>
      <c r="K188" s="176" t="s">
        <v>203</v>
      </c>
      <c r="L188" s="176" t="s">
        <v>203</v>
      </c>
      <c r="M188" s="176" t="s">
        <v>205</v>
      </c>
      <c r="N188" s="176" t="s">
        <v>203</v>
      </c>
      <c r="O188" s="176" t="s">
        <v>204</v>
      </c>
      <c r="P188" s="176" t="s">
        <v>204</v>
      </c>
      <c r="Q188" s="176" t="s">
        <v>204</v>
      </c>
      <c r="R188" s="176" t="s">
        <v>204</v>
      </c>
      <c r="S188" s="176" t="s">
        <v>205</v>
      </c>
      <c r="T188" s="176" t="s">
        <v>205</v>
      </c>
      <c r="U188" s="176" t="s">
        <v>205</v>
      </c>
      <c r="V188" s="176" t="s">
        <v>204</v>
      </c>
      <c r="W188" s="176" t="s">
        <v>204</v>
      </c>
      <c r="X188" s="176" t="s">
        <v>205</v>
      </c>
      <c r="Y188" s="176" t="s">
        <v>204</v>
      </c>
      <c r="Z188" s="176" t="s">
        <v>204</v>
      </c>
    </row>
    <row r="189" spans="1:50" x14ac:dyDescent="0.3">
      <c r="A189" s="176">
        <v>806314</v>
      </c>
      <c r="B189" s="176" t="s">
        <v>289</v>
      </c>
      <c r="C189" s="176" t="s">
        <v>205</v>
      </c>
      <c r="D189" s="176" t="s">
        <v>203</v>
      </c>
      <c r="E189" s="176" t="s">
        <v>205</v>
      </c>
      <c r="F189" s="176" t="s">
        <v>205</v>
      </c>
      <c r="G189" s="176" t="s">
        <v>205</v>
      </c>
      <c r="H189" s="176" t="s">
        <v>203</v>
      </c>
      <c r="I189" s="176" t="s">
        <v>203</v>
      </c>
      <c r="J189" s="176" t="s">
        <v>205</v>
      </c>
      <c r="K189" s="176" t="s">
        <v>203</v>
      </c>
      <c r="L189" s="176" t="s">
        <v>205</v>
      </c>
      <c r="M189" s="176" t="s">
        <v>205</v>
      </c>
      <c r="N189" s="176" t="s">
        <v>203</v>
      </c>
      <c r="O189" s="176" t="s">
        <v>204</v>
      </c>
      <c r="P189" s="176" t="s">
        <v>205</v>
      </c>
      <c r="Q189" s="176" t="s">
        <v>204</v>
      </c>
      <c r="R189" s="176" t="s">
        <v>203</v>
      </c>
      <c r="S189" s="176" t="s">
        <v>203</v>
      </c>
      <c r="T189" s="176" t="s">
        <v>203</v>
      </c>
      <c r="U189" s="176" t="s">
        <v>203</v>
      </c>
      <c r="V189" s="176" t="s">
        <v>205</v>
      </c>
      <c r="W189" s="176" t="s">
        <v>204</v>
      </c>
      <c r="X189" s="176" t="s">
        <v>205</v>
      </c>
      <c r="Y189" s="176" t="s">
        <v>205</v>
      </c>
      <c r="Z189" s="176" t="s">
        <v>205</v>
      </c>
      <c r="AA189" s="176" t="s">
        <v>266</v>
      </c>
      <c r="AB189" s="176" t="s">
        <v>266</v>
      </c>
      <c r="AC189" s="176" t="s">
        <v>266</v>
      </c>
      <c r="AD189" s="176" t="s">
        <v>266</v>
      </c>
      <c r="AE189" s="176" t="s">
        <v>266</v>
      </c>
      <c r="AF189" s="176" t="s">
        <v>266</v>
      </c>
      <c r="AG189" s="176" t="s">
        <v>266</v>
      </c>
      <c r="AH189" s="176" t="s">
        <v>266</v>
      </c>
      <c r="AI189" s="176" t="s">
        <v>266</v>
      </c>
      <c r="AJ189" s="176" t="s">
        <v>266</v>
      </c>
      <c r="AK189" s="176" t="s">
        <v>266</v>
      </c>
      <c r="AL189" s="176" t="s">
        <v>266</v>
      </c>
      <c r="AM189" s="176" t="s">
        <v>266</v>
      </c>
      <c r="AN189" s="176" t="s">
        <v>266</v>
      </c>
      <c r="AO189" s="176" t="s">
        <v>266</v>
      </c>
      <c r="AP189" s="176" t="s">
        <v>266</v>
      </c>
      <c r="AQ189" s="176" t="s">
        <v>266</v>
      </c>
      <c r="AR189" s="176" t="s">
        <v>266</v>
      </c>
      <c r="AS189" s="176" t="s">
        <v>266</v>
      </c>
      <c r="AT189" s="176" t="s">
        <v>266</v>
      </c>
      <c r="AU189" s="176" t="s">
        <v>266</v>
      </c>
      <c r="AV189" s="176" t="s">
        <v>266</v>
      </c>
      <c r="AW189" s="176" t="s">
        <v>266</v>
      </c>
      <c r="AX189" s="176" t="s">
        <v>266</v>
      </c>
    </row>
    <row r="190" spans="1:50" x14ac:dyDescent="0.3">
      <c r="A190" s="176">
        <v>806315</v>
      </c>
      <c r="B190" s="176" t="s">
        <v>289</v>
      </c>
      <c r="C190" s="176" t="s">
        <v>205</v>
      </c>
      <c r="D190" s="176" t="s">
        <v>205</v>
      </c>
      <c r="E190" s="176" t="s">
        <v>205</v>
      </c>
      <c r="F190" s="176" t="s">
        <v>205</v>
      </c>
      <c r="G190" s="176" t="s">
        <v>205</v>
      </c>
      <c r="H190" s="176" t="s">
        <v>203</v>
      </c>
      <c r="I190" s="176" t="s">
        <v>203</v>
      </c>
      <c r="J190" s="176" t="s">
        <v>203</v>
      </c>
      <c r="K190" s="176" t="s">
        <v>204</v>
      </c>
      <c r="L190" s="176" t="s">
        <v>203</v>
      </c>
      <c r="M190" s="176" t="s">
        <v>203</v>
      </c>
      <c r="N190" s="176" t="s">
        <v>203</v>
      </c>
      <c r="O190" s="176" t="s">
        <v>204</v>
      </c>
      <c r="P190" s="176" t="s">
        <v>205</v>
      </c>
      <c r="Q190" s="176" t="s">
        <v>203</v>
      </c>
      <c r="R190" s="176" t="s">
        <v>205</v>
      </c>
      <c r="S190" s="176" t="s">
        <v>204</v>
      </c>
      <c r="T190" s="176" t="s">
        <v>205</v>
      </c>
      <c r="U190" s="176" t="s">
        <v>205</v>
      </c>
      <c r="V190" s="176" t="s">
        <v>204</v>
      </c>
      <c r="W190" s="176" t="s">
        <v>205</v>
      </c>
      <c r="X190" s="176" t="s">
        <v>204</v>
      </c>
      <c r="Y190" s="176" t="s">
        <v>205</v>
      </c>
      <c r="Z190" s="176" t="s">
        <v>204</v>
      </c>
    </row>
    <row r="191" spans="1:50" x14ac:dyDescent="0.3">
      <c r="A191" s="176">
        <v>806321</v>
      </c>
      <c r="B191" s="176" t="s">
        <v>289</v>
      </c>
      <c r="C191" s="176" t="s">
        <v>203</v>
      </c>
      <c r="D191" s="176" t="s">
        <v>203</v>
      </c>
      <c r="E191" s="176" t="s">
        <v>203</v>
      </c>
      <c r="F191" s="176" t="s">
        <v>203</v>
      </c>
      <c r="G191" s="176" t="s">
        <v>205</v>
      </c>
      <c r="H191" s="176" t="s">
        <v>205</v>
      </c>
      <c r="I191" s="176" t="s">
        <v>205</v>
      </c>
      <c r="J191" s="176" t="s">
        <v>203</v>
      </c>
      <c r="K191" s="176" t="s">
        <v>203</v>
      </c>
      <c r="L191" s="176" t="s">
        <v>203</v>
      </c>
      <c r="M191" s="176" t="s">
        <v>205</v>
      </c>
      <c r="N191" s="176" t="s">
        <v>204</v>
      </c>
      <c r="O191" s="176" t="s">
        <v>204</v>
      </c>
      <c r="P191" s="176" t="s">
        <v>203</v>
      </c>
      <c r="Q191" s="176" t="s">
        <v>205</v>
      </c>
      <c r="R191" s="176" t="s">
        <v>203</v>
      </c>
      <c r="S191" s="176" t="s">
        <v>205</v>
      </c>
      <c r="T191" s="176" t="s">
        <v>203</v>
      </c>
      <c r="U191" s="176" t="s">
        <v>205</v>
      </c>
      <c r="V191" s="176" t="s">
        <v>205</v>
      </c>
      <c r="W191" s="176" t="s">
        <v>205</v>
      </c>
      <c r="X191" s="176" t="s">
        <v>205</v>
      </c>
      <c r="Y191" s="176" t="s">
        <v>204</v>
      </c>
      <c r="Z191" s="176" t="s">
        <v>204</v>
      </c>
      <c r="AA191" s="176" t="s">
        <v>266</v>
      </c>
      <c r="AB191" s="176" t="s">
        <v>266</v>
      </c>
      <c r="AC191" s="176" t="s">
        <v>266</v>
      </c>
      <c r="AD191" s="176" t="s">
        <v>266</v>
      </c>
      <c r="AE191" s="176" t="s">
        <v>266</v>
      </c>
      <c r="AF191" s="176" t="s">
        <v>266</v>
      </c>
      <c r="AG191" s="176" t="s">
        <v>266</v>
      </c>
      <c r="AH191" s="176" t="s">
        <v>266</v>
      </c>
      <c r="AI191" s="176" t="s">
        <v>266</v>
      </c>
      <c r="AJ191" s="176" t="s">
        <v>266</v>
      </c>
      <c r="AK191" s="176" t="s">
        <v>266</v>
      </c>
      <c r="AL191" s="176" t="s">
        <v>266</v>
      </c>
      <c r="AM191" s="176" t="s">
        <v>266</v>
      </c>
      <c r="AN191" s="176" t="s">
        <v>266</v>
      </c>
      <c r="AO191" s="176" t="s">
        <v>266</v>
      </c>
      <c r="AP191" s="176" t="s">
        <v>266</v>
      </c>
      <c r="AQ191" s="176" t="s">
        <v>266</v>
      </c>
      <c r="AR191" s="176" t="s">
        <v>266</v>
      </c>
      <c r="AS191" s="176" t="s">
        <v>266</v>
      </c>
      <c r="AT191" s="176" t="s">
        <v>266</v>
      </c>
      <c r="AU191" s="176" t="s">
        <v>266</v>
      </c>
      <c r="AV191" s="176" t="s">
        <v>266</v>
      </c>
      <c r="AW191" s="176" t="s">
        <v>266</v>
      </c>
      <c r="AX191" s="176" t="s">
        <v>266</v>
      </c>
    </row>
    <row r="192" spans="1:50" x14ac:dyDescent="0.3">
      <c r="A192" s="176">
        <v>806323</v>
      </c>
      <c r="B192" s="176" t="s">
        <v>289</v>
      </c>
      <c r="C192" s="176" t="s">
        <v>203</v>
      </c>
      <c r="D192" s="176" t="s">
        <v>203</v>
      </c>
      <c r="E192" s="176" t="s">
        <v>205</v>
      </c>
      <c r="F192" s="176" t="s">
        <v>203</v>
      </c>
      <c r="G192" s="176" t="s">
        <v>205</v>
      </c>
      <c r="H192" s="176" t="s">
        <v>203</v>
      </c>
      <c r="I192" s="176" t="s">
        <v>205</v>
      </c>
      <c r="J192" s="176" t="s">
        <v>203</v>
      </c>
      <c r="K192" s="176" t="s">
        <v>203</v>
      </c>
      <c r="L192" s="176" t="s">
        <v>203</v>
      </c>
      <c r="M192" s="176" t="s">
        <v>203</v>
      </c>
      <c r="N192" s="176" t="s">
        <v>203</v>
      </c>
      <c r="O192" s="176" t="s">
        <v>204</v>
      </c>
      <c r="P192" s="176" t="s">
        <v>203</v>
      </c>
      <c r="Q192" s="176" t="s">
        <v>203</v>
      </c>
      <c r="R192" s="176" t="s">
        <v>204</v>
      </c>
      <c r="S192" s="176" t="s">
        <v>203</v>
      </c>
      <c r="T192" s="176" t="s">
        <v>203</v>
      </c>
      <c r="U192" s="176" t="s">
        <v>205</v>
      </c>
      <c r="V192" s="176" t="s">
        <v>203</v>
      </c>
      <c r="W192" s="176" t="s">
        <v>204</v>
      </c>
      <c r="X192" s="176" t="s">
        <v>205</v>
      </c>
      <c r="Y192" s="176" t="s">
        <v>204</v>
      </c>
      <c r="Z192" s="176" t="s">
        <v>204</v>
      </c>
    </row>
    <row r="193" spans="1:50" x14ac:dyDescent="0.3">
      <c r="A193" s="176">
        <v>806333</v>
      </c>
      <c r="B193" s="176" t="s">
        <v>289</v>
      </c>
      <c r="C193" s="176" t="s">
        <v>203</v>
      </c>
      <c r="D193" s="176" t="s">
        <v>205</v>
      </c>
      <c r="E193" s="176" t="s">
        <v>203</v>
      </c>
      <c r="F193" s="176" t="s">
        <v>203</v>
      </c>
      <c r="G193" s="176" t="s">
        <v>203</v>
      </c>
      <c r="H193" s="176" t="s">
        <v>205</v>
      </c>
      <c r="I193" s="176" t="s">
        <v>205</v>
      </c>
      <c r="J193" s="176" t="s">
        <v>203</v>
      </c>
      <c r="K193" s="176" t="s">
        <v>204</v>
      </c>
      <c r="L193" s="176" t="s">
        <v>203</v>
      </c>
      <c r="M193" s="176" t="s">
        <v>203</v>
      </c>
      <c r="N193" s="176" t="s">
        <v>203</v>
      </c>
      <c r="O193" s="176" t="s">
        <v>204</v>
      </c>
      <c r="P193" s="176" t="s">
        <v>205</v>
      </c>
      <c r="Q193" s="176" t="s">
        <v>204</v>
      </c>
      <c r="R193" s="176" t="s">
        <v>204</v>
      </c>
      <c r="S193" s="176" t="s">
        <v>203</v>
      </c>
      <c r="T193" s="176" t="s">
        <v>204</v>
      </c>
      <c r="U193" s="176" t="s">
        <v>203</v>
      </c>
      <c r="V193" s="176" t="s">
        <v>203</v>
      </c>
      <c r="W193" s="176" t="s">
        <v>205</v>
      </c>
      <c r="X193" s="176" t="s">
        <v>203</v>
      </c>
      <c r="Y193" s="176" t="s">
        <v>204</v>
      </c>
      <c r="Z193" s="176" t="s">
        <v>203</v>
      </c>
    </row>
    <row r="194" spans="1:50" x14ac:dyDescent="0.3">
      <c r="A194" s="176">
        <v>806370</v>
      </c>
      <c r="B194" s="176" t="s">
        <v>289</v>
      </c>
      <c r="C194" s="176" t="s">
        <v>203</v>
      </c>
      <c r="D194" s="176" t="s">
        <v>203</v>
      </c>
      <c r="E194" s="176" t="s">
        <v>205</v>
      </c>
      <c r="F194" s="176" t="s">
        <v>205</v>
      </c>
      <c r="G194" s="176" t="s">
        <v>203</v>
      </c>
      <c r="H194" s="176" t="s">
        <v>205</v>
      </c>
      <c r="I194" s="176" t="s">
        <v>205</v>
      </c>
      <c r="J194" s="176" t="s">
        <v>205</v>
      </c>
      <c r="K194" s="176" t="s">
        <v>203</v>
      </c>
      <c r="L194" s="176" t="s">
        <v>205</v>
      </c>
      <c r="M194" s="176" t="s">
        <v>203</v>
      </c>
      <c r="N194" s="176" t="s">
        <v>203</v>
      </c>
      <c r="O194" s="176" t="s">
        <v>204</v>
      </c>
      <c r="P194" s="176" t="s">
        <v>203</v>
      </c>
      <c r="Q194" s="176" t="s">
        <v>205</v>
      </c>
      <c r="R194" s="176" t="s">
        <v>203</v>
      </c>
      <c r="S194" s="176" t="s">
        <v>204</v>
      </c>
      <c r="T194" s="176" t="s">
        <v>203</v>
      </c>
      <c r="U194" s="176" t="s">
        <v>205</v>
      </c>
      <c r="V194" s="176" t="s">
        <v>205</v>
      </c>
      <c r="W194" s="176" t="s">
        <v>205</v>
      </c>
      <c r="X194" s="176" t="s">
        <v>204</v>
      </c>
      <c r="Y194" s="176" t="s">
        <v>203</v>
      </c>
      <c r="Z194" s="176" t="s">
        <v>203</v>
      </c>
      <c r="AA194" s="176" t="s">
        <v>266</v>
      </c>
      <c r="AB194" s="176" t="s">
        <v>266</v>
      </c>
      <c r="AC194" s="176" t="s">
        <v>266</v>
      </c>
      <c r="AD194" s="176" t="s">
        <v>266</v>
      </c>
      <c r="AE194" s="176" t="s">
        <v>266</v>
      </c>
      <c r="AF194" s="176" t="s">
        <v>266</v>
      </c>
      <c r="AG194" s="176" t="s">
        <v>266</v>
      </c>
      <c r="AH194" s="176" t="s">
        <v>266</v>
      </c>
      <c r="AI194" s="176" t="s">
        <v>266</v>
      </c>
      <c r="AJ194" s="176" t="s">
        <v>266</v>
      </c>
      <c r="AK194" s="176" t="s">
        <v>266</v>
      </c>
      <c r="AL194" s="176" t="s">
        <v>266</v>
      </c>
      <c r="AM194" s="176" t="s">
        <v>266</v>
      </c>
      <c r="AN194" s="176" t="s">
        <v>266</v>
      </c>
      <c r="AO194" s="176" t="s">
        <v>266</v>
      </c>
      <c r="AP194" s="176" t="s">
        <v>266</v>
      </c>
      <c r="AQ194" s="176" t="s">
        <v>266</v>
      </c>
      <c r="AR194" s="176" t="s">
        <v>266</v>
      </c>
      <c r="AS194" s="176" t="s">
        <v>266</v>
      </c>
      <c r="AT194" s="176" t="s">
        <v>266</v>
      </c>
      <c r="AU194" s="176" t="s">
        <v>266</v>
      </c>
      <c r="AV194" s="176" t="s">
        <v>266</v>
      </c>
      <c r="AW194" s="176" t="s">
        <v>266</v>
      </c>
      <c r="AX194" s="176" t="s">
        <v>266</v>
      </c>
    </row>
    <row r="195" spans="1:50" x14ac:dyDescent="0.3">
      <c r="A195" s="176">
        <v>806380</v>
      </c>
      <c r="B195" s="176" t="s">
        <v>289</v>
      </c>
      <c r="C195" s="176" t="s">
        <v>205</v>
      </c>
      <c r="D195" s="176" t="s">
        <v>203</v>
      </c>
      <c r="E195" s="176" t="s">
        <v>205</v>
      </c>
      <c r="F195" s="176" t="s">
        <v>205</v>
      </c>
      <c r="G195" s="176" t="s">
        <v>205</v>
      </c>
      <c r="H195" s="176" t="s">
        <v>203</v>
      </c>
      <c r="I195" s="176" t="s">
        <v>205</v>
      </c>
      <c r="J195" s="176" t="s">
        <v>203</v>
      </c>
      <c r="K195" s="176" t="s">
        <v>203</v>
      </c>
      <c r="L195" s="176" t="s">
        <v>203</v>
      </c>
      <c r="M195" s="176" t="s">
        <v>203</v>
      </c>
      <c r="N195" s="176" t="s">
        <v>205</v>
      </c>
      <c r="O195" s="176" t="s">
        <v>204</v>
      </c>
      <c r="P195" s="176" t="s">
        <v>203</v>
      </c>
      <c r="Q195" s="176" t="s">
        <v>203</v>
      </c>
      <c r="R195" s="176" t="s">
        <v>203</v>
      </c>
      <c r="S195" s="176" t="s">
        <v>203</v>
      </c>
      <c r="T195" s="176" t="s">
        <v>203</v>
      </c>
      <c r="U195" s="176" t="s">
        <v>205</v>
      </c>
      <c r="V195" s="176" t="s">
        <v>205</v>
      </c>
      <c r="W195" s="176" t="s">
        <v>204</v>
      </c>
      <c r="X195" s="176" t="s">
        <v>205</v>
      </c>
      <c r="Y195" s="176" t="s">
        <v>205</v>
      </c>
      <c r="Z195" s="176" t="s">
        <v>204</v>
      </c>
    </row>
    <row r="196" spans="1:50" x14ac:dyDescent="0.3">
      <c r="A196" s="176">
        <v>806396</v>
      </c>
      <c r="B196" s="176" t="s">
        <v>289</v>
      </c>
      <c r="C196" s="176" t="s">
        <v>203</v>
      </c>
      <c r="D196" s="176" t="s">
        <v>203</v>
      </c>
      <c r="E196" s="176" t="s">
        <v>205</v>
      </c>
      <c r="F196" s="176" t="s">
        <v>203</v>
      </c>
      <c r="G196" s="176" t="s">
        <v>203</v>
      </c>
      <c r="H196" s="176" t="s">
        <v>203</v>
      </c>
      <c r="I196" s="176" t="s">
        <v>205</v>
      </c>
      <c r="J196" s="176" t="s">
        <v>203</v>
      </c>
      <c r="K196" s="176" t="s">
        <v>203</v>
      </c>
      <c r="L196" s="176" t="s">
        <v>203</v>
      </c>
      <c r="M196" s="176" t="s">
        <v>203</v>
      </c>
      <c r="N196" s="176" t="s">
        <v>205</v>
      </c>
      <c r="O196" s="176" t="s">
        <v>203</v>
      </c>
      <c r="P196" s="176" t="s">
        <v>203</v>
      </c>
      <c r="Q196" s="176" t="s">
        <v>205</v>
      </c>
      <c r="R196" s="176" t="s">
        <v>203</v>
      </c>
      <c r="S196" s="176" t="s">
        <v>203</v>
      </c>
      <c r="T196" s="176" t="s">
        <v>203</v>
      </c>
      <c r="U196" s="176" t="s">
        <v>205</v>
      </c>
      <c r="V196" s="176" t="s">
        <v>205</v>
      </c>
      <c r="W196" s="176" t="s">
        <v>205</v>
      </c>
      <c r="X196" s="176" t="s">
        <v>205</v>
      </c>
      <c r="Y196" s="176" t="s">
        <v>205</v>
      </c>
      <c r="Z196" s="176" t="s">
        <v>205</v>
      </c>
    </row>
    <row r="197" spans="1:50" x14ac:dyDescent="0.3">
      <c r="A197" s="176">
        <v>806485</v>
      </c>
      <c r="B197" s="176" t="s">
        <v>289</v>
      </c>
      <c r="C197" s="176" t="s">
        <v>205</v>
      </c>
      <c r="D197" s="176" t="s">
        <v>203</v>
      </c>
      <c r="E197" s="176" t="s">
        <v>204</v>
      </c>
      <c r="F197" s="176" t="s">
        <v>204</v>
      </c>
      <c r="G197" s="176" t="s">
        <v>204</v>
      </c>
      <c r="H197" s="176" t="s">
        <v>204</v>
      </c>
      <c r="I197" s="176" t="s">
        <v>203</v>
      </c>
      <c r="J197" s="176" t="s">
        <v>204</v>
      </c>
      <c r="K197" s="176" t="s">
        <v>204</v>
      </c>
      <c r="L197" s="176" t="s">
        <v>203</v>
      </c>
      <c r="M197" s="176" t="s">
        <v>204</v>
      </c>
      <c r="N197" s="176" t="s">
        <v>204</v>
      </c>
      <c r="O197" s="176" t="s">
        <v>205</v>
      </c>
      <c r="P197" s="176" t="s">
        <v>205</v>
      </c>
      <c r="Q197" s="176" t="s">
        <v>204</v>
      </c>
      <c r="R197" s="176" t="s">
        <v>205</v>
      </c>
      <c r="S197" s="176" t="s">
        <v>203</v>
      </c>
      <c r="T197" s="176" t="s">
        <v>203</v>
      </c>
      <c r="U197" s="176" t="s">
        <v>205</v>
      </c>
      <c r="V197" s="176" t="s">
        <v>205</v>
      </c>
      <c r="W197" s="176" t="s">
        <v>205</v>
      </c>
      <c r="X197" s="176" t="s">
        <v>205</v>
      </c>
      <c r="Y197" s="176" t="s">
        <v>203</v>
      </c>
      <c r="Z197" s="176" t="s">
        <v>203</v>
      </c>
    </row>
    <row r="198" spans="1:50" x14ac:dyDescent="0.3">
      <c r="A198" s="176">
        <v>806488</v>
      </c>
      <c r="B198" s="176" t="s">
        <v>289</v>
      </c>
      <c r="C198" s="176" t="s">
        <v>204</v>
      </c>
      <c r="D198" s="176" t="s">
        <v>203</v>
      </c>
      <c r="E198" s="176" t="s">
        <v>205</v>
      </c>
      <c r="F198" s="176" t="s">
        <v>204</v>
      </c>
      <c r="G198" s="176" t="s">
        <v>204</v>
      </c>
      <c r="H198" s="176" t="s">
        <v>204</v>
      </c>
      <c r="I198" s="176" t="s">
        <v>205</v>
      </c>
      <c r="J198" s="176" t="s">
        <v>204</v>
      </c>
      <c r="K198" s="176" t="s">
        <v>204</v>
      </c>
      <c r="L198" s="176" t="s">
        <v>203</v>
      </c>
      <c r="M198" s="176" t="s">
        <v>204</v>
      </c>
      <c r="N198" s="176" t="s">
        <v>204</v>
      </c>
      <c r="O198" s="176" t="s">
        <v>204</v>
      </c>
      <c r="P198" s="176" t="s">
        <v>204</v>
      </c>
      <c r="Q198" s="176" t="s">
        <v>203</v>
      </c>
      <c r="R198" s="176" t="s">
        <v>205</v>
      </c>
      <c r="S198" s="176" t="s">
        <v>203</v>
      </c>
      <c r="T198" s="176" t="s">
        <v>205</v>
      </c>
      <c r="U198" s="176" t="s">
        <v>205</v>
      </c>
      <c r="V198" s="176" t="s">
        <v>205</v>
      </c>
      <c r="W198" s="176" t="s">
        <v>204</v>
      </c>
      <c r="X198" s="176" t="s">
        <v>205</v>
      </c>
      <c r="Y198" s="176" t="s">
        <v>204</v>
      </c>
      <c r="Z198" s="176" t="s">
        <v>204</v>
      </c>
      <c r="AA198" s="176" t="s">
        <v>266</v>
      </c>
      <c r="AB198" s="176" t="s">
        <v>266</v>
      </c>
      <c r="AC198" s="176" t="s">
        <v>266</v>
      </c>
      <c r="AD198" s="176" t="s">
        <v>266</v>
      </c>
      <c r="AE198" s="176" t="s">
        <v>266</v>
      </c>
      <c r="AF198" s="176" t="s">
        <v>266</v>
      </c>
      <c r="AG198" s="176" t="s">
        <v>266</v>
      </c>
      <c r="AH198" s="176" t="s">
        <v>266</v>
      </c>
      <c r="AI198" s="176" t="s">
        <v>266</v>
      </c>
      <c r="AJ198" s="176" t="s">
        <v>266</v>
      </c>
      <c r="AK198" s="176" t="s">
        <v>266</v>
      </c>
      <c r="AL198" s="176" t="s">
        <v>266</v>
      </c>
      <c r="AM198" s="176" t="s">
        <v>266</v>
      </c>
      <c r="AN198" s="176" t="s">
        <v>266</v>
      </c>
      <c r="AO198" s="176" t="s">
        <v>266</v>
      </c>
      <c r="AP198" s="176" t="s">
        <v>266</v>
      </c>
      <c r="AQ198" s="176" t="s">
        <v>266</v>
      </c>
      <c r="AR198" s="176" t="s">
        <v>266</v>
      </c>
      <c r="AS198" s="176" t="s">
        <v>266</v>
      </c>
      <c r="AT198" s="176" t="s">
        <v>266</v>
      </c>
      <c r="AU198" s="176" t="s">
        <v>266</v>
      </c>
      <c r="AV198" s="176" t="s">
        <v>266</v>
      </c>
      <c r="AW198" s="176" t="s">
        <v>266</v>
      </c>
      <c r="AX198" s="176" t="s">
        <v>266</v>
      </c>
    </row>
    <row r="199" spans="1:50" x14ac:dyDescent="0.3">
      <c r="A199" s="176">
        <v>806500</v>
      </c>
      <c r="B199" s="176" t="s">
        <v>289</v>
      </c>
      <c r="C199" s="176" t="s">
        <v>204</v>
      </c>
      <c r="D199" s="176" t="s">
        <v>205</v>
      </c>
      <c r="E199" s="176" t="s">
        <v>205</v>
      </c>
      <c r="F199" s="176" t="s">
        <v>204</v>
      </c>
      <c r="G199" s="176" t="s">
        <v>204</v>
      </c>
      <c r="H199" s="176" t="s">
        <v>204</v>
      </c>
      <c r="I199" s="176" t="s">
        <v>204</v>
      </c>
      <c r="J199" s="176" t="s">
        <v>204</v>
      </c>
      <c r="K199" s="176" t="s">
        <v>204</v>
      </c>
      <c r="L199" s="176" t="s">
        <v>205</v>
      </c>
      <c r="M199" s="176" t="s">
        <v>204</v>
      </c>
      <c r="N199" s="176" t="s">
        <v>204</v>
      </c>
      <c r="O199" s="176" t="s">
        <v>204</v>
      </c>
      <c r="P199" s="176" t="s">
        <v>205</v>
      </c>
      <c r="Q199" s="176" t="s">
        <v>204</v>
      </c>
      <c r="R199" s="176" t="s">
        <v>205</v>
      </c>
      <c r="S199" s="176" t="s">
        <v>205</v>
      </c>
      <c r="T199" s="176" t="s">
        <v>205</v>
      </c>
      <c r="U199" s="176" t="s">
        <v>204</v>
      </c>
      <c r="V199" s="176" t="s">
        <v>205</v>
      </c>
      <c r="W199" s="176" t="s">
        <v>205</v>
      </c>
      <c r="X199" s="176" t="s">
        <v>205</v>
      </c>
      <c r="Y199" s="176" t="s">
        <v>204</v>
      </c>
      <c r="Z199" s="176" t="s">
        <v>205</v>
      </c>
    </row>
    <row r="200" spans="1:50" x14ac:dyDescent="0.3">
      <c r="A200" s="176">
        <v>806526</v>
      </c>
      <c r="B200" s="176" t="s">
        <v>289</v>
      </c>
      <c r="C200" s="176" t="s">
        <v>204</v>
      </c>
      <c r="D200" s="176" t="s">
        <v>203</v>
      </c>
      <c r="E200" s="176" t="s">
        <v>204</v>
      </c>
      <c r="F200" s="176" t="s">
        <v>204</v>
      </c>
      <c r="G200" s="176" t="s">
        <v>204</v>
      </c>
      <c r="H200" s="176" t="s">
        <v>204</v>
      </c>
      <c r="I200" s="176" t="s">
        <v>204</v>
      </c>
      <c r="J200" s="176" t="s">
        <v>204</v>
      </c>
      <c r="K200" s="176" t="s">
        <v>204</v>
      </c>
      <c r="L200" s="176" t="s">
        <v>205</v>
      </c>
      <c r="M200" s="176" t="s">
        <v>204</v>
      </c>
      <c r="N200" s="176" t="s">
        <v>204</v>
      </c>
      <c r="O200" s="176" t="s">
        <v>204</v>
      </c>
      <c r="P200" s="176" t="s">
        <v>205</v>
      </c>
      <c r="Q200" s="176" t="s">
        <v>204</v>
      </c>
      <c r="R200" s="176" t="s">
        <v>205</v>
      </c>
      <c r="S200" s="176" t="s">
        <v>205</v>
      </c>
      <c r="T200" s="176" t="s">
        <v>205</v>
      </c>
      <c r="U200" s="176" t="s">
        <v>205</v>
      </c>
      <c r="V200" s="176" t="s">
        <v>205</v>
      </c>
      <c r="W200" s="176" t="s">
        <v>205</v>
      </c>
      <c r="X200" s="176" t="s">
        <v>205</v>
      </c>
      <c r="Y200" s="176" t="s">
        <v>205</v>
      </c>
      <c r="Z200" s="176" t="s">
        <v>204</v>
      </c>
    </row>
    <row r="201" spans="1:50" x14ac:dyDescent="0.3">
      <c r="A201" s="176">
        <v>806536</v>
      </c>
      <c r="B201" s="176" t="s">
        <v>289</v>
      </c>
      <c r="C201" s="176" t="s">
        <v>204</v>
      </c>
      <c r="D201" s="176" t="s">
        <v>205</v>
      </c>
      <c r="E201" s="176" t="s">
        <v>204</v>
      </c>
      <c r="F201" s="176" t="s">
        <v>204</v>
      </c>
      <c r="G201" s="176" t="s">
        <v>204</v>
      </c>
      <c r="H201" s="176" t="s">
        <v>204</v>
      </c>
      <c r="I201" s="176" t="s">
        <v>205</v>
      </c>
      <c r="J201" s="176" t="s">
        <v>205</v>
      </c>
      <c r="K201" s="176" t="s">
        <v>204</v>
      </c>
      <c r="L201" s="176" t="s">
        <v>204</v>
      </c>
      <c r="M201" s="176" t="s">
        <v>205</v>
      </c>
      <c r="N201" s="176" t="s">
        <v>204</v>
      </c>
      <c r="O201" s="176" t="s">
        <v>204</v>
      </c>
      <c r="P201" s="176" t="s">
        <v>204</v>
      </c>
      <c r="Q201" s="176" t="s">
        <v>204</v>
      </c>
      <c r="R201" s="176" t="s">
        <v>204</v>
      </c>
      <c r="S201" s="176" t="s">
        <v>204</v>
      </c>
      <c r="T201" s="176" t="s">
        <v>204</v>
      </c>
      <c r="U201" s="176" t="s">
        <v>204</v>
      </c>
      <c r="V201" s="176" t="s">
        <v>204</v>
      </c>
      <c r="W201" s="176" t="s">
        <v>204</v>
      </c>
      <c r="X201" s="176" t="s">
        <v>204</v>
      </c>
      <c r="Y201" s="176" t="s">
        <v>204</v>
      </c>
      <c r="Z201" s="176" t="s">
        <v>204</v>
      </c>
    </row>
    <row r="202" spans="1:50" x14ac:dyDescent="0.3">
      <c r="A202" s="176">
        <v>806548</v>
      </c>
      <c r="B202" s="176" t="s">
        <v>289</v>
      </c>
      <c r="C202" s="176" t="s">
        <v>203</v>
      </c>
      <c r="D202" s="176" t="s">
        <v>203</v>
      </c>
      <c r="E202" s="176" t="s">
        <v>203</v>
      </c>
      <c r="F202" s="176" t="s">
        <v>203</v>
      </c>
      <c r="G202" s="176" t="s">
        <v>205</v>
      </c>
      <c r="H202" s="176" t="s">
        <v>203</v>
      </c>
      <c r="I202" s="176" t="s">
        <v>203</v>
      </c>
      <c r="J202" s="176" t="s">
        <v>203</v>
      </c>
      <c r="K202" s="176" t="s">
        <v>203</v>
      </c>
      <c r="L202" s="176" t="s">
        <v>203</v>
      </c>
      <c r="M202" s="176" t="s">
        <v>203</v>
      </c>
      <c r="N202" s="176" t="s">
        <v>203</v>
      </c>
      <c r="O202" s="176" t="s">
        <v>205</v>
      </c>
      <c r="P202" s="176" t="s">
        <v>205</v>
      </c>
      <c r="Q202" s="176" t="s">
        <v>204</v>
      </c>
      <c r="R202" s="176" t="s">
        <v>204</v>
      </c>
      <c r="S202" s="176" t="s">
        <v>205</v>
      </c>
      <c r="T202" s="176" t="s">
        <v>205</v>
      </c>
      <c r="U202" s="176" t="s">
        <v>204</v>
      </c>
      <c r="V202" s="176" t="s">
        <v>204</v>
      </c>
      <c r="W202" s="176" t="s">
        <v>204</v>
      </c>
      <c r="X202" s="176" t="s">
        <v>204</v>
      </c>
      <c r="Y202" s="176" t="s">
        <v>204</v>
      </c>
      <c r="Z202" s="176" t="s">
        <v>204</v>
      </c>
      <c r="AA202" s="176" t="s">
        <v>266</v>
      </c>
      <c r="AB202" s="176" t="s">
        <v>266</v>
      </c>
      <c r="AC202" s="176" t="s">
        <v>266</v>
      </c>
      <c r="AD202" s="176" t="s">
        <v>266</v>
      </c>
      <c r="AE202" s="176" t="s">
        <v>266</v>
      </c>
      <c r="AF202" s="176" t="s">
        <v>266</v>
      </c>
      <c r="AG202" s="176" t="s">
        <v>266</v>
      </c>
      <c r="AH202" s="176" t="s">
        <v>266</v>
      </c>
      <c r="AI202" s="176" t="s">
        <v>266</v>
      </c>
      <c r="AJ202" s="176" t="s">
        <v>266</v>
      </c>
      <c r="AK202" s="176" t="s">
        <v>266</v>
      </c>
      <c r="AL202" s="176" t="s">
        <v>266</v>
      </c>
      <c r="AM202" s="176" t="s">
        <v>266</v>
      </c>
      <c r="AN202" s="176" t="s">
        <v>266</v>
      </c>
      <c r="AO202" s="176" t="s">
        <v>266</v>
      </c>
      <c r="AP202" s="176" t="s">
        <v>266</v>
      </c>
      <c r="AQ202" s="176" t="s">
        <v>266</v>
      </c>
      <c r="AR202" s="176" t="s">
        <v>266</v>
      </c>
      <c r="AS202" s="176" t="s">
        <v>266</v>
      </c>
      <c r="AT202" s="176" t="s">
        <v>266</v>
      </c>
      <c r="AU202" s="176" t="s">
        <v>266</v>
      </c>
      <c r="AV202" s="176" t="s">
        <v>266</v>
      </c>
      <c r="AW202" s="176" t="s">
        <v>266</v>
      </c>
      <c r="AX202" s="176" t="s">
        <v>266</v>
      </c>
    </row>
    <row r="203" spans="1:50" x14ac:dyDescent="0.3">
      <c r="A203" s="176">
        <v>806553</v>
      </c>
      <c r="B203" s="176" t="s">
        <v>289</v>
      </c>
      <c r="C203" s="176" t="s">
        <v>205</v>
      </c>
      <c r="D203" s="176" t="s">
        <v>203</v>
      </c>
      <c r="E203" s="176" t="s">
        <v>204</v>
      </c>
      <c r="F203" s="176" t="s">
        <v>204</v>
      </c>
      <c r="G203" s="176" t="s">
        <v>205</v>
      </c>
      <c r="H203" s="176" t="s">
        <v>203</v>
      </c>
      <c r="I203" s="176" t="s">
        <v>204</v>
      </c>
      <c r="J203" s="176" t="s">
        <v>203</v>
      </c>
      <c r="K203" s="176" t="s">
        <v>204</v>
      </c>
      <c r="L203" s="176" t="s">
        <v>205</v>
      </c>
      <c r="M203" s="176" t="s">
        <v>203</v>
      </c>
      <c r="N203" s="176" t="s">
        <v>204</v>
      </c>
      <c r="O203" s="176" t="s">
        <v>204</v>
      </c>
      <c r="P203" s="176" t="s">
        <v>205</v>
      </c>
      <c r="Q203" s="176" t="s">
        <v>205</v>
      </c>
      <c r="R203" s="176" t="s">
        <v>205</v>
      </c>
      <c r="S203" s="176" t="s">
        <v>205</v>
      </c>
      <c r="T203" s="176" t="s">
        <v>203</v>
      </c>
      <c r="U203" s="176" t="s">
        <v>204</v>
      </c>
      <c r="V203" s="176" t="s">
        <v>205</v>
      </c>
      <c r="W203" s="176" t="s">
        <v>204</v>
      </c>
      <c r="X203" s="176" t="s">
        <v>205</v>
      </c>
      <c r="Y203" s="176" t="s">
        <v>204</v>
      </c>
      <c r="Z203" s="176" t="s">
        <v>204</v>
      </c>
    </row>
    <row r="204" spans="1:50" x14ac:dyDescent="0.3">
      <c r="A204" s="176">
        <v>806554</v>
      </c>
      <c r="B204" s="176" t="s">
        <v>289</v>
      </c>
      <c r="C204" s="176" t="s">
        <v>204</v>
      </c>
      <c r="D204" s="176" t="s">
        <v>205</v>
      </c>
      <c r="E204" s="176" t="s">
        <v>203</v>
      </c>
      <c r="F204" s="176" t="s">
        <v>203</v>
      </c>
      <c r="G204" s="176" t="s">
        <v>204</v>
      </c>
      <c r="H204" s="176" t="s">
        <v>203</v>
      </c>
      <c r="I204" s="176" t="s">
        <v>204</v>
      </c>
      <c r="J204" s="176" t="s">
        <v>204</v>
      </c>
      <c r="K204" s="176" t="s">
        <v>204</v>
      </c>
      <c r="L204" s="176" t="s">
        <v>203</v>
      </c>
      <c r="M204" s="176" t="s">
        <v>203</v>
      </c>
      <c r="N204" s="176" t="s">
        <v>203</v>
      </c>
      <c r="O204" s="176" t="s">
        <v>205</v>
      </c>
      <c r="P204" s="176" t="s">
        <v>204</v>
      </c>
      <c r="Q204" s="176" t="s">
        <v>205</v>
      </c>
      <c r="R204" s="176" t="s">
        <v>203</v>
      </c>
      <c r="S204" s="176" t="s">
        <v>205</v>
      </c>
      <c r="T204" s="176" t="s">
        <v>203</v>
      </c>
      <c r="U204" s="176" t="s">
        <v>205</v>
      </c>
      <c r="V204" s="176" t="s">
        <v>204</v>
      </c>
      <c r="W204" s="176" t="s">
        <v>205</v>
      </c>
      <c r="X204" s="176" t="s">
        <v>205</v>
      </c>
      <c r="Y204" s="176" t="s">
        <v>205</v>
      </c>
      <c r="Z204" s="176" t="s">
        <v>205</v>
      </c>
      <c r="AA204" s="176" t="s">
        <v>266</v>
      </c>
      <c r="AB204" s="176" t="s">
        <v>266</v>
      </c>
      <c r="AC204" s="176" t="s">
        <v>266</v>
      </c>
      <c r="AD204" s="176" t="s">
        <v>266</v>
      </c>
      <c r="AE204" s="176" t="s">
        <v>266</v>
      </c>
      <c r="AF204" s="176" t="s">
        <v>266</v>
      </c>
      <c r="AG204" s="176" t="s">
        <v>266</v>
      </c>
      <c r="AH204" s="176" t="s">
        <v>266</v>
      </c>
      <c r="AI204" s="176" t="s">
        <v>266</v>
      </c>
      <c r="AJ204" s="176" t="s">
        <v>266</v>
      </c>
      <c r="AK204" s="176" t="s">
        <v>266</v>
      </c>
      <c r="AL204" s="176" t="s">
        <v>266</v>
      </c>
      <c r="AM204" s="176" t="s">
        <v>266</v>
      </c>
      <c r="AN204" s="176" t="s">
        <v>266</v>
      </c>
      <c r="AO204" s="176" t="s">
        <v>266</v>
      </c>
      <c r="AP204" s="176" t="s">
        <v>266</v>
      </c>
      <c r="AQ204" s="176" t="s">
        <v>266</v>
      </c>
      <c r="AR204" s="176" t="s">
        <v>266</v>
      </c>
      <c r="AS204" s="176" t="s">
        <v>266</v>
      </c>
      <c r="AT204" s="176" t="s">
        <v>266</v>
      </c>
      <c r="AU204" s="176" t="s">
        <v>266</v>
      </c>
      <c r="AV204" s="176" t="s">
        <v>266</v>
      </c>
      <c r="AW204" s="176" t="s">
        <v>266</v>
      </c>
      <c r="AX204" s="176" t="s">
        <v>266</v>
      </c>
    </row>
    <row r="205" spans="1:50" x14ac:dyDescent="0.3">
      <c r="A205" s="176">
        <v>806556</v>
      </c>
      <c r="B205" s="176" t="s">
        <v>289</v>
      </c>
      <c r="C205" s="176" t="s">
        <v>204</v>
      </c>
      <c r="D205" s="176" t="s">
        <v>203</v>
      </c>
      <c r="E205" s="176" t="s">
        <v>205</v>
      </c>
      <c r="F205" s="176" t="s">
        <v>204</v>
      </c>
      <c r="G205" s="176" t="s">
        <v>204</v>
      </c>
      <c r="H205" s="176" t="s">
        <v>204</v>
      </c>
      <c r="I205" s="176" t="s">
        <v>203</v>
      </c>
      <c r="J205" s="176" t="s">
        <v>204</v>
      </c>
      <c r="K205" s="176" t="s">
        <v>203</v>
      </c>
      <c r="L205" s="176" t="s">
        <v>203</v>
      </c>
      <c r="M205" s="176" t="s">
        <v>204</v>
      </c>
      <c r="N205" s="176" t="s">
        <v>204</v>
      </c>
      <c r="O205" s="176" t="s">
        <v>205</v>
      </c>
      <c r="P205" s="176" t="s">
        <v>203</v>
      </c>
      <c r="Q205" s="176" t="s">
        <v>203</v>
      </c>
      <c r="R205" s="176" t="s">
        <v>203</v>
      </c>
      <c r="S205" s="176" t="s">
        <v>203</v>
      </c>
      <c r="T205" s="176" t="s">
        <v>203</v>
      </c>
      <c r="U205" s="176" t="s">
        <v>204</v>
      </c>
      <c r="V205" s="176" t="s">
        <v>204</v>
      </c>
      <c r="W205" s="176" t="s">
        <v>204</v>
      </c>
      <c r="X205" s="176" t="s">
        <v>204</v>
      </c>
      <c r="Y205" s="176" t="s">
        <v>204</v>
      </c>
      <c r="Z205" s="176" t="s">
        <v>204</v>
      </c>
    </row>
    <row r="206" spans="1:50" x14ac:dyDescent="0.3">
      <c r="A206" s="176">
        <v>806576</v>
      </c>
      <c r="B206" s="176" t="s">
        <v>289</v>
      </c>
      <c r="C206" s="176" t="s">
        <v>204</v>
      </c>
      <c r="D206" s="176" t="s">
        <v>204</v>
      </c>
      <c r="E206" s="176" t="s">
        <v>204</v>
      </c>
      <c r="F206" s="176" t="s">
        <v>204</v>
      </c>
      <c r="G206" s="176" t="s">
        <v>204</v>
      </c>
      <c r="H206" s="176" t="s">
        <v>204</v>
      </c>
      <c r="I206" s="176" t="s">
        <v>204</v>
      </c>
      <c r="J206" s="176" t="s">
        <v>204</v>
      </c>
      <c r="K206" s="176" t="s">
        <v>204</v>
      </c>
      <c r="L206" s="176" t="s">
        <v>205</v>
      </c>
      <c r="M206" s="176" t="s">
        <v>204</v>
      </c>
      <c r="N206" s="176" t="s">
        <v>204</v>
      </c>
      <c r="O206" s="176" t="s">
        <v>203</v>
      </c>
      <c r="P206" s="176" t="s">
        <v>204</v>
      </c>
      <c r="Q206" s="176" t="s">
        <v>205</v>
      </c>
      <c r="R206" s="176" t="s">
        <v>204</v>
      </c>
      <c r="S206" s="176" t="s">
        <v>204</v>
      </c>
      <c r="T206" s="176" t="s">
        <v>203</v>
      </c>
      <c r="U206" s="176" t="s">
        <v>204</v>
      </c>
      <c r="V206" s="176" t="s">
        <v>205</v>
      </c>
      <c r="W206" s="176" t="s">
        <v>204</v>
      </c>
      <c r="X206" s="176" t="s">
        <v>205</v>
      </c>
      <c r="Y206" s="176" t="s">
        <v>204</v>
      </c>
      <c r="Z206" s="176" t="s">
        <v>205</v>
      </c>
    </row>
    <row r="207" spans="1:50" x14ac:dyDescent="0.3">
      <c r="A207" s="176">
        <v>806580</v>
      </c>
      <c r="B207" s="176" t="s">
        <v>289</v>
      </c>
      <c r="C207" s="176" t="s">
        <v>204</v>
      </c>
      <c r="D207" s="176" t="s">
        <v>204</v>
      </c>
      <c r="E207" s="176" t="s">
        <v>204</v>
      </c>
      <c r="F207" s="176" t="s">
        <v>204</v>
      </c>
      <c r="G207" s="176" t="s">
        <v>204</v>
      </c>
      <c r="H207" s="176" t="s">
        <v>204</v>
      </c>
      <c r="I207" s="176" t="s">
        <v>204</v>
      </c>
      <c r="J207" s="176" t="s">
        <v>204</v>
      </c>
      <c r="K207" s="176" t="s">
        <v>204</v>
      </c>
      <c r="L207" s="176" t="s">
        <v>203</v>
      </c>
      <c r="M207" s="176" t="s">
        <v>204</v>
      </c>
      <c r="N207" s="176" t="s">
        <v>204</v>
      </c>
      <c r="O207" s="176" t="s">
        <v>203</v>
      </c>
      <c r="P207" s="176" t="s">
        <v>205</v>
      </c>
      <c r="Q207" s="176" t="s">
        <v>205</v>
      </c>
      <c r="R207" s="176" t="s">
        <v>204</v>
      </c>
      <c r="S207" s="176" t="s">
        <v>204</v>
      </c>
      <c r="T207" s="176" t="s">
        <v>203</v>
      </c>
      <c r="U207" s="176" t="s">
        <v>204</v>
      </c>
      <c r="V207" s="176" t="s">
        <v>205</v>
      </c>
      <c r="W207" s="176" t="s">
        <v>204</v>
      </c>
      <c r="X207" s="176" t="s">
        <v>205</v>
      </c>
      <c r="Y207" s="176" t="s">
        <v>204</v>
      </c>
      <c r="Z207" s="176" t="s">
        <v>205</v>
      </c>
    </row>
    <row r="208" spans="1:50" x14ac:dyDescent="0.3">
      <c r="A208" s="176">
        <v>806582</v>
      </c>
      <c r="B208" s="176" t="s">
        <v>289</v>
      </c>
      <c r="C208" s="176" t="s">
        <v>204</v>
      </c>
      <c r="D208" s="176" t="s">
        <v>205</v>
      </c>
      <c r="E208" s="176" t="s">
        <v>203</v>
      </c>
      <c r="F208" s="176" t="s">
        <v>204</v>
      </c>
      <c r="G208" s="176" t="s">
        <v>204</v>
      </c>
      <c r="H208" s="176" t="s">
        <v>204</v>
      </c>
      <c r="I208" s="176" t="s">
        <v>204</v>
      </c>
      <c r="J208" s="176" t="s">
        <v>204</v>
      </c>
      <c r="K208" s="176" t="s">
        <v>204</v>
      </c>
      <c r="L208" s="176" t="s">
        <v>203</v>
      </c>
      <c r="M208" s="176" t="s">
        <v>204</v>
      </c>
      <c r="N208" s="176" t="s">
        <v>204</v>
      </c>
      <c r="O208" s="176" t="s">
        <v>204</v>
      </c>
      <c r="P208" s="176" t="s">
        <v>204</v>
      </c>
      <c r="Q208" s="176" t="s">
        <v>204</v>
      </c>
      <c r="R208" s="176" t="s">
        <v>204</v>
      </c>
      <c r="S208" s="176" t="s">
        <v>204</v>
      </c>
      <c r="T208" s="176" t="s">
        <v>204</v>
      </c>
      <c r="U208" s="176" t="s">
        <v>204</v>
      </c>
      <c r="V208" s="176" t="s">
        <v>204</v>
      </c>
      <c r="W208" s="176" t="s">
        <v>204</v>
      </c>
      <c r="X208" s="176" t="s">
        <v>204</v>
      </c>
      <c r="Y208" s="176" t="s">
        <v>204</v>
      </c>
      <c r="Z208" s="176" t="s">
        <v>204</v>
      </c>
    </row>
    <row r="209" spans="1:50" x14ac:dyDescent="0.3">
      <c r="A209" s="176">
        <v>806600</v>
      </c>
      <c r="B209" s="176" t="s">
        <v>289</v>
      </c>
      <c r="C209" s="176" t="s">
        <v>204</v>
      </c>
      <c r="D209" s="176" t="s">
        <v>205</v>
      </c>
      <c r="E209" s="176" t="s">
        <v>204</v>
      </c>
      <c r="F209" s="176" t="s">
        <v>204</v>
      </c>
      <c r="G209" s="176" t="s">
        <v>204</v>
      </c>
      <c r="H209" s="176" t="s">
        <v>204</v>
      </c>
      <c r="I209" s="176" t="s">
        <v>204</v>
      </c>
      <c r="J209" s="176" t="s">
        <v>204</v>
      </c>
      <c r="K209" s="176" t="s">
        <v>205</v>
      </c>
      <c r="L209" s="176" t="s">
        <v>205</v>
      </c>
      <c r="M209" s="176" t="s">
        <v>204</v>
      </c>
      <c r="N209" s="176" t="s">
        <v>204</v>
      </c>
      <c r="O209" s="176" t="s">
        <v>204</v>
      </c>
      <c r="P209" s="176" t="s">
        <v>204</v>
      </c>
      <c r="Q209" s="176" t="s">
        <v>204</v>
      </c>
      <c r="R209" s="176" t="s">
        <v>204</v>
      </c>
      <c r="S209" s="176" t="s">
        <v>204</v>
      </c>
      <c r="T209" s="176" t="s">
        <v>204</v>
      </c>
      <c r="U209" s="176" t="s">
        <v>204</v>
      </c>
      <c r="V209" s="176" t="s">
        <v>204</v>
      </c>
      <c r="W209" s="176" t="s">
        <v>204</v>
      </c>
      <c r="X209" s="176" t="s">
        <v>204</v>
      </c>
      <c r="Y209" s="176" t="s">
        <v>204</v>
      </c>
      <c r="Z209" s="176" t="s">
        <v>204</v>
      </c>
    </row>
    <row r="210" spans="1:50" x14ac:dyDescent="0.3">
      <c r="A210" s="176">
        <v>806627</v>
      </c>
      <c r="B210" s="176" t="s">
        <v>289</v>
      </c>
      <c r="C210" s="176" t="s">
        <v>203</v>
      </c>
      <c r="D210" s="176" t="s">
        <v>205</v>
      </c>
      <c r="E210" s="176" t="s">
        <v>205</v>
      </c>
      <c r="F210" s="176" t="s">
        <v>203</v>
      </c>
      <c r="G210" s="176" t="s">
        <v>203</v>
      </c>
      <c r="H210" s="176" t="s">
        <v>203</v>
      </c>
      <c r="I210" s="176" t="s">
        <v>203</v>
      </c>
      <c r="J210" s="176" t="s">
        <v>203</v>
      </c>
      <c r="K210" s="176" t="s">
        <v>205</v>
      </c>
      <c r="L210" s="176" t="s">
        <v>203</v>
      </c>
      <c r="M210" s="176" t="s">
        <v>205</v>
      </c>
      <c r="N210" s="176" t="s">
        <v>205</v>
      </c>
      <c r="O210" s="176" t="s">
        <v>205</v>
      </c>
      <c r="P210" s="176" t="s">
        <v>205</v>
      </c>
      <c r="Q210" s="176" t="s">
        <v>205</v>
      </c>
      <c r="R210" s="176" t="s">
        <v>205</v>
      </c>
      <c r="S210" s="176" t="s">
        <v>205</v>
      </c>
      <c r="T210" s="176" t="s">
        <v>205</v>
      </c>
      <c r="U210" s="176" t="s">
        <v>204</v>
      </c>
      <c r="V210" s="176" t="s">
        <v>204</v>
      </c>
      <c r="W210" s="176" t="s">
        <v>204</v>
      </c>
      <c r="X210" s="176" t="s">
        <v>204</v>
      </c>
      <c r="Y210" s="176" t="s">
        <v>204</v>
      </c>
      <c r="Z210" s="176" t="s">
        <v>204</v>
      </c>
    </row>
    <row r="211" spans="1:50" x14ac:dyDescent="0.3">
      <c r="A211" s="176">
        <v>806629</v>
      </c>
      <c r="B211" s="176" t="s">
        <v>289</v>
      </c>
      <c r="C211" s="176" t="s">
        <v>205</v>
      </c>
      <c r="D211" s="176" t="s">
        <v>203</v>
      </c>
      <c r="E211" s="176" t="s">
        <v>205</v>
      </c>
      <c r="F211" s="176" t="s">
        <v>205</v>
      </c>
      <c r="G211" s="176" t="s">
        <v>205</v>
      </c>
      <c r="H211" s="176" t="s">
        <v>203</v>
      </c>
      <c r="I211" s="176" t="s">
        <v>205</v>
      </c>
      <c r="J211" s="176" t="s">
        <v>203</v>
      </c>
      <c r="K211" s="176" t="s">
        <v>203</v>
      </c>
      <c r="L211" s="176" t="s">
        <v>203</v>
      </c>
      <c r="M211" s="176" t="s">
        <v>205</v>
      </c>
      <c r="N211" s="176" t="s">
        <v>203</v>
      </c>
      <c r="O211" s="176" t="s">
        <v>203</v>
      </c>
      <c r="P211" s="176" t="s">
        <v>204</v>
      </c>
      <c r="Q211" s="176" t="s">
        <v>203</v>
      </c>
      <c r="R211" s="176" t="s">
        <v>203</v>
      </c>
      <c r="S211" s="176" t="s">
        <v>205</v>
      </c>
      <c r="T211" s="176" t="s">
        <v>205</v>
      </c>
      <c r="U211" s="176" t="s">
        <v>203</v>
      </c>
      <c r="V211" s="176" t="s">
        <v>203</v>
      </c>
      <c r="W211" s="176" t="s">
        <v>205</v>
      </c>
      <c r="X211" s="176" t="s">
        <v>205</v>
      </c>
      <c r="Y211" s="176" t="s">
        <v>203</v>
      </c>
      <c r="Z211" s="176" t="s">
        <v>203</v>
      </c>
    </row>
    <row r="212" spans="1:50" x14ac:dyDescent="0.3">
      <c r="A212" s="176">
        <v>806648</v>
      </c>
      <c r="B212" s="176" t="s">
        <v>289</v>
      </c>
      <c r="C212" s="176" t="s">
        <v>203</v>
      </c>
      <c r="D212" s="176" t="s">
        <v>203</v>
      </c>
      <c r="E212" s="176" t="s">
        <v>205</v>
      </c>
      <c r="F212" s="176" t="s">
        <v>203</v>
      </c>
      <c r="G212" s="176" t="s">
        <v>203</v>
      </c>
      <c r="H212" s="176" t="s">
        <v>203</v>
      </c>
      <c r="I212" s="176" t="s">
        <v>205</v>
      </c>
      <c r="J212" s="176" t="s">
        <v>203</v>
      </c>
      <c r="K212" s="176" t="s">
        <v>203</v>
      </c>
      <c r="L212" s="176" t="s">
        <v>205</v>
      </c>
      <c r="M212" s="176" t="s">
        <v>203</v>
      </c>
      <c r="N212" s="176" t="s">
        <v>205</v>
      </c>
      <c r="O212" s="176" t="s">
        <v>204</v>
      </c>
      <c r="P212" s="176" t="s">
        <v>203</v>
      </c>
      <c r="Q212" s="176" t="s">
        <v>203</v>
      </c>
      <c r="R212" s="176" t="s">
        <v>203</v>
      </c>
      <c r="S212" s="176" t="s">
        <v>203</v>
      </c>
      <c r="T212" s="176" t="s">
        <v>205</v>
      </c>
      <c r="U212" s="176" t="s">
        <v>203</v>
      </c>
      <c r="V212" s="176" t="s">
        <v>205</v>
      </c>
      <c r="W212" s="176" t="s">
        <v>204</v>
      </c>
      <c r="X212" s="176" t="s">
        <v>205</v>
      </c>
      <c r="Y212" s="176" t="s">
        <v>205</v>
      </c>
      <c r="Z212" s="176" t="s">
        <v>204</v>
      </c>
    </row>
    <row r="213" spans="1:50" x14ac:dyDescent="0.3">
      <c r="A213" s="176">
        <v>806704</v>
      </c>
      <c r="B213" s="176" t="s">
        <v>289</v>
      </c>
      <c r="C213" s="176" t="s">
        <v>204</v>
      </c>
      <c r="D213" s="176" t="s">
        <v>204</v>
      </c>
      <c r="E213" s="176" t="s">
        <v>204</v>
      </c>
      <c r="F213" s="176" t="s">
        <v>204</v>
      </c>
      <c r="G213" s="176" t="s">
        <v>204</v>
      </c>
      <c r="H213" s="176" t="s">
        <v>204</v>
      </c>
      <c r="I213" s="176" t="s">
        <v>204</v>
      </c>
      <c r="J213" s="176" t="s">
        <v>204</v>
      </c>
      <c r="K213" s="176" t="s">
        <v>204</v>
      </c>
      <c r="L213" s="176" t="s">
        <v>204</v>
      </c>
      <c r="M213" s="176" t="s">
        <v>204</v>
      </c>
      <c r="N213" s="176" t="s">
        <v>204</v>
      </c>
      <c r="O213" s="176" t="s">
        <v>204</v>
      </c>
      <c r="P213" s="176" t="s">
        <v>204</v>
      </c>
      <c r="Q213" s="176" t="s">
        <v>204</v>
      </c>
      <c r="R213" s="176" t="s">
        <v>204</v>
      </c>
      <c r="S213" s="176" t="s">
        <v>205</v>
      </c>
      <c r="T213" s="176" t="s">
        <v>205</v>
      </c>
      <c r="U213" s="176" t="s">
        <v>204</v>
      </c>
      <c r="V213" s="176" t="s">
        <v>204</v>
      </c>
      <c r="W213" s="176" t="s">
        <v>204</v>
      </c>
      <c r="X213" s="176" t="s">
        <v>204</v>
      </c>
      <c r="Y213" s="176" t="s">
        <v>204</v>
      </c>
      <c r="Z213" s="176" t="s">
        <v>204</v>
      </c>
    </row>
    <row r="214" spans="1:50" x14ac:dyDescent="0.3">
      <c r="A214" s="176">
        <v>806707</v>
      </c>
      <c r="B214" s="176" t="s">
        <v>289</v>
      </c>
      <c r="C214" s="176" t="s">
        <v>203</v>
      </c>
      <c r="D214" s="176" t="s">
        <v>203</v>
      </c>
      <c r="E214" s="176" t="s">
        <v>203</v>
      </c>
      <c r="F214" s="176" t="s">
        <v>203</v>
      </c>
      <c r="G214" s="176" t="s">
        <v>203</v>
      </c>
      <c r="H214" s="176" t="s">
        <v>203</v>
      </c>
      <c r="I214" s="176" t="s">
        <v>203</v>
      </c>
      <c r="J214" s="176" t="s">
        <v>203</v>
      </c>
      <c r="K214" s="176" t="s">
        <v>205</v>
      </c>
      <c r="L214" s="176" t="s">
        <v>203</v>
      </c>
      <c r="M214" s="176" t="s">
        <v>203</v>
      </c>
      <c r="N214" s="176" t="s">
        <v>203</v>
      </c>
      <c r="O214" s="176" t="s">
        <v>205</v>
      </c>
      <c r="P214" s="176" t="s">
        <v>205</v>
      </c>
      <c r="Q214" s="176" t="s">
        <v>205</v>
      </c>
      <c r="R214" s="176" t="s">
        <v>205</v>
      </c>
      <c r="S214" s="176" t="s">
        <v>205</v>
      </c>
      <c r="T214" s="176" t="s">
        <v>205</v>
      </c>
      <c r="U214" s="176" t="s">
        <v>204</v>
      </c>
      <c r="V214" s="176" t="s">
        <v>204</v>
      </c>
      <c r="W214" s="176" t="s">
        <v>204</v>
      </c>
      <c r="X214" s="176" t="s">
        <v>204</v>
      </c>
      <c r="Y214" s="176" t="s">
        <v>204</v>
      </c>
      <c r="Z214" s="176" t="s">
        <v>204</v>
      </c>
    </row>
    <row r="215" spans="1:50" x14ac:dyDescent="0.3">
      <c r="A215" s="176">
        <v>806735</v>
      </c>
      <c r="B215" s="176" t="s">
        <v>289</v>
      </c>
      <c r="C215" s="176" t="s">
        <v>203</v>
      </c>
      <c r="D215" s="176" t="s">
        <v>203</v>
      </c>
      <c r="E215" s="176" t="s">
        <v>205</v>
      </c>
      <c r="F215" s="176" t="s">
        <v>204</v>
      </c>
      <c r="G215" s="176" t="s">
        <v>205</v>
      </c>
      <c r="H215" s="176" t="s">
        <v>204</v>
      </c>
      <c r="I215" s="176" t="s">
        <v>205</v>
      </c>
      <c r="J215" s="176" t="s">
        <v>204</v>
      </c>
      <c r="K215" s="176" t="s">
        <v>205</v>
      </c>
      <c r="L215" s="176" t="s">
        <v>203</v>
      </c>
      <c r="M215" s="176" t="s">
        <v>204</v>
      </c>
      <c r="N215" s="176" t="s">
        <v>204</v>
      </c>
      <c r="O215" s="176" t="s">
        <v>204</v>
      </c>
      <c r="P215" s="176" t="s">
        <v>205</v>
      </c>
      <c r="Q215" s="176" t="s">
        <v>205</v>
      </c>
      <c r="R215" s="176" t="s">
        <v>205</v>
      </c>
      <c r="S215" s="176" t="s">
        <v>204</v>
      </c>
      <c r="T215" s="176" t="s">
        <v>204</v>
      </c>
      <c r="U215" s="176" t="s">
        <v>204</v>
      </c>
      <c r="V215" s="176" t="s">
        <v>204</v>
      </c>
      <c r="W215" s="176" t="s">
        <v>204</v>
      </c>
      <c r="X215" s="176" t="s">
        <v>204</v>
      </c>
      <c r="Y215" s="176" t="s">
        <v>204</v>
      </c>
      <c r="Z215" s="176" t="s">
        <v>204</v>
      </c>
    </row>
    <row r="216" spans="1:50" x14ac:dyDescent="0.3">
      <c r="A216" s="176">
        <v>806737</v>
      </c>
      <c r="B216" s="176" t="s">
        <v>289</v>
      </c>
      <c r="C216" s="176" t="s">
        <v>203</v>
      </c>
      <c r="D216" s="176" t="s">
        <v>203</v>
      </c>
      <c r="E216" s="176" t="s">
        <v>205</v>
      </c>
      <c r="F216" s="176" t="s">
        <v>203</v>
      </c>
      <c r="G216" s="176" t="s">
        <v>203</v>
      </c>
      <c r="H216" s="176" t="s">
        <v>203</v>
      </c>
      <c r="I216" s="176" t="s">
        <v>203</v>
      </c>
      <c r="J216" s="176" t="s">
        <v>205</v>
      </c>
      <c r="K216" s="176" t="s">
        <v>205</v>
      </c>
      <c r="L216" s="176" t="s">
        <v>203</v>
      </c>
      <c r="M216" s="176" t="s">
        <v>203</v>
      </c>
      <c r="N216" s="176" t="s">
        <v>205</v>
      </c>
      <c r="O216" s="176" t="s">
        <v>204</v>
      </c>
      <c r="P216" s="176" t="s">
        <v>205</v>
      </c>
      <c r="Q216" s="176" t="s">
        <v>205</v>
      </c>
      <c r="R216" s="176" t="s">
        <v>205</v>
      </c>
      <c r="S216" s="176" t="s">
        <v>205</v>
      </c>
      <c r="T216" s="176" t="s">
        <v>205</v>
      </c>
      <c r="U216" s="176" t="s">
        <v>204</v>
      </c>
      <c r="V216" s="176" t="s">
        <v>205</v>
      </c>
      <c r="W216" s="176" t="s">
        <v>204</v>
      </c>
      <c r="X216" s="176" t="s">
        <v>205</v>
      </c>
      <c r="Y216" s="176" t="s">
        <v>204</v>
      </c>
      <c r="Z216" s="176" t="s">
        <v>204</v>
      </c>
      <c r="AA216" s="176" t="s">
        <v>266</v>
      </c>
      <c r="AB216" s="176" t="s">
        <v>266</v>
      </c>
      <c r="AC216" s="176" t="s">
        <v>266</v>
      </c>
      <c r="AD216" s="176" t="s">
        <v>266</v>
      </c>
      <c r="AE216" s="176" t="s">
        <v>266</v>
      </c>
      <c r="AF216" s="176" t="s">
        <v>266</v>
      </c>
      <c r="AG216" s="176" t="s">
        <v>266</v>
      </c>
      <c r="AH216" s="176" t="s">
        <v>266</v>
      </c>
      <c r="AI216" s="176" t="s">
        <v>266</v>
      </c>
      <c r="AJ216" s="176" t="s">
        <v>266</v>
      </c>
      <c r="AK216" s="176" t="s">
        <v>266</v>
      </c>
      <c r="AL216" s="176" t="s">
        <v>266</v>
      </c>
      <c r="AM216" s="176" t="s">
        <v>266</v>
      </c>
      <c r="AN216" s="176" t="s">
        <v>266</v>
      </c>
      <c r="AO216" s="176" t="s">
        <v>266</v>
      </c>
      <c r="AP216" s="176" t="s">
        <v>266</v>
      </c>
      <c r="AQ216" s="176" t="s">
        <v>266</v>
      </c>
      <c r="AR216" s="176" t="s">
        <v>266</v>
      </c>
      <c r="AS216" s="176" t="s">
        <v>266</v>
      </c>
      <c r="AT216" s="176" t="s">
        <v>266</v>
      </c>
      <c r="AU216" s="176" t="s">
        <v>266</v>
      </c>
      <c r="AV216" s="176" t="s">
        <v>266</v>
      </c>
      <c r="AW216" s="176" t="s">
        <v>266</v>
      </c>
      <c r="AX216" s="176" t="s">
        <v>266</v>
      </c>
    </row>
    <row r="217" spans="1:50" x14ac:dyDescent="0.3">
      <c r="A217" s="176">
        <v>806740</v>
      </c>
      <c r="B217" s="176" t="s">
        <v>289</v>
      </c>
      <c r="C217" s="176" t="s">
        <v>203</v>
      </c>
      <c r="D217" s="176" t="s">
        <v>203</v>
      </c>
      <c r="E217" s="176" t="s">
        <v>203</v>
      </c>
      <c r="F217" s="176" t="s">
        <v>203</v>
      </c>
      <c r="G217" s="176" t="s">
        <v>205</v>
      </c>
      <c r="H217" s="176" t="s">
        <v>205</v>
      </c>
      <c r="I217" s="176" t="s">
        <v>203</v>
      </c>
      <c r="J217" s="176" t="s">
        <v>205</v>
      </c>
      <c r="K217" s="176" t="s">
        <v>205</v>
      </c>
      <c r="L217" s="176" t="s">
        <v>205</v>
      </c>
      <c r="M217" s="176" t="s">
        <v>205</v>
      </c>
      <c r="N217" s="176" t="s">
        <v>205</v>
      </c>
      <c r="O217" s="176" t="s">
        <v>204</v>
      </c>
      <c r="P217" s="176" t="s">
        <v>205</v>
      </c>
      <c r="Q217" s="176" t="s">
        <v>203</v>
      </c>
      <c r="R217" s="176" t="s">
        <v>203</v>
      </c>
      <c r="S217" s="176" t="s">
        <v>205</v>
      </c>
      <c r="T217" s="176" t="s">
        <v>205</v>
      </c>
      <c r="U217" s="176" t="s">
        <v>205</v>
      </c>
      <c r="V217" s="176" t="s">
        <v>203</v>
      </c>
      <c r="W217" s="176" t="s">
        <v>205</v>
      </c>
      <c r="X217" s="176" t="s">
        <v>205</v>
      </c>
      <c r="Y217" s="176" t="s">
        <v>205</v>
      </c>
      <c r="Z217" s="176" t="s">
        <v>205</v>
      </c>
      <c r="AA217" s="176" t="s">
        <v>266</v>
      </c>
      <c r="AB217" s="176" t="s">
        <v>266</v>
      </c>
      <c r="AC217" s="176" t="s">
        <v>266</v>
      </c>
      <c r="AD217" s="176" t="s">
        <v>266</v>
      </c>
      <c r="AE217" s="176" t="s">
        <v>266</v>
      </c>
      <c r="AF217" s="176" t="s">
        <v>266</v>
      </c>
      <c r="AG217" s="176" t="s">
        <v>266</v>
      </c>
      <c r="AH217" s="176" t="s">
        <v>266</v>
      </c>
      <c r="AI217" s="176" t="s">
        <v>266</v>
      </c>
      <c r="AJ217" s="176" t="s">
        <v>266</v>
      </c>
      <c r="AK217" s="176" t="s">
        <v>266</v>
      </c>
      <c r="AL217" s="176" t="s">
        <v>266</v>
      </c>
      <c r="AM217" s="176" t="s">
        <v>266</v>
      </c>
      <c r="AN217" s="176" t="s">
        <v>266</v>
      </c>
      <c r="AO217" s="176" t="s">
        <v>266</v>
      </c>
      <c r="AP217" s="176" t="s">
        <v>266</v>
      </c>
      <c r="AQ217" s="176" t="s">
        <v>266</v>
      </c>
      <c r="AR217" s="176" t="s">
        <v>266</v>
      </c>
      <c r="AS217" s="176" t="s">
        <v>266</v>
      </c>
      <c r="AT217" s="176" t="s">
        <v>266</v>
      </c>
      <c r="AU217" s="176" t="s">
        <v>266</v>
      </c>
      <c r="AV217" s="176" t="s">
        <v>266</v>
      </c>
      <c r="AW217" s="176" t="s">
        <v>266</v>
      </c>
      <c r="AX217" s="176" t="s">
        <v>266</v>
      </c>
    </row>
    <row r="218" spans="1:50" x14ac:dyDescent="0.3">
      <c r="A218" s="176">
        <v>806755</v>
      </c>
      <c r="B218" s="176" t="s">
        <v>289</v>
      </c>
      <c r="C218" s="176" t="s">
        <v>203</v>
      </c>
      <c r="D218" s="176" t="s">
        <v>205</v>
      </c>
      <c r="E218" s="176" t="s">
        <v>205</v>
      </c>
      <c r="F218" s="176" t="s">
        <v>205</v>
      </c>
      <c r="G218" s="176" t="s">
        <v>205</v>
      </c>
      <c r="H218" s="176" t="s">
        <v>205</v>
      </c>
      <c r="I218" s="176" t="s">
        <v>205</v>
      </c>
      <c r="J218" s="176" t="s">
        <v>205</v>
      </c>
      <c r="K218" s="176" t="s">
        <v>205</v>
      </c>
      <c r="L218" s="176" t="s">
        <v>205</v>
      </c>
      <c r="M218" s="176" t="s">
        <v>205</v>
      </c>
      <c r="N218" s="176" t="s">
        <v>205</v>
      </c>
      <c r="O218" s="176" t="s">
        <v>204</v>
      </c>
      <c r="P218" s="176" t="s">
        <v>204</v>
      </c>
      <c r="Q218" s="176" t="s">
        <v>204</v>
      </c>
      <c r="R218" s="176" t="s">
        <v>204</v>
      </c>
      <c r="S218" s="176" t="s">
        <v>204</v>
      </c>
      <c r="T218" s="176" t="s">
        <v>204</v>
      </c>
      <c r="U218" s="176" t="s">
        <v>204</v>
      </c>
      <c r="V218" s="176" t="s">
        <v>204</v>
      </c>
      <c r="W218" s="176" t="s">
        <v>204</v>
      </c>
      <c r="X218" s="176" t="s">
        <v>204</v>
      </c>
      <c r="Y218" s="176" t="s">
        <v>204</v>
      </c>
      <c r="Z218" s="176" t="s">
        <v>204</v>
      </c>
      <c r="AA218" s="176" t="s">
        <v>266</v>
      </c>
      <c r="AB218" s="176" t="s">
        <v>266</v>
      </c>
      <c r="AC218" s="176" t="s">
        <v>266</v>
      </c>
      <c r="AD218" s="176" t="s">
        <v>266</v>
      </c>
      <c r="AE218" s="176" t="s">
        <v>266</v>
      </c>
      <c r="AF218" s="176" t="s">
        <v>266</v>
      </c>
      <c r="AG218" s="176" t="s">
        <v>266</v>
      </c>
      <c r="AH218" s="176" t="s">
        <v>266</v>
      </c>
      <c r="AI218" s="176" t="s">
        <v>266</v>
      </c>
      <c r="AJ218" s="176" t="s">
        <v>266</v>
      </c>
      <c r="AK218" s="176" t="s">
        <v>266</v>
      </c>
      <c r="AL218" s="176" t="s">
        <v>266</v>
      </c>
      <c r="AM218" s="176" t="s">
        <v>266</v>
      </c>
      <c r="AN218" s="176" t="s">
        <v>266</v>
      </c>
      <c r="AO218" s="176" t="s">
        <v>266</v>
      </c>
      <c r="AP218" s="176" t="s">
        <v>266</v>
      </c>
      <c r="AQ218" s="176" t="s">
        <v>266</v>
      </c>
      <c r="AR218" s="176" t="s">
        <v>266</v>
      </c>
      <c r="AS218" s="176" t="s">
        <v>266</v>
      </c>
      <c r="AT218" s="176" t="s">
        <v>266</v>
      </c>
      <c r="AU218" s="176" t="s">
        <v>266</v>
      </c>
      <c r="AV218" s="176" t="s">
        <v>266</v>
      </c>
      <c r="AW218" s="176" t="s">
        <v>266</v>
      </c>
      <c r="AX218" s="176" t="s">
        <v>266</v>
      </c>
    </row>
    <row r="219" spans="1:50" x14ac:dyDescent="0.3">
      <c r="A219" s="176">
        <v>806766</v>
      </c>
      <c r="B219" s="176" t="s">
        <v>289</v>
      </c>
      <c r="C219" s="176" t="s">
        <v>203</v>
      </c>
      <c r="D219" s="176" t="s">
        <v>203</v>
      </c>
      <c r="E219" s="176" t="s">
        <v>203</v>
      </c>
      <c r="F219" s="176" t="s">
        <v>203</v>
      </c>
      <c r="G219" s="176" t="s">
        <v>203</v>
      </c>
      <c r="H219" s="176" t="s">
        <v>203</v>
      </c>
      <c r="I219" s="176" t="s">
        <v>203</v>
      </c>
      <c r="J219" s="176" t="s">
        <v>203</v>
      </c>
      <c r="K219" s="176" t="s">
        <v>205</v>
      </c>
      <c r="L219" s="176" t="s">
        <v>205</v>
      </c>
      <c r="M219" s="176" t="s">
        <v>203</v>
      </c>
      <c r="N219" s="176" t="s">
        <v>205</v>
      </c>
      <c r="O219" s="176" t="s">
        <v>204</v>
      </c>
      <c r="P219" s="176" t="s">
        <v>205</v>
      </c>
      <c r="Q219" s="176" t="s">
        <v>205</v>
      </c>
      <c r="R219" s="176" t="s">
        <v>204</v>
      </c>
      <c r="S219" s="176" t="s">
        <v>205</v>
      </c>
      <c r="T219" s="176" t="s">
        <v>205</v>
      </c>
      <c r="U219" s="176" t="s">
        <v>204</v>
      </c>
      <c r="V219" s="176" t="s">
        <v>204</v>
      </c>
      <c r="W219" s="176" t="s">
        <v>204</v>
      </c>
      <c r="X219" s="176" t="s">
        <v>204</v>
      </c>
      <c r="Y219" s="176" t="s">
        <v>204</v>
      </c>
      <c r="Z219" s="176" t="s">
        <v>204</v>
      </c>
    </row>
    <row r="220" spans="1:50" x14ac:dyDescent="0.3">
      <c r="A220" s="176">
        <v>806787</v>
      </c>
      <c r="B220" s="176" t="s">
        <v>289</v>
      </c>
      <c r="C220" s="176" t="s">
        <v>203</v>
      </c>
      <c r="D220" s="176" t="s">
        <v>203</v>
      </c>
      <c r="E220" s="176" t="s">
        <v>203</v>
      </c>
      <c r="F220" s="176" t="s">
        <v>203</v>
      </c>
      <c r="G220" s="176" t="s">
        <v>205</v>
      </c>
      <c r="H220" s="176" t="s">
        <v>203</v>
      </c>
      <c r="I220" s="176" t="s">
        <v>203</v>
      </c>
      <c r="J220" s="176" t="s">
        <v>203</v>
      </c>
      <c r="K220" s="176" t="s">
        <v>203</v>
      </c>
      <c r="L220" s="176" t="s">
        <v>203</v>
      </c>
      <c r="M220" s="176" t="s">
        <v>203</v>
      </c>
      <c r="N220" s="176" t="s">
        <v>205</v>
      </c>
      <c r="O220" s="176" t="s">
        <v>204</v>
      </c>
      <c r="P220" s="176" t="s">
        <v>203</v>
      </c>
      <c r="Q220" s="176" t="s">
        <v>204</v>
      </c>
      <c r="R220" s="176" t="s">
        <v>204</v>
      </c>
      <c r="S220" s="176" t="s">
        <v>205</v>
      </c>
      <c r="T220" s="176" t="s">
        <v>203</v>
      </c>
      <c r="U220" s="176" t="s">
        <v>205</v>
      </c>
      <c r="V220" s="176" t="s">
        <v>204</v>
      </c>
      <c r="W220" s="176" t="s">
        <v>204</v>
      </c>
      <c r="X220" s="176" t="s">
        <v>205</v>
      </c>
      <c r="Y220" s="176" t="s">
        <v>204</v>
      </c>
      <c r="Z220" s="176" t="s">
        <v>204</v>
      </c>
      <c r="AA220" s="176" t="s">
        <v>266</v>
      </c>
      <c r="AB220" s="176" t="s">
        <v>266</v>
      </c>
      <c r="AC220" s="176" t="s">
        <v>266</v>
      </c>
      <c r="AD220" s="176" t="s">
        <v>266</v>
      </c>
      <c r="AE220" s="176" t="s">
        <v>266</v>
      </c>
      <c r="AF220" s="176" t="s">
        <v>266</v>
      </c>
      <c r="AG220" s="176" t="s">
        <v>266</v>
      </c>
      <c r="AH220" s="176" t="s">
        <v>266</v>
      </c>
      <c r="AI220" s="176" t="s">
        <v>266</v>
      </c>
      <c r="AJ220" s="176" t="s">
        <v>266</v>
      </c>
      <c r="AK220" s="176" t="s">
        <v>266</v>
      </c>
      <c r="AL220" s="176" t="s">
        <v>266</v>
      </c>
      <c r="AM220" s="176" t="s">
        <v>266</v>
      </c>
      <c r="AN220" s="176" t="s">
        <v>266</v>
      </c>
      <c r="AO220" s="176" t="s">
        <v>266</v>
      </c>
      <c r="AP220" s="176" t="s">
        <v>266</v>
      </c>
      <c r="AQ220" s="176" t="s">
        <v>266</v>
      </c>
      <c r="AR220" s="176" t="s">
        <v>266</v>
      </c>
      <c r="AS220" s="176" t="s">
        <v>266</v>
      </c>
      <c r="AT220" s="176" t="s">
        <v>266</v>
      </c>
      <c r="AU220" s="176" t="s">
        <v>266</v>
      </c>
      <c r="AV220" s="176" t="s">
        <v>266</v>
      </c>
      <c r="AW220" s="176" t="s">
        <v>266</v>
      </c>
      <c r="AX220" s="176" t="s">
        <v>266</v>
      </c>
    </row>
    <row r="221" spans="1:50" x14ac:dyDescent="0.3">
      <c r="A221" s="176">
        <v>806793</v>
      </c>
      <c r="B221" s="176" t="s">
        <v>289</v>
      </c>
      <c r="C221" s="176" t="s">
        <v>203</v>
      </c>
      <c r="D221" s="176" t="s">
        <v>203</v>
      </c>
      <c r="E221" s="176" t="s">
        <v>203</v>
      </c>
      <c r="F221" s="176" t="s">
        <v>203</v>
      </c>
      <c r="G221" s="176" t="s">
        <v>205</v>
      </c>
      <c r="H221" s="176" t="s">
        <v>203</v>
      </c>
      <c r="I221" s="176" t="s">
        <v>205</v>
      </c>
      <c r="J221" s="176" t="s">
        <v>203</v>
      </c>
      <c r="K221" s="176" t="s">
        <v>205</v>
      </c>
      <c r="L221" s="176" t="s">
        <v>203</v>
      </c>
      <c r="M221" s="176" t="s">
        <v>203</v>
      </c>
      <c r="N221" s="176" t="s">
        <v>204</v>
      </c>
      <c r="O221" s="176" t="s">
        <v>204</v>
      </c>
      <c r="P221" s="176" t="s">
        <v>205</v>
      </c>
      <c r="Q221" s="176" t="s">
        <v>205</v>
      </c>
      <c r="R221" s="176" t="s">
        <v>205</v>
      </c>
      <c r="S221" s="176" t="s">
        <v>205</v>
      </c>
      <c r="T221" s="176" t="s">
        <v>205</v>
      </c>
      <c r="U221" s="176" t="s">
        <v>204</v>
      </c>
      <c r="V221" s="176" t="s">
        <v>204</v>
      </c>
      <c r="W221" s="176" t="s">
        <v>204</v>
      </c>
      <c r="X221" s="176" t="s">
        <v>204</v>
      </c>
      <c r="Y221" s="176" t="s">
        <v>204</v>
      </c>
      <c r="Z221" s="176" t="s">
        <v>204</v>
      </c>
      <c r="AA221" s="176" t="s">
        <v>266</v>
      </c>
      <c r="AB221" s="176" t="s">
        <v>266</v>
      </c>
      <c r="AC221" s="176" t="s">
        <v>266</v>
      </c>
      <c r="AD221" s="176" t="s">
        <v>266</v>
      </c>
      <c r="AE221" s="176" t="s">
        <v>266</v>
      </c>
      <c r="AF221" s="176" t="s">
        <v>266</v>
      </c>
      <c r="AG221" s="176" t="s">
        <v>266</v>
      </c>
      <c r="AH221" s="176" t="s">
        <v>266</v>
      </c>
      <c r="AI221" s="176" t="s">
        <v>266</v>
      </c>
      <c r="AJ221" s="176" t="s">
        <v>266</v>
      </c>
      <c r="AK221" s="176" t="s">
        <v>266</v>
      </c>
      <c r="AL221" s="176" t="s">
        <v>266</v>
      </c>
      <c r="AM221" s="176" t="s">
        <v>266</v>
      </c>
      <c r="AN221" s="176" t="s">
        <v>266</v>
      </c>
      <c r="AO221" s="176" t="s">
        <v>266</v>
      </c>
      <c r="AP221" s="176" t="s">
        <v>266</v>
      </c>
      <c r="AQ221" s="176" t="s">
        <v>266</v>
      </c>
      <c r="AR221" s="176" t="s">
        <v>266</v>
      </c>
      <c r="AS221" s="176" t="s">
        <v>266</v>
      </c>
      <c r="AT221" s="176" t="s">
        <v>266</v>
      </c>
      <c r="AU221" s="176" t="s">
        <v>266</v>
      </c>
      <c r="AV221" s="176" t="s">
        <v>266</v>
      </c>
      <c r="AW221" s="176" t="s">
        <v>266</v>
      </c>
      <c r="AX221" s="176" t="s">
        <v>266</v>
      </c>
    </row>
    <row r="222" spans="1:50" x14ac:dyDescent="0.3">
      <c r="A222" s="176">
        <v>806800</v>
      </c>
      <c r="B222" s="176" t="s">
        <v>289</v>
      </c>
      <c r="C222" s="176" t="s">
        <v>204</v>
      </c>
      <c r="D222" s="176" t="s">
        <v>203</v>
      </c>
      <c r="E222" s="176" t="s">
        <v>204</v>
      </c>
      <c r="F222" s="176" t="s">
        <v>204</v>
      </c>
      <c r="G222" s="176" t="s">
        <v>204</v>
      </c>
      <c r="H222" s="176" t="s">
        <v>204</v>
      </c>
      <c r="I222" s="176" t="s">
        <v>204</v>
      </c>
      <c r="J222" s="176" t="s">
        <v>205</v>
      </c>
      <c r="K222" s="176" t="s">
        <v>203</v>
      </c>
      <c r="L222" s="176" t="s">
        <v>203</v>
      </c>
      <c r="M222" s="176" t="s">
        <v>205</v>
      </c>
      <c r="N222" s="176" t="s">
        <v>204</v>
      </c>
      <c r="O222" s="176" t="s">
        <v>204</v>
      </c>
      <c r="P222" s="176" t="s">
        <v>205</v>
      </c>
      <c r="Q222" s="176" t="s">
        <v>205</v>
      </c>
      <c r="R222" s="176" t="s">
        <v>205</v>
      </c>
      <c r="S222" s="176" t="s">
        <v>205</v>
      </c>
      <c r="T222" s="176" t="s">
        <v>205</v>
      </c>
      <c r="U222" s="176" t="s">
        <v>203</v>
      </c>
      <c r="V222" s="176" t="s">
        <v>205</v>
      </c>
      <c r="W222" s="176" t="s">
        <v>205</v>
      </c>
      <c r="X222" s="176" t="s">
        <v>204</v>
      </c>
      <c r="Y222" s="176" t="s">
        <v>205</v>
      </c>
      <c r="Z222" s="176" t="s">
        <v>205</v>
      </c>
      <c r="AA222" s="176" t="s">
        <v>266</v>
      </c>
      <c r="AB222" s="176" t="s">
        <v>266</v>
      </c>
      <c r="AC222" s="176" t="s">
        <v>266</v>
      </c>
      <c r="AD222" s="176" t="s">
        <v>266</v>
      </c>
      <c r="AE222" s="176" t="s">
        <v>266</v>
      </c>
      <c r="AF222" s="176" t="s">
        <v>266</v>
      </c>
      <c r="AG222" s="176" t="s">
        <v>266</v>
      </c>
      <c r="AH222" s="176" t="s">
        <v>266</v>
      </c>
      <c r="AI222" s="176" t="s">
        <v>266</v>
      </c>
      <c r="AJ222" s="176" t="s">
        <v>266</v>
      </c>
      <c r="AK222" s="176" t="s">
        <v>266</v>
      </c>
      <c r="AL222" s="176" t="s">
        <v>266</v>
      </c>
      <c r="AM222" s="176" t="s">
        <v>266</v>
      </c>
      <c r="AN222" s="176" t="s">
        <v>266</v>
      </c>
      <c r="AO222" s="176" t="s">
        <v>266</v>
      </c>
      <c r="AP222" s="176" t="s">
        <v>266</v>
      </c>
      <c r="AQ222" s="176" t="s">
        <v>266</v>
      </c>
      <c r="AR222" s="176" t="s">
        <v>266</v>
      </c>
      <c r="AS222" s="176" t="s">
        <v>266</v>
      </c>
      <c r="AT222" s="176" t="s">
        <v>266</v>
      </c>
      <c r="AU222" s="176" t="s">
        <v>266</v>
      </c>
      <c r="AV222" s="176" t="s">
        <v>266</v>
      </c>
      <c r="AW222" s="176" t="s">
        <v>266</v>
      </c>
      <c r="AX222" s="176" t="s">
        <v>266</v>
      </c>
    </row>
    <row r="223" spans="1:50" x14ac:dyDescent="0.3">
      <c r="A223" s="176">
        <v>806829</v>
      </c>
      <c r="B223" s="176" t="s">
        <v>289</v>
      </c>
      <c r="C223" s="176" t="s">
        <v>203</v>
      </c>
      <c r="D223" s="176" t="s">
        <v>203</v>
      </c>
      <c r="E223" s="176" t="s">
        <v>205</v>
      </c>
      <c r="F223" s="176" t="s">
        <v>203</v>
      </c>
      <c r="G223" s="176" t="s">
        <v>205</v>
      </c>
      <c r="H223" s="176" t="s">
        <v>203</v>
      </c>
      <c r="I223" s="176" t="s">
        <v>203</v>
      </c>
      <c r="J223" s="176" t="s">
        <v>203</v>
      </c>
      <c r="K223" s="176" t="s">
        <v>203</v>
      </c>
      <c r="L223" s="176" t="s">
        <v>205</v>
      </c>
      <c r="M223" s="176" t="s">
        <v>205</v>
      </c>
      <c r="N223" s="176" t="s">
        <v>203</v>
      </c>
      <c r="O223" s="176" t="s">
        <v>205</v>
      </c>
      <c r="P223" s="176" t="s">
        <v>205</v>
      </c>
      <c r="Q223" s="176" t="s">
        <v>205</v>
      </c>
      <c r="R223" s="176" t="s">
        <v>203</v>
      </c>
      <c r="S223" s="176" t="s">
        <v>205</v>
      </c>
      <c r="T223" s="176" t="s">
        <v>203</v>
      </c>
      <c r="U223" s="176" t="s">
        <v>205</v>
      </c>
      <c r="V223" s="176" t="s">
        <v>205</v>
      </c>
      <c r="W223" s="176" t="s">
        <v>205</v>
      </c>
      <c r="X223" s="176" t="s">
        <v>205</v>
      </c>
      <c r="Y223" s="176" t="s">
        <v>205</v>
      </c>
      <c r="Z223" s="176" t="s">
        <v>205</v>
      </c>
      <c r="AA223" s="176" t="s">
        <v>266</v>
      </c>
      <c r="AB223" s="176" t="s">
        <v>266</v>
      </c>
      <c r="AC223" s="176" t="s">
        <v>266</v>
      </c>
      <c r="AD223" s="176" t="s">
        <v>266</v>
      </c>
      <c r="AE223" s="176" t="s">
        <v>266</v>
      </c>
      <c r="AF223" s="176" t="s">
        <v>266</v>
      </c>
      <c r="AG223" s="176" t="s">
        <v>266</v>
      </c>
      <c r="AH223" s="176" t="s">
        <v>266</v>
      </c>
      <c r="AI223" s="176" t="s">
        <v>266</v>
      </c>
      <c r="AJ223" s="176" t="s">
        <v>266</v>
      </c>
      <c r="AK223" s="176" t="s">
        <v>266</v>
      </c>
      <c r="AL223" s="176" t="s">
        <v>266</v>
      </c>
      <c r="AM223" s="176" t="s">
        <v>266</v>
      </c>
      <c r="AN223" s="176" t="s">
        <v>266</v>
      </c>
      <c r="AO223" s="176" t="s">
        <v>266</v>
      </c>
      <c r="AP223" s="176" t="s">
        <v>266</v>
      </c>
      <c r="AQ223" s="176" t="s">
        <v>266</v>
      </c>
      <c r="AR223" s="176" t="s">
        <v>266</v>
      </c>
      <c r="AS223" s="176" t="s">
        <v>266</v>
      </c>
      <c r="AT223" s="176" t="s">
        <v>266</v>
      </c>
      <c r="AU223" s="176" t="s">
        <v>266</v>
      </c>
      <c r="AV223" s="176" t="s">
        <v>266</v>
      </c>
      <c r="AW223" s="176" t="s">
        <v>266</v>
      </c>
      <c r="AX223" s="176" t="s">
        <v>266</v>
      </c>
    </row>
    <row r="224" spans="1:50" x14ac:dyDescent="0.3">
      <c r="A224" s="176">
        <v>806835</v>
      </c>
      <c r="B224" s="176" t="s">
        <v>289</v>
      </c>
      <c r="C224" s="176" t="s">
        <v>205</v>
      </c>
      <c r="D224" s="176" t="s">
        <v>203</v>
      </c>
      <c r="E224" s="176" t="s">
        <v>203</v>
      </c>
      <c r="F224" s="176" t="s">
        <v>203</v>
      </c>
      <c r="G224" s="176" t="s">
        <v>205</v>
      </c>
      <c r="H224" s="176" t="s">
        <v>203</v>
      </c>
      <c r="I224" s="176" t="s">
        <v>203</v>
      </c>
      <c r="J224" s="176" t="s">
        <v>205</v>
      </c>
      <c r="K224" s="176" t="s">
        <v>203</v>
      </c>
      <c r="L224" s="176" t="s">
        <v>205</v>
      </c>
      <c r="M224" s="176" t="s">
        <v>205</v>
      </c>
      <c r="N224" s="176" t="s">
        <v>203</v>
      </c>
      <c r="O224" s="176" t="s">
        <v>205</v>
      </c>
      <c r="P224" s="176" t="s">
        <v>205</v>
      </c>
      <c r="Q224" s="176" t="s">
        <v>205</v>
      </c>
      <c r="R224" s="176" t="s">
        <v>203</v>
      </c>
      <c r="S224" s="176" t="s">
        <v>205</v>
      </c>
      <c r="T224" s="176" t="s">
        <v>203</v>
      </c>
      <c r="U224" s="176" t="s">
        <v>205</v>
      </c>
      <c r="V224" s="176" t="s">
        <v>205</v>
      </c>
      <c r="W224" s="176" t="s">
        <v>205</v>
      </c>
      <c r="X224" s="176" t="s">
        <v>205</v>
      </c>
      <c r="Y224" s="176" t="s">
        <v>205</v>
      </c>
      <c r="Z224" s="176" t="s">
        <v>205</v>
      </c>
      <c r="AA224" s="176" t="s">
        <v>266</v>
      </c>
      <c r="AB224" s="176" t="s">
        <v>266</v>
      </c>
      <c r="AC224" s="176" t="s">
        <v>266</v>
      </c>
      <c r="AD224" s="176" t="s">
        <v>266</v>
      </c>
      <c r="AE224" s="176" t="s">
        <v>266</v>
      </c>
      <c r="AF224" s="176" t="s">
        <v>266</v>
      </c>
      <c r="AG224" s="176" t="s">
        <v>266</v>
      </c>
      <c r="AH224" s="176" t="s">
        <v>266</v>
      </c>
      <c r="AI224" s="176" t="s">
        <v>266</v>
      </c>
      <c r="AJ224" s="176" t="s">
        <v>266</v>
      </c>
      <c r="AK224" s="176" t="s">
        <v>266</v>
      </c>
      <c r="AL224" s="176" t="s">
        <v>266</v>
      </c>
      <c r="AM224" s="176" t="s">
        <v>266</v>
      </c>
      <c r="AN224" s="176" t="s">
        <v>266</v>
      </c>
      <c r="AO224" s="176" t="s">
        <v>266</v>
      </c>
      <c r="AP224" s="176" t="s">
        <v>266</v>
      </c>
      <c r="AQ224" s="176" t="s">
        <v>266</v>
      </c>
      <c r="AR224" s="176" t="s">
        <v>266</v>
      </c>
      <c r="AS224" s="176" t="s">
        <v>266</v>
      </c>
      <c r="AT224" s="176" t="s">
        <v>266</v>
      </c>
      <c r="AU224" s="176" t="s">
        <v>266</v>
      </c>
      <c r="AV224" s="176" t="s">
        <v>266</v>
      </c>
      <c r="AW224" s="176" t="s">
        <v>266</v>
      </c>
      <c r="AX224" s="176" t="s">
        <v>266</v>
      </c>
    </row>
    <row r="225" spans="1:50" x14ac:dyDescent="0.3">
      <c r="A225" s="176">
        <v>806837</v>
      </c>
      <c r="B225" s="176" t="s">
        <v>289</v>
      </c>
      <c r="C225" s="176" t="s">
        <v>205</v>
      </c>
      <c r="D225" s="176" t="s">
        <v>205</v>
      </c>
      <c r="E225" s="176" t="s">
        <v>205</v>
      </c>
      <c r="F225" s="176" t="s">
        <v>203</v>
      </c>
      <c r="G225" s="176" t="s">
        <v>205</v>
      </c>
      <c r="H225" s="176" t="s">
        <v>204</v>
      </c>
      <c r="I225" s="176" t="s">
        <v>205</v>
      </c>
      <c r="J225" s="176" t="s">
        <v>205</v>
      </c>
      <c r="K225" s="176" t="s">
        <v>205</v>
      </c>
      <c r="L225" s="176" t="s">
        <v>203</v>
      </c>
      <c r="M225" s="176" t="s">
        <v>204</v>
      </c>
      <c r="N225" s="176" t="s">
        <v>204</v>
      </c>
      <c r="O225" s="176" t="s">
        <v>204</v>
      </c>
      <c r="P225" s="176" t="s">
        <v>204</v>
      </c>
      <c r="Q225" s="176" t="s">
        <v>204</v>
      </c>
      <c r="R225" s="176" t="s">
        <v>205</v>
      </c>
      <c r="S225" s="176" t="s">
        <v>204</v>
      </c>
      <c r="T225" s="176" t="s">
        <v>205</v>
      </c>
      <c r="U225" s="176" t="s">
        <v>204</v>
      </c>
      <c r="V225" s="176" t="s">
        <v>204</v>
      </c>
      <c r="W225" s="176" t="s">
        <v>204</v>
      </c>
      <c r="X225" s="176" t="s">
        <v>204</v>
      </c>
      <c r="Y225" s="176" t="s">
        <v>204</v>
      </c>
      <c r="Z225" s="176" t="s">
        <v>204</v>
      </c>
    </row>
    <row r="226" spans="1:50" x14ac:dyDescent="0.3">
      <c r="A226" s="176">
        <v>806861</v>
      </c>
      <c r="B226" s="176" t="s">
        <v>289</v>
      </c>
      <c r="C226" s="176" t="s">
        <v>205</v>
      </c>
      <c r="D226" s="176" t="s">
        <v>203</v>
      </c>
      <c r="E226" s="176" t="s">
        <v>203</v>
      </c>
      <c r="F226" s="176" t="s">
        <v>205</v>
      </c>
      <c r="G226" s="176" t="s">
        <v>205</v>
      </c>
      <c r="H226" s="176" t="s">
        <v>205</v>
      </c>
      <c r="I226" s="176" t="s">
        <v>205</v>
      </c>
      <c r="J226" s="176" t="s">
        <v>205</v>
      </c>
      <c r="K226" s="176" t="s">
        <v>205</v>
      </c>
      <c r="L226" s="176" t="s">
        <v>203</v>
      </c>
      <c r="M226" s="176" t="s">
        <v>203</v>
      </c>
      <c r="N226" s="176" t="s">
        <v>203</v>
      </c>
      <c r="O226" s="176" t="s">
        <v>204</v>
      </c>
      <c r="P226" s="176" t="s">
        <v>203</v>
      </c>
      <c r="Q226" s="176" t="s">
        <v>204</v>
      </c>
      <c r="R226" s="176" t="s">
        <v>203</v>
      </c>
      <c r="S226" s="176" t="s">
        <v>204</v>
      </c>
      <c r="T226" s="176" t="s">
        <v>203</v>
      </c>
      <c r="U226" s="176" t="s">
        <v>203</v>
      </c>
      <c r="V226" s="176" t="s">
        <v>205</v>
      </c>
      <c r="W226" s="176" t="s">
        <v>205</v>
      </c>
      <c r="X226" s="176" t="s">
        <v>203</v>
      </c>
      <c r="Y226" s="176" t="s">
        <v>205</v>
      </c>
      <c r="Z226" s="176" t="s">
        <v>205</v>
      </c>
    </row>
    <row r="227" spans="1:50" x14ac:dyDescent="0.3">
      <c r="A227" s="176">
        <v>806864</v>
      </c>
      <c r="B227" s="176" t="s">
        <v>289</v>
      </c>
      <c r="C227" s="176" t="s">
        <v>203</v>
      </c>
      <c r="D227" s="176" t="s">
        <v>205</v>
      </c>
      <c r="E227" s="176" t="s">
        <v>205</v>
      </c>
      <c r="F227" s="176" t="s">
        <v>203</v>
      </c>
      <c r="G227" s="176" t="s">
        <v>203</v>
      </c>
      <c r="H227" s="176" t="s">
        <v>203</v>
      </c>
      <c r="I227" s="176" t="s">
        <v>205</v>
      </c>
      <c r="J227" s="176" t="s">
        <v>203</v>
      </c>
      <c r="K227" s="176" t="s">
        <v>203</v>
      </c>
      <c r="L227" s="176" t="s">
        <v>205</v>
      </c>
      <c r="M227" s="176" t="s">
        <v>203</v>
      </c>
      <c r="N227" s="176" t="s">
        <v>203</v>
      </c>
      <c r="O227" s="176" t="s">
        <v>204</v>
      </c>
      <c r="P227" s="176" t="s">
        <v>205</v>
      </c>
      <c r="Q227" s="176" t="s">
        <v>204</v>
      </c>
      <c r="R227" s="176" t="s">
        <v>205</v>
      </c>
      <c r="S227" s="176" t="s">
        <v>205</v>
      </c>
      <c r="T227" s="176" t="s">
        <v>205</v>
      </c>
      <c r="U227" s="176" t="s">
        <v>204</v>
      </c>
      <c r="V227" s="176" t="s">
        <v>204</v>
      </c>
      <c r="W227" s="176" t="s">
        <v>204</v>
      </c>
      <c r="X227" s="176" t="s">
        <v>204</v>
      </c>
      <c r="Y227" s="176" t="s">
        <v>204</v>
      </c>
      <c r="Z227" s="176" t="s">
        <v>204</v>
      </c>
    </row>
    <row r="228" spans="1:50" x14ac:dyDescent="0.3">
      <c r="A228" s="176">
        <v>806865</v>
      </c>
      <c r="B228" s="176" t="s">
        <v>289</v>
      </c>
      <c r="C228" s="176" t="s">
        <v>204</v>
      </c>
      <c r="D228" s="176" t="s">
        <v>203</v>
      </c>
      <c r="E228" s="176" t="s">
        <v>205</v>
      </c>
      <c r="F228" s="176" t="s">
        <v>205</v>
      </c>
      <c r="G228" s="176" t="s">
        <v>204</v>
      </c>
      <c r="H228" s="176" t="s">
        <v>205</v>
      </c>
      <c r="I228" s="176" t="s">
        <v>204</v>
      </c>
      <c r="J228" s="176" t="s">
        <v>204</v>
      </c>
      <c r="K228" s="176" t="s">
        <v>205</v>
      </c>
      <c r="L228" s="176" t="s">
        <v>203</v>
      </c>
      <c r="M228" s="176" t="s">
        <v>204</v>
      </c>
      <c r="N228" s="176" t="s">
        <v>203</v>
      </c>
      <c r="O228" s="176" t="s">
        <v>205</v>
      </c>
      <c r="P228" s="176" t="s">
        <v>204</v>
      </c>
      <c r="Q228" s="176" t="s">
        <v>204</v>
      </c>
      <c r="R228" s="176" t="s">
        <v>205</v>
      </c>
      <c r="S228" s="176" t="s">
        <v>203</v>
      </c>
      <c r="T228" s="176" t="s">
        <v>203</v>
      </c>
      <c r="U228" s="176" t="s">
        <v>204</v>
      </c>
      <c r="V228" s="176" t="s">
        <v>204</v>
      </c>
      <c r="W228" s="176" t="s">
        <v>205</v>
      </c>
      <c r="X228" s="176" t="s">
        <v>204</v>
      </c>
      <c r="Y228" s="176" t="s">
        <v>204</v>
      </c>
      <c r="Z228" s="176" t="s">
        <v>204</v>
      </c>
    </row>
    <row r="229" spans="1:50" x14ac:dyDescent="0.3">
      <c r="A229" s="176">
        <v>806867</v>
      </c>
      <c r="B229" s="176" t="s">
        <v>289</v>
      </c>
      <c r="C229" s="176" t="s">
        <v>205</v>
      </c>
      <c r="D229" s="176" t="s">
        <v>205</v>
      </c>
      <c r="E229" s="176" t="s">
        <v>205</v>
      </c>
      <c r="F229" s="176" t="s">
        <v>205</v>
      </c>
      <c r="G229" s="176" t="s">
        <v>205</v>
      </c>
      <c r="H229" s="176" t="s">
        <v>205</v>
      </c>
      <c r="I229" s="176" t="s">
        <v>203</v>
      </c>
      <c r="J229" s="176" t="s">
        <v>205</v>
      </c>
      <c r="K229" s="176" t="s">
        <v>205</v>
      </c>
      <c r="L229" s="176" t="s">
        <v>203</v>
      </c>
      <c r="M229" s="176" t="s">
        <v>205</v>
      </c>
      <c r="N229" s="176" t="s">
        <v>203</v>
      </c>
      <c r="O229" s="176" t="s">
        <v>203</v>
      </c>
      <c r="P229" s="176" t="s">
        <v>203</v>
      </c>
      <c r="Q229" s="176" t="s">
        <v>203</v>
      </c>
      <c r="R229" s="176" t="s">
        <v>203</v>
      </c>
      <c r="S229" s="176" t="s">
        <v>203</v>
      </c>
      <c r="T229" s="176" t="s">
        <v>203</v>
      </c>
      <c r="U229" s="176" t="s">
        <v>203</v>
      </c>
      <c r="V229" s="176" t="s">
        <v>203</v>
      </c>
      <c r="W229" s="176" t="s">
        <v>203</v>
      </c>
      <c r="X229" s="176" t="s">
        <v>203</v>
      </c>
      <c r="Y229" s="176" t="s">
        <v>203</v>
      </c>
      <c r="Z229" s="176" t="s">
        <v>205</v>
      </c>
    </row>
    <row r="230" spans="1:50" x14ac:dyDescent="0.3">
      <c r="A230" s="176">
        <v>806921</v>
      </c>
      <c r="B230" s="176" t="s">
        <v>289</v>
      </c>
      <c r="C230" s="176" t="s">
        <v>203</v>
      </c>
      <c r="D230" s="176" t="s">
        <v>203</v>
      </c>
      <c r="E230" s="176" t="s">
        <v>203</v>
      </c>
      <c r="F230" s="176" t="s">
        <v>203</v>
      </c>
      <c r="G230" s="176" t="s">
        <v>203</v>
      </c>
      <c r="H230" s="176" t="s">
        <v>203</v>
      </c>
      <c r="I230" s="176" t="s">
        <v>205</v>
      </c>
      <c r="J230" s="176" t="s">
        <v>205</v>
      </c>
      <c r="K230" s="176" t="s">
        <v>203</v>
      </c>
      <c r="L230" s="176" t="s">
        <v>203</v>
      </c>
      <c r="M230" s="176" t="s">
        <v>205</v>
      </c>
      <c r="N230" s="176" t="s">
        <v>203</v>
      </c>
      <c r="O230" s="176" t="s">
        <v>204</v>
      </c>
      <c r="P230" s="176" t="s">
        <v>205</v>
      </c>
      <c r="Q230" s="176" t="s">
        <v>205</v>
      </c>
      <c r="R230" s="176" t="s">
        <v>205</v>
      </c>
      <c r="S230" s="176" t="s">
        <v>205</v>
      </c>
      <c r="T230" s="176" t="s">
        <v>205</v>
      </c>
      <c r="U230" s="176" t="s">
        <v>204</v>
      </c>
      <c r="V230" s="176" t="s">
        <v>204</v>
      </c>
      <c r="W230" s="176" t="s">
        <v>204</v>
      </c>
      <c r="X230" s="176" t="s">
        <v>204</v>
      </c>
      <c r="Y230" s="176" t="s">
        <v>204</v>
      </c>
      <c r="Z230" s="176" t="s">
        <v>204</v>
      </c>
    </row>
    <row r="231" spans="1:50" x14ac:dyDescent="0.3">
      <c r="A231" s="176">
        <v>806938</v>
      </c>
      <c r="B231" s="176" t="s">
        <v>289</v>
      </c>
      <c r="C231" s="176" t="s">
        <v>203</v>
      </c>
      <c r="D231" s="176" t="s">
        <v>203</v>
      </c>
      <c r="E231" s="176" t="s">
        <v>205</v>
      </c>
      <c r="F231" s="176" t="s">
        <v>203</v>
      </c>
      <c r="G231" s="176" t="s">
        <v>205</v>
      </c>
      <c r="H231" s="176" t="s">
        <v>203</v>
      </c>
      <c r="I231" s="176" t="s">
        <v>205</v>
      </c>
      <c r="J231" s="176" t="s">
        <v>205</v>
      </c>
      <c r="K231" s="176" t="s">
        <v>205</v>
      </c>
      <c r="L231" s="176" t="s">
        <v>205</v>
      </c>
      <c r="M231" s="176" t="s">
        <v>205</v>
      </c>
      <c r="N231" s="176" t="s">
        <v>203</v>
      </c>
      <c r="O231" s="176" t="s">
        <v>204</v>
      </c>
      <c r="P231" s="176" t="s">
        <v>203</v>
      </c>
      <c r="Q231" s="176" t="s">
        <v>204</v>
      </c>
      <c r="R231" s="176" t="s">
        <v>205</v>
      </c>
      <c r="S231" s="176" t="s">
        <v>205</v>
      </c>
      <c r="T231" s="176" t="s">
        <v>205</v>
      </c>
      <c r="U231" s="176" t="s">
        <v>205</v>
      </c>
      <c r="V231" s="176" t="s">
        <v>205</v>
      </c>
      <c r="W231" s="176" t="s">
        <v>205</v>
      </c>
      <c r="X231" s="176" t="s">
        <v>205</v>
      </c>
      <c r="Y231" s="176" t="s">
        <v>205</v>
      </c>
      <c r="Z231" s="176" t="s">
        <v>204</v>
      </c>
    </row>
    <row r="232" spans="1:50" x14ac:dyDescent="0.3">
      <c r="A232" s="176">
        <v>806960</v>
      </c>
      <c r="B232" s="176" t="s">
        <v>289</v>
      </c>
      <c r="C232" s="176" t="s">
        <v>203</v>
      </c>
      <c r="D232" s="176" t="s">
        <v>203</v>
      </c>
      <c r="E232" s="176" t="s">
        <v>203</v>
      </c>
      <c r="F232" s="176" t="s">
        <v>203</v>
      </c>
      <c r="G232" s="176" t="s">
        <v>203</v>
      </c>
      <c r="H232" s="176" t="s">
        <v>203</v>
      </c>
      <c r="I232" s="176" t="s">
        <v>203</v>
      </c>
      <c r="J232" s="176" t="s">
        <v>203</v>
      </c>
      <c r="K232" s="176" t="s">
        <v>205</v>
      </c>
      <c r="L232" s="176" t="s">
        <v>203</v>
      </c>
      <c r="M232" s="176" t="s">
        <v>203</v>
      </c>
      <c r="N232" s="176" t="s">
        <v>203</v>
      </c>
      <c r="O232" s="176" t="s">
        <v>205</v>
      </c>
      <c r="P232" s="176" t="s">
        <v>203</v>
      </c>
      <c r="Q232" s="176" t="s">
        <v>203</v>
      </c>
      <c r="R232" s="176" t="s">
        <v>203</v>
      </c>
      <c r="S232" s="176" t="s">
        <v>203</v>
      </c>
      <c r="T232" s="176" t="s">
        <v>203</v>
      </c>
      <c r="U232" s="176" t="s">
        <v>204</v>
      </c>
      <c r="V232" s="176" t="s">
        <v>204</v>
      </c>
      <c r="W232" s="176" t="s">
        <v>204</v>
      </c>
      <c r="X232" s="176" t="s">
        <v>204</v>
      </c>
      <c r="Y232" s="176" t="s">
        <v>204</v>
      </c>
      <c r="Z232" s="176" t="s">
        <v>204</v>
      </c>
    </row>
    <row r="233" spans="1:50" x14ac:dyDescent="0.3">
      <c r="A233" s="176">
        <v>806961</v>
      </c>
      <c r="B233" s="176" t="s">
        <v>289</v>
      </c>
      <c r="C233" s="176" t="s">
        <v>203</v>
      </c>
      <c r="D233" s="176" t="s">
        <v>203</v>
      </c>
      <c r="E233" s="176" t="s">
        <v>203</v>
      </c>
      <c r="F233" s="176" t="s">
        <v>203</v>
      </c>
      <c r="G233" s="176" t="s">
        <v>203</v>
      </c>
      <c r="H233" s="176" t="s">
        <v>203</v>
      </c>
      <c r="I233" s="176" t="s">
        <v>203</v>
      </c>
      <c r="J233" s="176" t="s">
        <v>205</v>
      </c>
      <c r="K233" s="176" t="s">
        <v>203</v>
      </c>
      <c r="L233" s="176" t="s">
        <v>203</v>
      </c>
      <c r="M233" s="176" t="s">
        <v>203</v>
      </c>
      <c r="N233" s="176" t="s">
        <v>205</v>
      </c>
    </row>
    <row r="234" spans="1:50" x14ac:dyDescent="0.3">
      <c r="A234" s="176">
        <v>806969</v>
      </c>
      <c r="B234" s="176" t="s">
        <v>289</v>
      </c>
      <c r="C234" s="176" t="s">
        <v>203</v>
      </c>
      <c r="D234" s="176" t="s">
        <v>203</v>
      </c>
      <c r="E234" s="176" t="s">
        <v>203</v>
      </c>
      <c r="F234" s="176" t="s">
        <v>203</v>
      </c>
      <c r="G234" s="176" t="s">
        <v>205</v>
      </c>
      <c r="H234" s="176" t="s">
        <v>203</v>
      </c>
      <c r="I234" s="176" t="s">
        <v>203</v>
      </c>
      <c r="J234" s="176" t="s">
        <v>203</v>
      </c>
      <c r="K234" s="176" t="s">
        <v>205</v>
      </c>
      <c r="L234" s="176" t="s">
        <v>203</v>
      </c>
      <c r="M234" s="176" t="s">
        <v>203</v>
      </c>
      <c r="N234" s="176" t="s">
        <v>203</v>
      </c>
      <c r="O234" s="176" t="s">
        <v>204</v>
      </c>
      <c r="P234" s="176" t="s">
        <v>205</v>
      </c>
      <c r="Q234" s="176" t="s">
        <v>204</v>
      </c>
      <c r="R234" s="176" t="s">
        <v>205</v>
      </c>
      <c r="S234" s="176" t="s">
        <v>205</v>
      </c>
      <c r="T234" s="176" t="s">
        <v>205</v>
      </c>
      <c r="U234" s="176" t="s">
        <v>204</v>
      </c>
      <c r="V234" s="176" t="s">
        <v>204</v>
      </c>
      <c r="W234" s="176" t="s">
        <v>204</v>
      </c>
      <c r="X234" s="176" t="s">
        <v>204</v>
      </c>
      <c r="Y234" s="176" t="s">
        <v>204</v>
      </c>
      <c r="Z234" s="176" t="s">
        <v>204</v>
      </c>
      <c r="AA234" s="176" t="s">
        <v>266</v>
      </c>
      <c r="AB234" s="176" t="s">
        <v>266</v>
      </c>
      <c r="AC234" s="176" t="s">
        <v>266</v>
      </c>
      <c r="AD234" s="176" t="s">
        <v>266</v>
      </c>
      <c r="AE234" s="176" t="s">
        <v>266</v>
      </c>
      <c r="AF234" s="176" t="s">
        <v>266</v>
      </c>
      <c r="AG234" s="176" t="s">
        <v>266</v>
      </c>
      <c r="AH234" s="176" t="s">
        <v>266</v>
      </c>
      <c r="AI234" s="176" t="s">
        <v>266</v>
      </c>
      <c r="AJ234" s="176" t="s">
        <v>266</v>
      </c>
      <c r="AK234" s="176" t="s">
        <v>266</v>
      </c>
      <c r="AL234" s="176" t="s">
        <v>266</v>
      </c>
      <c r="AM234" s="176" t="s">
        <v>266</v>
      </c>
      <c r="AN234" s="176" t="s">
        <v>266</v>
      </c>
      <c r="AO234" s="176" t="s">
        <v>266</v>
      </c>
      <c r="AP234" s="176" t="s">
        <v>266</v>
      </c>
      <c r="AQ234" s="176" t="s">
        <v>266</v>
      </c>
      <c r="AR234" s="176" t="s">
        <v>266</v>
      </c>
      <c r="AS234" s="176" t="s">
        <v>266</v>
      </c>
      <c r="AT234" s="176" t="s">
        <v>266</v>
      </c>
      <c r="AU234" s="176" t="s">
        <v>266</v>
      </c>
      <c r="AV234" s="176" t="s">
        <v>266</v>
      </c>
      <c r="AW234" s="176" t="s">
        <v>266</v>
      </c>
      <c r="AX234" s="176" t="s">
        <v>266</v>
      </c>
    </row>
    <row r="235" spans="1:50" x14ac:dyDescent="0.3">
      <c r="A235" s="176">
        <v>807003</v>
      </c>
      <c r="B235" s="176" t="s">
        <v>289</v>
      </c>
      <c r="C235" s="176" t="s">
        <v>204</v>
      </c>
      <c r="D235" s="176" t="s">
        <v>203</v>
      </c>
      <c r="E235" s="176" t="s">
        <v>203</v>
      </c>
      <c r="F235" s="176" t="s">
        <v>204</v>
      </c>
      <c r="G235" s="176" t="s">
        <v>204</v>
      </c>
      <c r="H235" s="176" t="s">
        <v>204</v>
      </c>
      <c r="I235" s="176" t="s">
        <v>204</v>
      </c>
      <c r="J235" s="176" t="s">
        <v>203</v>
      </c>
      <c r="K235" s="176" t="s">
        <v>205</v>
      </c>
      <c r="L235" s="176" t="s">
        <v>205</v>
      </c>
      <c r="M235" s="176" t="s">
        <v>205</v>
      </c>
      <c r="N235" s="176" t="s">
        <v>204</v>
      </c>
      <c r="O235" s="176" t="s">
        <v>204</v>
      </c>
      <c r="P235" s="176" t="s">
        <v>203</v>
      </c>
      <c r="Q235" s="176" t="s">
        <v>205</v>
      </c>
      <c r="R235" s="176" t="s">
        <v>205</v>
      </c>
      <c r="S235" s="176" t="s">
        <v>205</v>
      </c>
      <c r="T235" s="176" t="s">
        <v>205</v>
      </c>
      <c r="U235" s="176" t="s">
        <v>205</v>
      </c>
      <c r="V235" s="176" t="s">
        <v>205</v>
      </c>
      <c r="W235" s="176" t="s">
        <v>205</v>
      </c>
      <c r="X235" s="176" t="s">
        <v>205</v>
      </c>
      <c r="Y235" s="176" t="s">
        <v>205</v>
      </c>
      <c r="Z235" s="176" t="s">
        <v>204</v>
      </c>
      <c r="AA235" s="176" t="s">
        <v>266</v>
      </c>
      <c r="AB235" s="176" t="s">
        <v>266</v>
      </c>
      <c r="AC235" s="176" t="s">
        <v>266</v>
      </c>
      <c r="AD235" s="176" t="s">
        <v>266</v>
      </c>
      <c r="AE235" s="176" t="s">
        <v>266</v>
      </c>
      <c r="AF235" s="176" t="s">
        <v>266</v>
      </c>
      <c r="AG235" s="176" t="s">
        <v>266</v>
      </c>
      <c r="AH235" s="176" t="s">
        <v>266</v>
      </c>
      <c r="AI235" s="176" t="s">
        <v>266</v>
      </c>
      <c r="AJ235" s="176" t="s">
        <v>266</v>
      </c>
      <c r="AK235" s="176" t="s">
        <v>266</v>
      </c>
      <c r="AL235" s="176" t="s">
        <v>266</v>
      </c>
      <c r="AM235" s="176" t="s">
        <v>266</v>
      </c>
      <c r="AN235" s="176" t="s">
        <v>266</v>
      </c>
      <c r="AO235" s="176" t="s">
        <v>266</v>
      </c>
      <c r="AP235" s="176" t="s">
        <v>266</v>
      </c>
      <c r="AQ235" s="176" t="s">
        <v>266</v>
      </c>
      <c r="AR235" s="176" t="s">
        <v>266</v>
      </c>
      <c r="AS235" s="176" t="s">
        <v>266</v>
      </c>
      <c r="AT235" s="176" t="s">
        <v>266</v>
      </c>
      <c r="AU235" s="176" t="s">
        <v>266</v>
      </c>
      <c r="AV235" s="176" t="s">
        <v>266</v>
      </c>
      <c r="AW235" s="176" t="s">
        <v>266</v>
      </c>
      <c r="AX235" s="176" t="s">
        <v>266</v>
      </c>
    </row>
    <row r="236" spans="1:50" x14ac:dyDescent="0.3">
      <c r="A236" s="176">
        <v>807005</v>
      </c>
      <c r="B236" s="176" t="s">
        <v>289</v>
      </c>
      <c r="C236" s="176" t="s">
        <v>203</v>
      </c>
      <c r="D236" s="176" t="s">
        <v>203</v>
      </c>
      <c r="E236" s="176" t="s">
        <v>203</v>
      </c>
      <c r="F236" s="176" t="s">
        <v>205</v>
      </c>
      <c r="G236" s="176" t="s">
        <v>203</v>
      </c>
      <c r="H236" s="176" t="s">
        <v>205</v>
      </c>
      <c r="I236" s="176" t="s">
        <v>205</v>
      </c>
      <c r="J236" s="176" t="s">
        <v>203</v>
      </c>
      <c r="K236" s="176" t="s">
        <v>205</v>
      </c>
      <c r="L236" s="176" t="s">
        <v>205</v>
      </c>
      <c r="M236" s="176" t="s">
        <v>205</v>
      </c>
      <c r="N236" s="176" t="s">
        <v>205</v>
      </c>
      <c r="O236" s="176" t="s">
        <v>204</v>
      </c>
      <c r="P236" s="176" t="s">
        <v>204</v>
      </c>
      <c r="Q236" s="176" t="s">
        <v>204</v>
      </c>
      <c r="R236" s="176" t="s">
        <v>204</v>
      </c>
      <c r="S236" s="176" t="s">
        <v>205</v>
      </c>
      <c r="T236" s="176" t="s">
        <v>205</v>
      </c>
      <c r="U236" s="176" t="s">
        <v>204</v>
      </c>
      <c r="V236" s="176" t="s">
        <v>204</v>
      </c>
      <c r="W236" s="176" t="s">
        <v>204</v>
      </c>
      <c r="X236" s="176" t="s">
        <v>204</v>
      </c>
      <c r="Y236" s="176" t="s">
        <v>204</v>
      </c>
      <c r="Z236" s="176" t="s">
        <v>204</v>
      </c>
    </row>
    <row r="237" spans="1:50" x14ac:dyDescent="0.3">
      <c r="A237" s="176">
        <v>807019</v>
      </c>
      <c r="B237" s="176" t="s">
        <v>289</v>
      </c>
      <c r="C237" s="176" t="s">
        <v>203</v>
      </c>
      <c r="D237" s="176" t="s">
        <v>203</v>
      </c>
      <c r="E237" s="176" t="s">
        <v>203</v>
      </c>
      <c r="F237" s="176" t="s">
        <v>203</v>
      </c>
      <c r="G237" s="176" t="s">
        <v>203</v>
      </c>
      <c r="H237" s="176" t="s">
        <v>203</v>
      </c>
      <c r="I237" s="176" t="s">
        <v>205</v>
      </c>
      <c r="J237" s="176" t="s">
        <v>205</v>
      </c>
      <c r="K237" s="176" t="s">
        <v>203</v>
      </c>
      <c r="L237" s="176" t="s">
        <v>203</v>
      </c>
      <c r="M237" s="176" t="s">
        <v>205</v>
      </c>
      <c r="N237" s="176" t="s">
        <v>203</v>
      </c>
      <c r="O237" s="176" t="s">
        <v>204</v>
      </c>
      <c r="P237" s="176" t="s">
        <v>205</v>
      </c>
      <c r="Q237" s="176" t="s">
        <v>205</v>
      </c>
      <c r="R237" s="176" t="s">
        <v>204</v>
      </c>
      <c r="S237" s="176" t="s">
        <v>204</v>
      </c>
      <c r="T237" s="176" t="s">
        <v>205</v>
      </c>
      <c r="U237" s="176" t="s">
        <v>205</v>
      </c>
      <c r="V237" s="176" t="s">
        <v>204</v>
      </c>
      <c r="W237" s="176" t="s">
        <v>204</v>
      </c>
      <c r="X237" s="176" t="s">
        <v>205</v>
      </c>
      <c r="Y237" s="176" t="s">
        <v>204</v>
      </c>
      <c r="Z237" s="176" t="s">
        <v>204</v>
      </c>
    </row>
    <row r="238" spans="1:50" x14ac:dyDescent="0.3">
      <c r="A238" s="176">
        <v>807034</v>
      </c>
      <c r="B238" s="176" t="s">
        <v>289</v>
      </c>
      <c r="C238" s="176" t="s">
        <v>205</v>
      </c>
      <c r="D238" s="176" t="s">
        <v>203</v>
      </c>
      <c r="E238" s="176" t="s">
        <v>203</v>
      </c>
      <c r="F238" s="176" t="s">
        <v>203</v>
      </c>
      <c r="G238" s="176" t="s">
        <v>203</v>
      </c>
      <c r="H238" s="176" t="s">
        <v>205</v>
      </c>
      <c r="I238" s="176" t="s">
        <v>205</v>
      </c>
      <c r="J238" s="176" t="s">
        <v>203</v>
      </c>
      <c r="K238" s="176" t="s">
        <v>203</v>
      </c>
      <c r="L238" s="176" t="s">
        <v>205</v>
      </c>
      <c r="M238" s="176" t="s">
        <v>203</v>
      </c>
      <c r="N238" s="176" t="s">
        <v>204</v>
      </c>
      <c r="O238" s="176" t="s">
        <v>204</v>
      </c>
      <c r="P238" s="176" t="s">
        <v>205</v>
      </c>
      <c r="Q238" s="176" t="s">
        <v>205</v>
      </c>
      <c r="R238" s="176" t="s">
        <v>205</v>
      </c>
      <c r="S238" s="176" t="s">
        <v>205</v>
      </c>
      <c r="T238" s="176" t="s">
        <v>205</v>
      </c>
      <c r="U238" s="176" t="s">
        <v>204</v>
      </c>
      <c r="V238" s="176" t="s">
        <v>204</v>
      </c>
      <c r="W238" s="176" t="s">
        <v>204</v>
      </c>
      <c r="X238" s="176" t="s">
        <v>204</v>
      </c>
      <c r="Y238" s="176" t="s">
        <v>204</v>
      </c>
      <c r="Z238" s="176" t="s">
        <v>204</v>
      </c>
    </row>
    <row r="239" spans="1:50" x14ac:dyDescent="0.3">
      <c r="A239" s="176">
        <v>807043</v>
      </c>
      <c r="B239" s="176" t="s">
        <v>289</v>
      </c>
      <c r="C239" s="176" t="s">
        <v>203</v>
      </c>
      <c r="D239" s="176" t="s">
        <v>203</v>
      </c>
      <c r="E239" s="176" t="s">
        <v>203</v>
      </c>
      <c r="F239" s="176" t="s">
        <v>203</v>
      </c>
      <c r="G239" s="176" t="s">
        <v>205</v>
      </c>
      <c r="H239" s="176" t="s">
        <v>203</v>
      </c>
      <c r="I239" s="176" t="s">
        <v>203</v>
      </c>
      <c r="J239" s="176" t="s">
        <v>205</v>
      </c>
      <c r="K239" s="176" t="s">
        <v>203</v>
      </c>
      <c r="L239" s="176" t="s">
        <v>205</v>
      </c>
      <c r="M239" s="176" t="s">
        <v>203</v>
      </c>
      <c r="N239" s="176" t="s">
        <v>203</v>
      </c>
      <c r="O239" s="176" t="s">
        <v>204</v>
      </c>
      <c r="P239" s="176" t="s">
        <v>205</v>
      </c>
      <c r="Q239" s="176" t="s">
        <v>205</v>
      </c>
      <c r="R239" s="176" t="s">
        <v>205</v>
      </c>
      <c r="S239" s="176" t="s">
        <v>205</v>
      </c>
      <c r="T239" s="176" t="s">
        <v>205</v>
      </c>
      <c r="U239" s="176" t="s">
        <v>204</v>
      </c>
      <c r="V239" s="176" t="s">
        <v>205</v>
      </c>
      <c r="W239" s="176" t="s">
        <v>205</v>
      </c>
      <c r="X239" s="176" t="s">
        <v>204</v>
      </c>
      <c r="Y239" s="176" t="s">
        <v>204</v>
      </c>
      <c r="Z239" s="176" t="s">
        <v>204</v>
      </c>
      <c r="AA239" s="176" t="s">
        <v>266</v>
      </c>
      <c r="AB239" s="176" t="s">
        <v>266</v>
      </c>
      <c r="AC239" s="176" t="s">
        <v>266</v>
      </c>
      <c r="AD239" s="176" t="s">
        <v>266</v>
      </c>
      <c r="AE239" s="176" t="s">
        <v>266</v>
      </c>
      <c r="AF239" s="176" t="s">
        <v>266</v>
      </c>
      <c r="AG239" s="176" t="s">
        <v>266</v>
      </c>
      <c r="AH239" s="176" t="s">
        <v>266</v>
      </c>
      <c r="AI239" s="176" t="s">
        <v>266</v>
      </c>
      <c r="AJ239" s="176" t="s">
        <v>266</v>
      </c>
      <c r="AK239" s="176" t="s">
        <v>266</v>
      </c>
      <c r="AL239" s="176" t="s">
        <v>266</v>
      </c>
      <c r="AM239" s="176" t="s">
        <v>266</v>
      </c>
      <c r="AN239" s="176" t="s">
        <v>266</v>
      </c>
      <c r="AO239" s="176" t="s">
        <v>266</v>
      </c>
      <c r="AP239" s="176" t="s">
        <v>266</v>
      </c>
      <c r="AQ239" s="176" t="s">
        <v>266</v>
      </c>
      <c r="AR239" s="176" t="s">
        <v>266</v>
      </c>
      <c r="AS239" s="176" t="s">
        <v>266</v>
      </c>
      <c r="AT239" s="176" t="s">
        <v>266</v>
      </c>
      <c r="AU239" s="176" t="s">
        <v>266</v>
      </c>
      <c r="AV239" s="176" t="s">
        <v>266</v>
      </c>
      <c r="AW239" s="176" t="s">
        <v>266</v>
      </c>
      <c r="AX239" s="176" t="s">
        <v>266</v>
      </c>
    </row>
    <row r="240" spans="1:50" x14ac:dyDescent="0.3">
      <c r="A240" s="176">
        <v>807055</v>
      </c>
      <c r="B240" s="176" t="s">
        <v>289</v>
      </c>
      <c r="C240" s="176" t="s">
        <v>203</v>
      </c>
      <c r="D240" s="176" t="s">
        <v>205</v>
      </c>
      <c r="E240" s="176" t="s">
        <v>203</v>
      </c>
      <c r="F240" s="176" t="s">
        <v>205</v>
      </c>
      <c r="G240" s="176" t="s">
        <v>205</v>
      </c>
      <c r="H240" s="176" t="s">
        <v>205</v>
      </c>
      <c r="I240" s="176" t="s">
        <v>205</v>
      </c>
      <c r="J240" s="176" t="s">
        <v>205</v>
      </c>
      <c r="K240" s="176" t="s">
        <v>203</v>
      </c>
      <c r="L240" s="176" t="s">
        <v>205</v>
      </c>
      <c r="M240" s="176" t="s">
        <v>205</v>
      </c>
      <c r="N240" s="176" t="s">
        <v>205</v>
      </c>
      <c r="O240" s="176" t="s">
        <v>205</v>
      </c>
      <c r="P240" s="176" t="s">
        <v>205</v>
      </c>
      <c r="Q240" s="176" t="s">
        <v>205</v>
      </c>
      <c r="R240" s="176" t="s">
        <v>203</v>
      </c>
      <c r="S240" s="176" t="s">
        <v>203</v>
      </c>
      <c r="T240" s="176" t="s">
        <v>205</v>
      </c>
      <c r="U240" s="176" t="s">
        <v>203</v>
      </c>
      <c r="V240" s="176" t="s">
        <v>205</v>
      </c>
      <c r="W240" s="176" t="s">
        <v>203</v>
      </c>
      <c r="X240" s="176" t="s">
        <v>205</v>
      </c>
      <c r="Y240" s="176" t="s">
        <v>205</v>
      </c>
      <c r="Z240" s="176" t="s">
        <v>205</v>
      </c>
      <c r="AA240" s="176" t="s">
        <v>266</v>
      </c>
      <c r="AB240" s="176" t="s">
        <v>266</v>
      </c>
      <c r="AC240" s="176" t="s">
        <v>266</v>
      </c>
      <c r="AD240" s="176" t="s">
        <v>266</v>
      </c>
      <c r="AE240" s="176" t="s">
        <v>266</v>
      </c>
      <c r="AF240" s="176" t="s">
        <v>266</v>
      </c>
      <c r="AG240" s="176" t="s">
        <v>266</v>
      </c>
      <c r="AH240" s="176" t="s">
        <v>266</v>
      </c>
      <c r="AI240" s="176" t="s">
        <v>266</v>
      </c>
      <c r="AJ240" s="176" t="s">
        <v>266</v>
      </c>
      <c r="AK240" s="176" t="s">
        <v>266</v>
      </c>
      <c r="AL240" s="176" t="s">
        <v>266</v>
      </c>
      <c r="AM240" s="176" t="s">
        <v>266</v>
      </c>
      <c r="AN240" s="176" t="s">
        <v>266</v>
      </c>
      <c r="AO240" s="176" t="s">
        <v>266</v>
      </c>
      <c r="AP240" s="176" t="s">
        <v>266</v>
      </c>
      <c r="AQ240" s="176" t="s">
        <v>266</v>
      </c>
      <c r="AR240" s="176" t="s">
        <v>266</v>
      </c>
      <c r="AS240" s="176" t="s">
        <v>266</v>
      </c>
      <c r="AT240" s="176" t="s">
        <v>266</v>
      </c>
      <c r="AU240" s="176" t="s">
        <v>266</v>
      </c>
      <c r="AV240" s="176" t="s">
        <v>266</v>
      </c>
      <c r="AW240" s="176" t="s">
        <v>266</v>
      </c>
      <c r="AX240" s="176" t="s">
        <v>266</v>
      </c>
    </row>
    <row r="241" spans="1:50" x14ac:dyDescent="0.3">
      <c r="A241" s="176">
        <v>807058</v>
      </c>
      <c r="B241" s="176" t="s">
        <v>289</v>
      </c>
      <c r="C241" s="176" t="s">
        <v>205</v>
      </c>
      <c r="D241" s="176" t="s">
        <v>205</v>
      </c>
      <c r="E241" s="176" t="s">
        <v>203</v>
      </c>
      <c r="F241" s="176" t="s">
        <v>205</v>
      </c>
      <c r="G241" s="176" t="s">
        <v>205</v>
      </c>
      <c r="H241" s="176" t="s">
        <v>203</v>
      </c>
      <c r="I241" s="176" t="s">
        <v>205</v>
      </c>
      <c r="J241" s="176" t="s">
        <v>205</v>
      </c>
      <c r="K241" s="176" t="s">
        <v>205</v>
      </c>
      <c r="L241" s="176" t="s">
        <v>205</v>
      </c>
      <c r="M241" s="176" t="s">
        <v>205</v>
      </c>
      <c r="N241" s="176" t="s">
        <v>205</v>
      </c>
      <c r="O241" s="176" t="s">
        <v>205</v>
      </c>
      <c r="P241" s="176" t="s">
        <v>205</v>
      </c>
      <c r="Q241" s="176" t="s">
        <v>205</v>
      </c>
      <c r="R241" s="176" t="s">
        <v>205</v>
      </c>
      <c r="S241" s="176" t="s">
        <v>205</v>
      </c>
      <c r="T241" s="176" t="s">
        <v>205</v>
      </c>
      <c r="U241" s="176" t="s">
        <v>205</v>
      </c>
      <c r="V241" s="176" t="s">
        <v>205</v>
      </c>
      <c r="W241" s="176" t="s">
        <v>205</v>
      </c>
      <c r="X241" s="176" t="s">
        <v>205</v>
      </c>
      <c r="Y241" s="176" t="s">
        <v>205</v>
      </c>
      <c r="Z241" s="176" t="s">
        <v>205</v>
      </c>
      <c r="AA241" s="176" t="s">
        <v>266</v>
      </c>
      <c r="AB241" s="176" t="s">
        <v>266</v>
      </c>
      <c r="AC241" s="176" t="s">
        <v>266</v>
      </c>
      <c r="AD241" s="176" t="s">
        <v>266</v>
      </c>
      <c r="AE241" s="176" t="s">
        <v>266</v>
      </c>
      <c r="AF241" s="176" t="s">
        <v>266</v>
      </c>
      <c r="AG241" s="176" t="s">
        <v>266</v>
      </c>
      <c r="AH241" s="176" t="s">
        <v>266</v>
      </c>
      <c r="AI241" s="176" t="s">
        <v>266</v>
      </c>
      <c r="AJ241" s="176" t="s">
        <v>266</v>
      </c>
      <c r="AK241" s="176" t="s">
        <v>266</v>
      </c>
      <c r="AL241" s="176" t="s">
        <v>266</v>
      </c>
      <c r="AM241" s="176" t="s">
        <v>266</v>
      </c>
      <c r="AN241" s="176" t="s">
        <v>266</v>
      </c>
      <c r="AO241" s="176" t="s">
        <v>266</v>
      </c>
      <c r="AP241" s="176" t="s">
        <v>266</v>
      </c>
      <c r="AQ241" s="176" t="s">
        <v>266</v>
      </c>
      <c r="AR241" s="176" t="s">
        <v>266</v>
      </c>
      <c r="AS241" s="176" t="s">
        <v>266</v>
      </c>
      <c r="AT241" s="176" t="s">
        <v>266</v>
      </c>
      <c r="AU241" s="176" t="s">
        <v>266</v>
      </c>
      <c r="AV241" s="176" t="s">
        <v>266</v>
      </c>
      <c r="AW241" s="176" t="s">
        <v>266</v>
      </c>
      <c r="AX241" s="176" t="s">
        <v>266</v>
      </c>
    </row>
    <row r="242" spans="1:50" x14ac:dyDescent="0.3">
      <c r="A242" s="176">
        <v>807066</v>
      </c>
      <c r="B242" s="176" t="s">
        <v>289</v>
      </c>
      <c r="C242" s="176" t="s">
        <v>204</v>
      </c>
      <c r="D242" s="176" t="s">
        <v>203</v>
      </c>
      <c r="E242" s="176" t="s">
        <v>203</v>
      </c>
      <c r="F242" s="176" t="s">
        <v>204</v>
      </c>
      <c r="G242" s="176" t="s">
        <v>205</v>
      </c>
      <c r="H242" s="176" t="s">
        <v>204</v>
      </c>
      <c r="I242" s="176" t="s">
        <v>204</v>
      </c>
      <c r="J242" s="176" t="s">
        <v>203</v>
      </c>
      <c r="K242" s="176" t="s">
        <v>205</v>
      </c>
      <c r="L242" s="176" t="s">
        <v>203</v>
      </c>
      <c r="M242" s="176" t="s">
        <v>204</v>
      </c>
      <c r="N242" s="176" t="s">
        <v>203</v>
      </c>
      <c r="O242" s="176" t="s">
        <v>205</v>
      </c>
      <c r="P242" s="176" t="s">
        <v>205</v>
      </c>
      <c r="Q242" s="176" t="s">
        <v>205</v>
      </c>
      <c r="R242" s="176" t="s">
        <v>205</v>
      </c>
      <c r="S242" s="176" t="s">
        <v>205</v>
      </c>
      <c r="T242" s="176" t="s">
        <v>205</v>
      </c>
      <c r="U242" s="176" t="s">
        <v>205</v>
      </c>
      <c r="V242" s="176" t="s">
        <v>204</v>
      </c>
      <c r="W242" s="176" t="s">
        <v>205</v>
      </c>
      <c r="X242" s="176" t="s">
        <v>205</v>
      </c>
      <c r="Y242" s="176" t="s">
        <v>204</v>
      </c>
      <c r="Z242" s="176" t="s">
        <v>204</v>
      </c>
      <c r="AA242" s="176" t="s">
        <v>266</v>
      </c>
      <c r="AB242" s="176" t="s">
        <v>266</v>
      </c>
      <c r="AC242" s="176" t="s">
        <v>266</v>
      </c>
      <c r="AD242" s="176" t="s">
        <v>266</v>
      </c>
      <c r="AE242" s="176" t="s">
        <v>266</v>
      </c>
      <c r="AF242" s="176" t="s">
        <v>266</v>
      </c>
      <c r="AG242" s="176" t="s">
        <v>266</v>
      </c>
      <c r="AH242" s="176" t="s">
        <v>266</v>
      </c>
      <c r="AI242" s="176" t="s">
        <v>266</v>
      </c>
      <c r="AJ242" s="176" t="s">
        <v>266</v>
      </c>
      <c r="AK242" s="176" t="s">
        <v>266</v>
      </c>
      <c r="AL242" s="176" t="s">
        <v>266</v>
      </c>
      <c r="AM242" s="176" t="s">
        <v>266</v>
      </c>
      <c r="AN242" s="176" t="s">
        <v>266</v>
      </c>
      <c r="AO242" s="176" t="s">
        <v>266</v>
      </c>
      <c r="AP242" s="176" t="s">
        <v>266</v>
      </c>
      <c r="AQ242" s="176" t="s">
        <v>266</v>
      </c>
      <c r="AR242" s="176" t="s">
        <v>266</v>
      </c>
      <c r="AS242" s="176" t="s">
        <v>266</v>
      </c>
      <c r="AT242" s="176" t="s">
        <v>266</v>
      </c>
      <c r="AU242" s="176" t="s">
        <v>266</v>
      </c>
      <c r="AV242" s="176" t="s">
        <v>266</v>
      </c>
      <c r="AW242" s="176" t="s">
        <v>266</v>
      </c>
      <c r="AX242" s="176" t="s">
        <v>266</v>
      </c>
    </row>
    <row r="243" spans="1:50" x14ac:dyDescent="0.3">
      <c r="A243" s="176">
        <v>807075</v>
      </c>
      <c r="B243" s="176" t="s">
        <v>289</v>
      </c>
      <c r="C243" s="176" t="s">
        <v>203</v>
      </c>
      <c r="D243" s="176" t="s">
        <v>203</v>
      </c>
      <c r="E243" s="176" t="s">
        <v>205</v>
      </c>
      <c r="F243" s="176" t="s">
        <v>203</v>
      </c>
      <c r="G243" s="176" t="s">
        <v>205</v>
      </c>
      <c r="H243" s="176" t="s">
        <v>203</v>
      </c>
      <c r="I243" s="176" t="s">
        <v>205</v>
      </c>
      <c r="J243" s="176" t="s">
        <v>203</v>
      </c>
      <c r="K243" s="176" t="s">
        <v>203</v>
      </c>
      <c r="L243" s="176" t="s">
        <v>204</v>
      </c>
      <c r="M243" s="176" t="s">
        <v>203</v>
      </c>
      <c r="N243" s="176" t="s">
        <v>205</v>
      </c>
      <c r="O243" s="176" t="s">
        <v>205</v>
      </c>
      <c r="P243" s="176" t="s">
        <v>205</v>
      </c>
      <c r="Q243" s="176" t="s">
        <v>205</v>
      </c>
      <c r="R243" s="176" t="s">
        <v>205</v>
      </c>
      <c r="S243" s="176" t="s">
        <v>205</v>
      </c>
      <c r="T243" s="176" t="s">
        <v>203</v>
      </c>
      <c r="U243" s="176" t="s">
        <v>205</v>
      </c>
      <c r="V243" s="176" t="s">
        <v>205</v>
      </c>
      <c r="W243" s="176" t="s">
        <v>205</v>
      </c>
      <c r="X243" s="176" t="s">
        <v>205</v>
      </c>
      <c r="Y243" s="176" t="s">
        <v>204</v>
      </c>
      <c r="Z243" s="176" t="s">
        <v>204</v>
      </c>
      <c r="AA243" s="176" t="s">
        <v>266</v>
      </c>
      <c r="AB243" s="176" t="s">
        <v>266</v>
      </c>
      <c r="AC243" s="176" t="s">
        <v>266</v>
      </c>
      <c r="AD243" s="176" t="s">
        <v>266</v>
      </c>
      <c r="AE243" s="176" t="s">
        <v>266</v>
      </c>
      <c r="AF243" s="176" t="s">
        <v>266</v>
      </c>
      <c r="AG243" s="176" t="s">
        <v>266</v>
      </c>
      <c r="AH243" s="176" t="s">
        <v>266</v>
      </c>
      <c r="AI243" s="176" t="s">
        <v>266</v>
      </c>
      <c r="AJ243" s="176" t="s">
        <v>266</v>
      </c>
      <c r="AK243" s="176" t="s">
        <v>266</v>
      </c>
      <c r="AL243" s="176" t="s">
        <v>266</v>
      </c>
      <c r="AM243" s="176" t="s">
        <v>266</v>
      </c>
      <c r="AN243" s="176" t="s">
        <v>266</v>
      </c>
      <c r="AO243" s="176" t="s">
        <v>266</v>
      </c>
      <c r="AP243" s="176" t="s">
        <v>266</v>
      </c>
      <c r="AQ243" s="176" t="s">
        <v>266</v>
      </c>
      <c r="AR243" s="176" t="s">
        <v>266</v>
      </c>
      <c r="AS243" s="176" t="s">
        <v>266</v>
      </c>
      <c r="AT243" s="176" t="s">
        <v>266</v>
      </c>
      <c r="AU243" s="176" t="s">
        <v>266</v>
      </c>
      <c r="AV243" s="176" t="s">
        <v>266</v>
      </c>
      <c r="AW243" s="176" t="s">
        <v>266</v>
      </c>
      <c r="AX243" s="176" t="s">
        <v>266</v>
      </c>
    </row>
    <row r="244" spans="1:50" x14ac:dyDescent="0.3">
      <c r="A244" s="176">
        <v>807076</v>
      </c>
      <c r="B244" s="176" t="s">
        <v>289</v>
      </c>
      <c r="C244" s="176" t="s">
        <v>203</v>
      </c>
      <c r="D244" s="176" t="s">
        <v>204</v>
      </c>
      <c r="E244" s="176" t="s">
        <v>203</v>
      </c>
      <c r="F244" s="176" t="s">
        <v>203</v>
      </c>
      <c r="G244" s="176" t="s">
        <v>203</v>
      </c>
      <c r="H244" s="176" t="s">
        <v>203</v>
      </c>
      <c r="I244" s="176" t="s">
        <v>203</v>
      </c>
      <c r="J244" s="176" t="s">
        <v>205</v>
      </c>
      <c r="K244" s="176" t="s">
        <v>204</v>
      </c>
      <c r="L244" s="176" t="s">
        <v>203</v>
      </c>
      <c r="M244" s="176" t="s">
        <v>205</v>
      </c>
      <c r="N244" s="176" t="s">
        <v>205</v>
      </c>
      <c r="O244" s="176" t="s">
        <v>204</v>
      </c>
      <c r="P244" s="176" t="s">
        <v>205</v>
      </c>
      <c r="Q244" s="176" t="s">
        <v>205</v>
      </c>
      <c r="R244" s="176" t="s">
        <v>203</v>
      </c>
      <c r="S244" s="176" t="s">
        <v>203</v>
      </c>
      <c r="T244" s="176" t="s">
        <v>203</v>
      </c>
      <c r="U244" s="176" t="s">
        <v>205</v>
      </c>
      <c r="V244" s="176" t="s">
        <v>204</v>
      </c>
      <c r="W244" s="176" t="s">
        <v>204</v>
      </c>
      <c r="X244" s="176" t="s">
        <v>203</v>
      </c>
      <c r="Y244" s="176" t="s">
        <v>205</v>
      </c>
      <c r="Z244" s="176" t="s">
        <v>204</v>
      </c>
      <c r="AA244" s="176" t="s">
        <v>266</v>
      </c>
      <c r="AB244" s="176" t="s">
        <v>266</v>
      </c>
      <c r="AC244" s="176" t="s">
        <v>266</v>
      </c>
      <c r="AD244" s="176" t="s">
        <v>266</v>
      </c>
      <c r="AE244" s="176" t="s">
        <v>266</v>
      </c>
      <c r="AF244" s="176" t="s">
        <v>266</v>
      </c>
      <c r="AG244" s="176" t="s">
        <v>266</v>
      </c>
      <c r="AH244" s="176" t="s">
        <v>266</v>
      </c>
      <c r="AI244" s="176" t="s">
        <v>266</v>
      </c>
      <c r="AJ244" s="176" t="s">
        <v>266</v>
      </c>
      <c r="AK244" s="176" t="s">
        <v>266</v>
      </c>
      <c r="AL244" s="176" t="s">
        <v>266</v>
      </c>
      <c r="AM244" s="176" t="s">
        <v>266</v>
      </c>
      <c r="AN244" s="176" t="s">
        <v>266</v>
      </c>
      <c r="AO244" s="176" t="s">
        <v>266</v>
      </c>
      <c r="AP244" s="176" t="s">
        <v>266</v>
      </c>
      <c r="AQ244" s="176" t="s">
        <v>266</v>
      </c>
      <c r="AR244" s="176" t="s">
        <v>266</v>
      </c>
      <c r="AS244" s="176" t="s">
        <v>266</v>
      </c>
      <c r="AT244" s="176" t="s">
        <v>266</v>
      </c>
      <c r="AU244" s="176" t="s">
        <v>266</v>
      </c>
      <c r="AV244" s="176" t="s">
        <v>266</v>
      </c>
      <c r="AW244" s="176" t="s">
        <v>266</v>
      </c>
      <c r="AX244" s="176" t="s">
        <v>266</v>
      </c>
    </row>
    <row r="245" spans="1:50" x14ac:dyDescent="0.3">
      <c r="A245" s="176">
        <v>807089</v>
      </c>
      <c r="B245" s="176" t="s">
        <v>289</v>
      </c>
      <c r="C245" s="176" t="s">
        <v>203</v>
      </c>
      <c r="D245" s="176" t="s">
        <v>203</v>
      </c>
      <c r="E245" s="176" t="s">
        <v>203</v>
      </c>
      <c r="F245" s="176" t="s">
        <v>203</v>
      </c>
      <c r="G245" s="176" t="s">
        <v>203</v>
      </c>
      <c r="H245" s="176" t="s">
        <v>203</v>
      </c>
      <c r="I245" s="176" t="s">
        <v>203</v>
      </c>
      <c r="J245" s="176" t="s">
        <v>203</v>
      </c>
      <c r="K245" s="176" t="s">
        <v>203</v>
      </c>
      <c r="L245" s="176" t="s">
        <v>203</v>
      </c>
      <c r="M245" s="176" t="s">
        <v>205</v>
      </c>
      <c r="N245" s="176" t="s">
        <v>205</v>
      </c>
      <c r="O245" s="176" t="s">
        <v>204</v>
      </c>
      <c r="P245" s="176" t="s">
        <v>205</v>
      </c>
      <c r="Q245" s="176" t="s">
        <v>205</v>
      </c>
      <c r="R245" s="176" t="s">
        <v>205</v>
      </c>
      <c r="S245" s="176" t="s">
        <v>204</v>
      </c>
      <c r="T245" s="176" t="s">
        <v>205</v>
      </c>
      <c r="U245" s="176" t="s">
        <v>204</v>
      </c>
      <c r="V245" s="176" t="s">
        <v>204</v>
      </c>
      <c r="W245" s="176" t="s">
        <v>204</v>
      </c>
      <c r="X245" s="176" t="s">
        <v>204</v>
      </c>
      <c r="Y245" s="176" t="s">
        <v>205</v>
      </c>
      <c r="Z245" s="176" t="s">
        <v>204</v>
      </c>
      <c r="AA245" s="176" t="s">
        <v>266</v>
      </c>
      <c r="AB245" s="176" t="s">
        <v>266</v>
      </c>
      <c r="AC245" s="176" t="s">
        <v>266</v>
      </c>
      <c r="AD245" s="176" t="s">
        <v>266</v>
      </c>
      <c r="AE245" s="176" t="s">
        <v>266</v>
      </c>
      <c r="AF245" s="176" t="s">
        <v>266</v>
      </c>
      <c r="AG245" s="176" t="s">
        <v>266</v>
      </c>
      <c r="AH245" s="176" t="s">
        <v>266</v>
      </c>
      <c r="AI245" s="176" t="s">
        <v>266</v>
      </c>
      <c r="AJ245" s="176" t="s">
        <v>266</v>
      </c>
      <c r="AK245" s="176" t="s">
        <v>266</v>
      </c>
      <c r="AL245" s="176" t="s">
        <v>266</v>
      </c>
      <c r="AM245" s="176" t="s">
        <v>266</v>
      </c>
      <c r="AN245" s="176" t="s">
        <v>266</v>
      </c>
      <c r="AO245" s="176" t="s">
        <v>266</v>
      </c>
      <c r="AP245" s="176" t="s">
        <v>266</v>
      </c>
      <c r="AQ245" s="176" t="s">
        <v>266</v>
      </c>
      <c r="AR245" s="176" t="s">
        <v>266</v>
      </c>
      <c r="AS245" s="176" t="s">
        <v>266</v>
      </c>
      <c r="AT245" s="176" t="s">
        <v>266</v>
      </c>
      <c r="AU245" s="176" t="s">
        <v>266</v>
      </c>
      <c r="AV245" s="176" t="s">
        <v>266</v>
      </c>
      <c r="AW245" s="176" t="s">
        <v>266</v>
      </c>
      <c r="AX245" s="176" t="s">
        <v>266</v>
      </c>
    </row>
    <row r="246" spans="1:50" x14ac:dyDescent="0.3">
      <c r="A246" s="176">
        <v>807091</v>
      </c>
      <c r="B246" s="176" t="s">
        <v>289</v>
      </c>
      <c r="C246" s="176" t="s">
        <v>203</v>
      </c>
      <c r="D246" s="176" t="s">
        <v>203</v>
      </c>
      <c r="E246" s="176" t="s">
        <v>203</v>
      </c>
      <c r="F246" s="176" t="s">
        <v>203</v>
      </c>
      <c r="G246" s="176" t="s">
        <v>203</v>
      </c>
      <c r="H246" s="176" t="s">
        <v>203</v>
      </c>
      <c r="I246" s="176" t="s">
        <v>203</v>
      </c>
      <c r="J246" s="176" t="s">
        <v>203</v>
      </c>
      <c r="K246" s="176" t="s">
        <v>204</v>
      </c>
      <c r="L246" s="176" t="s">
        <v>203</v>
      </c>
      <c r="M246" s="176" t="s">
        <v>205</v>
      </c>
      <c r="N246" s="176" t="s">
        <v>205</v>
      </c>
      <c r="O246" s="176" t="s">
        <v>204</v>
      </c>
      <c r="P246" s="176" t="s">
        <v>204</v>
      </c>
      <c r="Q246" s="176" t="s">
        <v>205</v>
      </c>
      <c r="R246" s="176" t="s">
        <v>205</v>
      </c>
      <c r="S246" s="176" t="s">
        <v>204</v>
      </c>
      <c r="T246" s="176" t="s">
        <v>205</v>
      </c>
      <c r="U246" s="176" t="s">
        <v>204</v>
      </c>
      <c r="V246" s="176" t="s">
        <v>205</v>
      </c>
      <c r="W246" s="176" t="s">
        <v>205</v>
      </c>
      <c r="X246" s="176" t="s">
        <v>205</v>
      </c>
      <c r="Y246" s="176" t="s">
        <v>204</v>
      </c>
      <c r="Z246" s="176" t="s">
        <v>204</v>
      </c>
    </row>
    <row r="247" spans="1:50" x14ac:dyDescent="0.3">
      <c r="A247" s="176">
        <v>807096</v>
      </c>
      <c r="B247" s="176" t="s">
        <v>289</v>
      </c>
      <c r="C247" s="176" t="s">
        <v>203</v>
      </c>
      <c r="D247" s="176" t="s">
        <v>203</v>
      </c>
      <c r="E247" s="176" t="s">
        <v>203</v>
      </c>
      <c r="F247" s="176" t="s">
        <v>203</v>
      </c>
      <c r="G247" s="176" t="s">
        <v>205</v>
      </c>
      <c r="H247" s="176" t="s">
        <v>205</v>
      </c>
      <c r="I247" s="176" t="s">
        <v>205</v>
      </c>
      <c r="J247" s="176" t="s">
        <v>205</v>
      </c>
      <c r="K247" s="176" t="s">
        <v>205</v>
      </c>
      <c r="L247" s="176" t="s">
        <v>205</v>
      </c>
      <c r="M247" s="176" t="s">
        <v>205</v>
      </c>
      <c r="N247" s="176" t="s">
        <v>205</v>
      </c>
      <c r="O247" s="176" t="s">
        <v>205</v>
      </c>
      <c r="P247" s="176" t="s">
        <v>205</v>
      </c>
      <c r="Q247" s="176" t="s">
        <v>203</v>
      </c>
      <c r="R247" s="176" t="s">
        <v>203</v>
      </c>
      <c r="S247" s="176" t="s">
        <v>203</v>
      </c>
      <c r="T247" s="176" t="s">
        <v>205</v>
      </c>
      <c r="U247" s="176" t="s">
        <v>205</v>
      </c>
      <c r="V247" s="176" t="s">
        <v>204</v>
      </c>
      <c r="W247" s="176" t="s">
        <v>205</v>
      </c>
      <c r="X247" s="176" t="s">
        <v>205</v>
      </c>
      <c r="Y247" s="176" t="s">
        <v>204</v>
      </c>
      <c r="Z247" s="176" t="s">
        <v>204</v>
      </c>
    </row>
    <row r="248" spans="1:50" x14ac:dyDescent="0.3">
      <c r="A248" s="176">
        <v>807100</v>
      </c>
      <c r="B248" s="176" t="s">
        <v>289</v>
      </c>
      <c r="C248" s="176" t="s">
        <v>203</v>
      </c>
      <c r="D248" s="176" t="s">
        <v>203</v>
      </c>
      <c r="E248" s="176" t="s">
        <v>205</v>
      </c>
      <c r="F248" s="176" t="s">
        <v>203</v>
      </c>
      <c r="G248" s="176" t="s">
        <v>203</v>
      </c>
      <c r="H248" s="176" t="s">
        <v>203</v>
      </c>
      <c r="I248" s="176" t="s">
        <v>205</v>
      </c>
      <c r="J248" s="176" t="s">
        <v>203</v>
      </c>
      <c r="K248" s="176" t="s">
        <v>203</v>
      </c>
      <c r="L248" s="176" t="s">
        <v>203</v>
      </c>
      <c r="M248" s="176" t="s">
        <v>205</v>
      </c>
      <c r="N248" s="176" t="s">
        <v>205</v>
      </c>
      <c r="O248" s="176" t="s">
        <v>203</v>
      </c>
      <c r="P248" s="176" t="s">
        <v>205</v>
      </c>
      <c r="Q248" s="176" t="s">
        <v>203</v>
      </c>
      <c r="R248" s="176" t="s">
        <v>205</v>
      </c>
      <c r="S248" s="176" t="s">
        <v>203</v>
      </c>
      <c r="T248" s="176" t="s">
        <v>205</v>
      </c>
      <c r="U248" s="176" t="s">
        <v>203</v>
      </c>
      <c r="V248" s="176" t="s">
        <v>203</v>
      </c>
      <c r="W248" s="176" t="s">
        <v>203</v>
      </c>
      <c r="X248" s="176" t="s">
        <v>205</v>
      </c>
      <c r="Y248" s="176" t="s">
        <v>203</v>
      </c>
      <c r="Z248" s="176" t="s">
        <v>203</v>
      </c>
      <c r="AA248" s="176" t="s">
        <v>266</v>
      </c>
      <c r="AB248" s="176" t="s">
        <v>266</v>
      </c>
      <c r="AC248" s="176" t="s">
        <v>266</v>
      </c>
      <c r="AD248" s="176" t="s">
        <v>266</v>
      </c>
      <c r="AE248" s="176" t="s">
        <v>266</v>
      </c>
      <c r="AF248" s="176" t="s">
        <v>266</v>
      </c>
      <c r="AG248" s="176" t="s">
        <v>266</v>
      </c>
      <c r="AH248" s="176" t="s">
        <v>266</v>
      </c>
      <c r="AI248" s="176" t="s">
        <v>266</v>
      </c>
      <c r="AJ248" s="176" t="s">
        <v>266</v>
      </c>
      <c r="AK248" s="176" t="s">
        <v>266</v>
      </c>
      <c r="AL248" s="176" t="s">
        <v>266</v>
      </c>
      <c r="AM248" s="176" t="s">
        <v>266</v>
      </c>
      <c r="AN248" s="176" t="s">
        <v>266</v>
      </c>
      <c r="AO248" s="176" t="s">
        <v>266</v>
      </c>
      <c r="AP248" s="176" t="s">
        <v>266</v>
      </c>
      <c r="AQ248" s="176" t="s">
        <v>266</v>
      </c>
      <c r="AR248" s="176" t="s">
        <v>266</v>
      </c>
      <c r="AS248" s="176" t="s">
        <v>266</v>
      </c>
      <c r="AT248" s="176" t="s">
        <v>266</v>
      </c>
      <c r="AU248" s="176" t="s">
        <v>266</v>
      </c>
      <c r="AV248" s="176" t="s">
        <v>266</v>
      </c>
      <c r="AW248" s="176" t="s">
        <v>266</v>
      </c>
      <c r="AX248" s="176" t="s">
        <v>266</v>
      </c>
    </row>
    <row r="249" spans="1:50" x14ac:dyDescent="0.3">
      <c r="A249" s="176">
        <v>807111</v>
      </c>
      <c r="B249" s="176" t="s">
        <v>289</v>
      </c>
      <c r="C249" s="176" t="s">
        <v>205</v>
      </c>
      <c r="D249" s="176" t="s">
        <v>203</v>
      </c>
      <c r="E249" s="176" t="s">
        <v>203</v>
      </c>
      <c r="F249" s="176" t="s">
        <v>205</v>
      </c>
      <c r="G249" s="176" t="s">
        <v>205</v>
      </c>
      <c r="H249" s="176" t="s">
        <v>205</v>
      </c>
      <c r="I249" s="176" t="s">
        <v>203</v>
      </c>
      <c r="J249" s="176" t="s">
        <v>203</v>
      </c>
      <c r="K249" s="176" t="s">
        <v>203</v>
      </c>
      <c r="L249" s="176" t="s">
        <v>203</v>
      </c>
      <c r="M249" s="176" t="s">
        <v>203</v>
      </c>
      <c r="N249" s="176" t="s">
        <v>203</v>
      </c>
      <c r="O249" s="176" t="s">
        <v>205</v>
      </c>
      <c r="P249" s="176" t="s">
        <v>205</v>
      </c>
      <c r="Q249" s="176" t="s">
        <v>203</v>
      </c>
      <c r="R249" s="176" t="s">
        <v>205</v>
      </c>
      <c r="S249" s="176" t="s">
        <v>205</v>
      </c>
      <c r="T249" s="176" t="s">
        <v>205</v>
      </c>
      <c r="U249" s="176" t="s">
        <v>204</v>
      </c>
      <c r="V249" s="176" t="s">
        <v>205</v>
      </c>
      <c r="W249" s="176" t="s">
        <v>204</v>
      </c>
      <c r="X249" s="176" t="s">
        <v>205</v>
      </c>
      <c r="Y249" s="176" t="s">
        <v>205</v>
      </c>
      <c r="Z249" s="176" t="s">
        <v>205</v>
      </c>
      <c r="AA249" s="176" t="s">
        <v>266</v>
      </c>
      <c r="AB249" s="176" t="s">
        <v>266</v>
      </c>
      <c r="AC249" s="176" t="s">
        <v>266</v>
      </c>
      <c r="AD249" s="176" t="s">
        <v>266</v>
      </c>
      <c r="AE249" s="176" t="s">
        <v>266</v>
      </c>
      <c r="AF249" s="176" t="s">
        <v>266</v>
      </c>
      <c r="AG249" s="176" t="s">
        <v>266</v>
      </c>
      <c r="AH249" s="176" t="s">
        <v>266</v>
      </c>
      <c r="AI249" s="176" t="s">
        <v>266</v>
      </c>
      <c r="AJ249" s="176" t="s">
        <v>266</v>
      </c>
      <c r="AK249" s="176" t="s">
        <v>266</v>
      </c>
      <c r="AL249" s="176" t="s">
        <v>266</v>
      </c>
      <c r="AM249" s="176" t="s">
        <v>266</v>
      </c>
      <c r="AN249" s="176" t="s">
        <v>266</v>
      </c>
      <c r="AO249" s="176" t="s">
        <v>266</v>
      </c>
      <c r="AP249" s="176" t="s">
        <v>266</v>
      </c>
      <c r="AQ249" s="176" t="s">
        <v>266</v>
      </c>
      <c r="AR249" s="176" t="s">
        <v>266</v>
      </c>
      <c r="AS249" s="176" t="s">
        <v>266</v>
      </c>
      <c r="AT249" s="176" t="s">
        <v>266</v>
      </c>
      <c r="AU249" s="176" t="s">
        <v>266</v>
      </c>
      <c r="AV249" s="176" t="s">
        <v>266</v>
      </c>
      <c r="AW249" s="176" t="s">
        <v>266</v>
      </c>
      <c r="AX249" s="176" t="s">
        <v>266</v>
      </c>
    </row>
    <row r="250" spans="1:50" x14ac:dyDescent="0.3">
      <c r="A250" s="176">
        <v>807157</v>
      </c>
      <c r="B250" s="176" t="s">
        <v>289</v>
      </c>
      <c r="C250" s="176" t="s">
        <v>204</v>
      </c>
      <c r="D250" s="176" t="s">
        <v>203</v>
      </c>
      <c r="E250" s="176" t="s">
        <v>203</v>
      </c>
      <c r="F250" s="176" t="s">
        <v>205</v>
      </c>
      <c r="G250" s="176" t="s">
        <v>204</v>
      </c>
      <c r="H250" s="176" t="s">
        <v>204</v>
      </c>
      <c r="I250" s="176" t="s">
        <v>204</v>
      </c>
      <c r="J250" s="176" t="s">
        <v>203</v>
      </c>
      <c r="K250" s="176" t="s">
        <v>203</v>
      </c>
      <c r="L250" s="176" t="s">
        <v>205</v>
      </c>
      <c r="M250" s="176" t="s">
        <v>203</v>
      </c>
      <c r="N250" s="176" t="s">
        <v>205</v>
      </c>
      <c r="O250" s="176" t="s">
        <v>205</v>
      </c>
      <c r="P250" s="176" t="s">
        <v>204</v>
      </c>
      <c r="Q250" s="176" t="s">
        <v>203</v>
      </c>
      <c r="R250" s="176" t="s">
        <v>203</v>
      </c>
      <c r="S250" s="176" t="s">
        <v>203</v>
      </c>
      <c r="T250" s="176" t="s">
        <v>205</v>
      </c>
      <c r="U250" s="176" t="s">
        <v>205</v>
      </c>
      <c r="V250" s="176" t="s">
        <v>203</v>
      </c>
      <c r="W250" s="176" t="s">
        <v>204</v>
      </c>
      <c r="X250" s="176" t="s">
        <v>204</v>
      </c>
      <c r="Y250" s="176" t="s">
        <v>204</v>
      </c>
      <c r="Z250" s="176" t="s">
        <v>205</v>
      </c>
    </row>
    <row r="251" spans="1:50" x14ac:dyDescent="0.3">
      <c r="A251" s="176">
        <v>807158</v>
      </c>
      <c r="B251" s="176" t="s">
        <v>289</v>
      </c>
      <c r="C251" s="176" t="s">
        <v>203</v>
      </c>
      <c r="D251" s="176" t="s">
        <v>205</v>
      </c>
      <c r="E251" s="176" t="s">
        <v>203</v>
      </c>
      <c r="F251" s="176" t="s">
        <v>205</v>
      </c>
      <c r="G251" s="176" t="s">
        <v>205</v>
      </c>
      <c r="H251" s="176" t="s">
        <v>205</v>
      </c>
      <c r="I251" s="176" t="s">
        <v>203</v>
      </c>
      <c r="J251" s="176" t="s">
        <v>205</v>
      </c>
      <c r="K251" s="176" t="s">
        <v>205</v>
      </c>
      <c r="L251" s="176" t="s">
        <v>203</v>
      </c>
      <c r="M251" s="176" t="s">
        <v>203</v>
      </c>
      <c r="N251" s="176" t="s">
        <v>204</v>
      </c>
      <c r="O251" s="176" t="s">
        <v>204</v>
      </c>
      <c r="P251" s="176" t="s">
        <v>204</v>
      </c>
      <c r="Q251" s="176" t="s">
        <v>204</v>
      </c>
      <c r="R251" s="176" t="s">
        <v>204</v>
      </c>
      <c r="S251" s="176" t="s">
        <v>204</v>
      </c>
      <c r="T251" s="176" t="s">
        <v>204</v>
      </c>
      <c r="U251" s="176" t="s">
        <v>204</v>
      </c>
      <c r="V251" s="176" t="s">
        <v>204</v>
      </c>
      <c r="W251" s="176" t="s">
        <v>204</v>
      </c>
      <c r="X251" s="176" t="s">
        <v>204</v>
      </c>
      <c r="Y251" s="176" t="s">
        <v>204</v>
      </c>
      <c r="Z251" s="176" t="s">
        <v>204</v>
      </c>
    </row>
    <row r="252" spans="1:50" x14ac:dyDescent="0.3">
      <c r="A252" s="176">
        <v>807161</v>
      </c>
      <c r="B252" s="176" t="s">
        <v>289</v>
      </c>
      <c r="C252" s="176" t="s">
        <v>203</v>
      </c>
      <c r="D252" s="176" t="s">
        <v>203</v>
      </c>
      <c r="E252" s="176" t="s">
        <v>205</v>
      </c>
      <c r="F252" s="176" t="s">
        <v>205</v>
      </c>
      <c r="G252" s="176" t="s">
        <v>205</v>
      </c>
      <c r="H252" s="176" t="s">
        <v>203</v>
      </c>
      <c r="I252" s="176" t="s">
        <v>205</v>
      </c>
      <c r="J252" s="176" t="s">
        <v>203</v>
      </c>
      <c r="K252" s="176" t="s">
        <v>203</v>
      </c>
      <c r="L252" s="176" t="s">
        <v>205</v>
      </c>
      <c r="M252" s="176" t="s">
        <v>203</v>
      </c>
      <c r="N252" s="176" t="s">
        <v>205</v>
      </c>
      <c r="O252" s="176" t="s">
        <v>205</v>
      </c>
      <c r="P252" s="176" t="s">
        <v>203</v>
      </c>
      <c r="Q252" s="176" t="s">
        <v>203</v>
      </c>
      <c r="R252" s="176" t="s">
        <v>203</v>
      </c>
      <c r="S252" s="176" t="s">
        <v>205</v>
      </c>
      <c r="T252" s="176" t="s">
        <v>205</v>
      </c>
      <c r="U252" s="176" t="s">
        <v>205</v>
      </c>
      <c r="V252" s="176" t="s">
        <v>205</v>
      </c>
      <c r="W252" s="176" t="s">
        <v>205</v>
      </c>
      <c r="X252" s="176" t="s">
        <v>205</v>
      </c>
      <c r="Y252" s="176" t="s">
        <v>205</v>
      </c>
      <c r="Z252" s="176" t="s">
        <v>204</v>
      </c>
      <c r="AA252" s="176" t="s">
        <v>266</v>
      </c>
      <c r="AB252" s="176" t="s">
        <v>266</v>
      </c>
      <c r="AC252" s="176" t="s">
        <v>266</v>
      </c>
      <c r="AD252" s="176" t="s">
        <v>266</v>
      </c>
      <c r="AE252" s="176" t="s">
        <v>266</v>
      </c>
      <c r="AF252" s="176" t="s">
        <v>266</v>
      </c>
      <c r="AG252" s="176" t="s">
        <v>266</v>
      </c>
      <c r="AH252" s="176" t="s">
        <v>266</v>
      </c>
      <c r="AI252" s="176" t="s">
        <v>266</v>
      </c>
      <c r="AJ252" s="176" t="s">
        <v>266</v>
      </c>
      <c r="AK252" s="176" t="s">
        <v>266</v>
      </c>
      <c r="AL252" s="176" t="s">
        <v>266</v>
      </c>
      <c r="AM252" s="176" t="s">
        <v>266</v>
      </c>
      <c r="AN252" s="176" t="s">
        <v>266</v>
      </c>
      <c r="AO252" s="176" t="s">
        <v>266</v>
      </c>
      <c r="AP252" s="176" t="s">
        <v>266</v>
      </c>
      <c r="AQ252" s="176" t="s">
        <v>266</v>
      </c>
      <c r="AR252" s="176" t="s">
        <v>266</v>
      </c>
      <c r="AS252" s="176" t="s">
        <v>266</v>
      </c>
      <c r="AT252" s="176" t="s">
        <v>266</v>
      </c>
      <c r="AU252" s="176" t="s">
        <v>266</v>
      </c>
      <c r="AV252" s="176" t="s">
        <v>266</v>
      </c>
      <c r="AW252" s="176" t="s">
        <v>266</v>
      </c>
      <c r="AX252" s="176" t="s">
        <v>266</v>
      </c>
    </row>
    <row r="253" spans="1:50" x14ac:dyDescent="0.3">
      <c r="A253" s="176">
        <v>807169</v>
      </c>
      <c r="B253" s="176" t="s">
        <v>289</v>
      </c>
      <c r="C253" s="176" t="s">
        <v>203</v>
      </c>
      <c r="D253" s="176" t="s">
        <v>203</v>
      </c>
      <c r="E253" s="176" t="s">
        <v>204</v>
      </c>
      <c r="F253" s="176" t="s">
        <v>205</v>
      </c>
      <c r="G253" s="176" t="s">
        <v>203</v>
      </c>
      <c r="H253" s="176" t="s">
        <v>203</v>
      </c>
      <c r="I253" s="176" t="s">
        <v>203</v>
      </c>
      <c r="J253" s="176" t="s">
        <v>205</v>
      </c>
      <c r="K253" s="176" t="s">
        <v>203</v>
      </c>
      <c r="L253" s="176" t="s">
        <v>205</v>
      </c>
      <c r="M253" s="176" t="s">
        <v>203</v>
      </c>
      <c r="N253" s="176" t="s">
        <v>205</v>
      </c>
      <c r="O253" s="176" t="s">
        <v>204</v>
      </c>
      <c r="P253" s="176" t="s">
        <v>204</v>
      </c>
      <c r="Q253" s="176" t="s">
        <v>204</v>
      </c>
      <c r="R253" s="176" t="s">
        <v>204</v>
      </c>
      <c r="S253" s="176" t="s">
        <v>204</v>
      </c>
      <c r="T253" s="176" t="s">
        <v>204</v>
      </c>
      <c r="U253" s="176" t="s">
        <v>204</v>
      </c>
      <c r="V253" s="176" t="s">
        <v>204</v>
      </c>
      <c r="W253" s="176" t="s">
        <v>204</v>
      </c>
      <c r="X253" s="176" t="s">
        <v>204</v>
      </c>
      <c r="Y253" s="176" t="s">
        <v>204</v>
      </c>
      <c r="Z253" s="176" t="s">
        <v>204</v>
      </c>
    </row>
    <row r="254" spans="1:50" x14ac:dyDescent="0.3">
      <c r="A254" s="176">
        <v>807197</v>
      </c>
      <c r="B254" s="176" t="s">
        <v>289</v>
      </c>
      <c r="C254" s="176" t="s">
        <v>203</v>
      </c>
      <c r="D254" s="176" t="s">
        <v>203</v>
      </c>
      <c r="E254" s="176" t="s">
        <v>205</v>
      </c>
      <c r="F254" s="176" t="s">
        <v>205</v>
      </c>
      <c r="G254" s="176" t="s">
        <v>205</v>
      </c>
      <c r="H254" s="176" t="s">
        <v>203</v>
      </c>
      <c r="I254" s="176" t="s">
        <v>203</v>
      </c>
      <c r="J254" s="176" t="s">
        <v>203</v>
      </c>
      <c r="K254" s="176" t="s">
        <v>205</v>
      </c>
      <c r="L254" s="176" t="s">
        <v>205</v>
      </c>
      <c r="M254" s="176" t="s">
        <v>203</v>
      </c>
      <c r="N254" s="176" t="s">
        <v>203</v>
      </c>
      <c r="O254" s="176" t="s">
        <v>204</v>
      </c>
      <c r="P254" s="176" t="s">
        <v>204</v>
      </c>
      <c r="Q254" s="176" t="s">
        <v>204</v>
      </c>
      <c r="R254" s="176" t="s">
        <v>204</v>
      </c>
      <c r="S254" s="176" t="s">
        <v>204</v>
      </c>
      <c r="T254" s="176" t="s">
        <v>204</v>
      </c>
      <c r="U254" s="176" t="s">
        <v>204</v>
      </c>
      <c r="V254" s="176" t="s">
        <v>204</v>
      </c>
      <c r="W254" s="176" t="s">
        <v>204</v>
      </c>
      <c r="X254" s="176" t="s">
        <v>204</v>
      </c>
      <c r="Y254" s="176" t="s">
        <v>204</v>
      </c>
      <c r="Z254" s="176" t="s">
        <v>204</v>
      </c>
    </row>
    <row r="255" spans="1:50" x14ac:dyDescent="0.3">
      <c r="A255" s="176">
        <v>807206</v>
      </c>
      <c r="B255" s="176" t="s">
        <v>289</v>
      </c>
      <c r="C255" s="176" t="s">
        <v>203</v>
      </c>
      <c r="D255" s="176" t="s">
        <v>203</v>
      </c>
      <c r="E255" s="176" t="s">
        <v>205</v>
      </c>
      <c r="F255" s="176" t="s">
        <v>203</v>
      </c>
      <c r="G255" s="176" t="s">
        <v>205</v>
      </c>
      <c r="H255" s="176" t="s">
        <v>203</v>
      </c>
      <c r="I255" s="176" t="s">
        <v>203</v>
      </c>
      <c r="J255" s="176" t="s">
        <v>203</v>
      </c>
      <c r="K255" s="176" t="s">
        <v>203</v>
      </c>
      <c r="L255" s="176" t="s">
        <v>203</v>
      </c>
      <c r="M255" s="176" t="s">
        <v>203</v>
      </c>
      <c r="N255" s="176" t="s">
        <v>203</v>
      </c>
      <c r="O255" s="176" t="s">
        <v>205</v>
      </c>
      <c r="P255" s="176" t="s">
        <v>205</v>
      </c>
      <c r="Q255" s="176" t="s">
        <v>205</v>
      </c>
      <c r="R255" s="176" t="s">
        <v>205</v>
      </c>
      <c r="S255" s="176" t="s">
        <v>205</v>
      </c>
      <c r="T255" s="176" t="s">
        <v>203</v>
      </c>
      <c r="U255" s="176" t="s">
        <v>205</v>
      </c>
      <c r="V255" s="176" t="s">
        <v>205</v>
      </c>
      <c r="W255" s="176" t="s">
        <v>205</v>
      </c>
      <c r="X255" s="176" t="s">
        <v>205</v>
      </c>
      <c r="Y255" s="176" t="s">
        <v>205</v>
      </c>
      <c r="Z255" s="176" t="s">
        <v>205</v>
      </c>
      <c r="AA255" s="176" t="s">
        <v>266</v>
      </c>
      <c r="AB255" s="176" t="s">
        <v>266</v>
      </c>
      <c r="AC255" s="176" t="s">
        <v>266</v>
      </c>
      <c r="AD255" s="176" t="s">
        <v>266</v>
      </c>
      <c r="AE255" s="176" t="s">
        <v>266</v>
      </c>
      <c r="AF255" s="176" t="s">
        <v>266</v>
      </c>
      <c r="AG255" s="176" t="s">
        <v>266</v>
      </c>
      <c r="AH255" s="176" t="s">
        <v>266</v>
      </c>
      <c r="AI255" s="176" t="s">
        <v>266</v>
      </c>
      <c r="AJ255" s="176" t="s">
        <v>266</v>
      </c>
      <c r="AK255" s="176" t="s">
        <v>266</v>
      </c>
      <c r="AL255" s="176" t="s">
        <v>266</v>
      </c>
      <c r="AM255" s="176" t="s">
        <v>266</v>
      </c>
      <c r="AN255" s="176" t="s">
        <v>266</v>
      </c>
      <c r="AO255" s="176" t="s">
        <v>266</v>
      </c>
      <c r="AP255" s="176" t="s">
        <v>266</v>
      </c>
      <c r="AQ255" s="176" t="s">
        <v>266</v>
      </c>
      <c r="AR255" s="176" t="s">
        <v>266</v>
      </c>
      <c r="AS255" s="176" t="s">
        <v>266</v>
      </c>
      <c r="AT255" s="176" t="s">
        <v>266</v>
      </c>
      <c r="AU255" s="176" t="s">
        <v>266</v>
      </c>
      <c r="AV255" s="176" t="s">
        <v>266</v>
      </c>
      <c r="AW255" s="176" t="s">
        <v>266</v>
      </c>
      <c r="AX255" s="176" t="s">
        <v>266</v>
      </c>
    </row>
    <row r="256" spans="1:50" x14ac:dyDescent="0.3">
      <c r="A256" s="176">
        <v>807210</v>
      </c>
      <c r="B256" s="176" t="s">
        <v>289</v>
      </c>
      <c r="C256" s="176" t="s">
        <v>204</v>
      </c>
      <c r="D256" s="176" t="s">
        <v>205</v>
      </c>
      <c r="E256" s="176" t="s">
        <v>203</v>
      </c>
      <c r="F256" s="176" t="s">
        <v>204</v>
      </c>
      <c r="G256" s="176" t="s">
        <v>204</v>
      </c>
      <c r="H256" s="176" t="s">
        <v>204</v>
      </c>
      <c r="I256" s="176" t="s">
        <v>204</v>
      </c>
      <c r="J256" s="176" t="s">
        <v>205</v>
      </c>
      <c r="K256" s="176" t="s">
        <v>205</v>
      </c>
      <c r="L256" s="176" t="s">
        <v>205</v>
      </c>
      <c r="M256" s="176" t="s">
        <v>203</v>
      </c>
      <c r="N256" s="176" t="s">
        <v>203</v>
      </c>
      <c r="O256" s="176" t="s">
        <v>204</v>
      </c>
      <c r="P256" s="176" t="s">
        <v>204</v>
      </c>
      <c r="Q256" s="176" t="s">
        <v>205</v>
      </c>
      <c r="R256" s="176" t="s">
        <v>204</v>
      </c>
      <c r="S256" s="176" t="s">
        <v>205</v>
      </c>
      <c r="T256" s="176" t="s">
        <v>205</v>
      </c>
      <c r="U256" s="176" t="s">
        <v>205</v>
      </c>
      <c r="V256" s="176" t="s">
        <v>205</v>
      </c>
      <c r="W256" s="176" t="s">
        <v>203</v>
      </c>
      <c r="X256" s="176" t="s">
        <v>205</v>
      </c>
      <c r="Y256" s="176" t="s">
        <v>205</v>
      </c>
      <c r="Z256" s="176" t="s">
        <v>205</v>
      </c>
      <c r="AA256" s="176" t="s">
        <v>266</v>
      </c>
      <c r="AB256" s="176" t="s">
        <v>266</v>
      </c>
      <c r="AC256" s="176" t="s">
        <v>266</v>
      </c>
      <c r="AD256" s="176" t="s">
        <v>266</v>
      </c>
      <c r="AE256" s="176" t="s">
        <v>266</v>
      </c>
      <c r="AF256" s="176" t="s">
        <v>266</v>
      </c>
      <c r="AG256" s="176" t="s">
        <v>266</v>
      </c>
      <c r="AH256" s="176" t="s">
        <v>266</v>
      </c>
      <c r="AI256" s="176" t="s">
        <v>266</v>
      </c>
      <c r="AJ256" s="176" t="s">
        <v>266</v>
      </c>
      <c r="AK256" s="176" t="s">
        <v>266</v>
      </c>
      <c r="AL256" s="176" t="s">
        <v>266</v>
      </c>
      <c r="AM256" s="176" t="s">
        <v>266</v>
      </c>
      <c r="AN256" s="176" t="s">
        <v>266</v>
      </c>
      <c r="AO256" s="176" t="s">
        <v>266</v>
      </c>
      <c r="AP256" s="176" t="s">
        <v>266</v>
      </c>
      <c r="AQ256" s="176" t="s">
        <v>266</v>
      </c>
      <c r="AR256" s="176" t="s">
        <v>266</v>
      </c>
      <c r="AS256" s="176" t="s">
        <v>266</v>
      </c>
      <c r="AT256" s="176" t="s">
        <v>266</v>
      </c>
      <c r="AU256" s="176" t="s">
        <v>266</v>
      </c>
      <c r="AV256" s="176" t="s">
        <v>266</v>
      </c>
      <c r="AW256" s="176" t="s">
        <v>266</v>
      </c>
      <c r="AX256" s="176" t="s">
        <v>266</v>
      </c>
    </row>
    <row r="257" spans="1:50" x14ac:dyDescent="0.3">
      <c r="A257" s="176">
        <v>807223</v>
      </c>
      <c r="B257" s="176" t="s">
        <v>289</v>
      </c>
      <c r="C257" s="176" t="s">
        <v>203</v>
      </c>
      <c r="D257" s="176" t="s">
        <v>205</v>
      </c>
      <c r="E257" s="176" t="s">
        <v>205</v>
      </c>
      <c r="F257" s="176" t="s">
        <v>205</v>
      </c>
      <c r="G257" s="176" t="s">
        <v>205</v>
      </c>
      <c r="H257" s="176" t="s">
        <v>203</v>
      </c>
      <c r="I257" s="176" t="s">
        <v>205</v>
      </c>
      <c r="J257" s="176" t="s">
        <v>205</v>
      </c>
      <c r="K257" s="176" t="s">
        <v>205</v>
      </c>
      <c r="L257" s="176" t="s">
        <v>205</v>
      </c>
      <c r="M257" s="176" t="s">
        <v>205</v>
      </c>
      <c r="N257" s="176" t="s">
        <v>205</v>
      </c>
      <c r="O257" s="176" t="s">
        <v>204</v>
      </c>
      <c r="P257" s="176" t="s">
        <v>204</v>
      </c>
      <c r="Q257" s="176" t="s">
        <v>204</v>
      </c>
      <c r="R257" s="176" t="s">
        <v>204</v>
      </c>
      <c r="S257" s="176" t="s">
        <v>204</v>
      </c>
      <c r="T257" s="176" t="s">
        <v>204</v>
      </c>
      <c r="U257" s="176" t="s">
        <v>204</v>
      </c>
      <c r="V257" s="176" t="s">
        <v>204</v>
      </c>
      <c r="W257" s="176" t="s">
        <v>204</v>
      </c>
      <c r="X257" s="176" t="s">
        <v>204</v>
      </c>
      <c r="Y257" s="176" t="s">
        <v>204</v>
      </c>
      <c r="Z257" s="176" t="s">
        <v>204</v>
      </c>
    </row>
    <row r="258" spans="1:50" x14ac:dyDescent="0.3">
      <c r="A258" s="176">
        <v>807248</v>
      </c>
      <c r="B258" s="176" t="s">
        <v>289</v>
      </c>
      <c r="C258" s="176" t="s">
        <v>205</v>
      </c>
      <c r="D258" s="176" t="s">
        <v>205</v>
      </c>
      <c r="E258" s="176" t="s">
        <v>205</v>
      </c>
      <c r="F258" s="176" t="s">
        <v>205</v>
      </c>
      <c r="G258" s="176" t="s">
        <v>205</v>
      </c>
      <c r="H258" s="176" t="s">
        <v>205</v>
      </c>
      <c r="I258" s="176" t="s">
        <v>203</v>
      </c>
      <c r="J258" s="176" t="s">
        <v>204</v>
      </c>
      <c r="K258" s="176" t="s">
        <v>203</v>
      </c>
      <c r="L258" s="176" t="s">
        <v>203</v>
      </c>
      <c r="M258" s="176" t="s">
        <v>204</v>
      </c>
      <c r="N258" s="176" t="s">
        <v>205</v>
      </c>
      <c r="O258" s="176" t="s">
        <v>204</v>
      </c>
      <c r="P258" s="176" t="s">
        <v>204</v>
      </c>
      <c r="Q258" s="176" t="s">
        <v>204</v>
      </c>
      <c r="R258" s="176" t="s">
        <v>204</v>
      </c>
      <c r="S258" s="176" t="s">
        <v>204</v>
      </c>
      <c r="T258" s="176" t="s">
        <v>204</v>
      </c>
      <c r="U258" s="176" t="s">
        <v>204</v>
      </c>
      <c r="V258" s="176" t="s">
        <v>204</v>
      </c>
      <c r="W258" s="176" t="s">
        <v>204</v>
      </c>
      <c r="X258" s="176" t="s">
        <v>204</v>
      </c>
      <c r="Y258" s="176" t="s">
        <v>204</v>
      </c>
      <c r="Z258" s="176" t="s">
        <v>204</v>
      </c>
    </row>
    <row r="259" spans="1:50" x14ac:dyDescent="0.3">
      <c r="A259" s="176">
        <v>807251</v>
      </c>
      <c r="B259" s="176" t="s">
        <v>289</v>
      </c>
      <c r="C259" s="176" t="s">
        <v>203</v>
      </c>
      <c r="D259" s="176" t="s">
        <v>203</v>
      </c>
      <c r="E259" s="176" t="s">
        <v>203</v>
      </c>
      <c r="F259" s="176" t="s">
        <v>205</v>
      </c>
      <c r="G259" s="176" t="s">
        <v>205</v>
      </c>
      <c r="H259" s="176" t="s">
        <v>205</v>
      </c>
      <c r="I259" s="176" t="s">
        <v>203</v>
      </c>
      <c r="J259" s="176" t="s">
        <v>205</v>
      </c>
      <c r="K259" s="176" t="s">
        <v>203</v>
      </c>
      <c r="L259" s="176" t="s">
        <v>203</v>
      </c>
      <c r="M259" s="176" t="s">
        <v>203</v>
      </c>
      <c r="N259" s="176" t="s">
        <v>203</v>
      </c>
      <c r="O259" s="176" t="s">
        <v>204</v>
      </c>
      <c r="P259" s="176" t="s">
        <v>205</v>
      </c>
      <c r="Q259" s="176" t="s">
        <v>203</v>
      </c>
      <c r="R259" s="176" t="s">
        <v>205</v>
      </c>
      <c r="S259" s="176" t="s">
        <v>203</v>
      </c>
      <c r="T259" s="176" t="s">
        <v>203</v>
      </c>
      <c r="U259" s="176" t="s">
        <v>205</v>
      </c>
      <c r="V259" s="176" t="s">
        <v>203</v>
      </c>
      <c r="W259" s="176" t="s">
        <v>205</v>
      </c>
      <c r="X259" s="176" t="s">
        <v>205</v>
      </c>
      <c r="Y259" s="176" t="s">
        <v>205</v>
      </c>
      <c r="Z259" s="176" t="s">
        <v>204</v>
      </c>
      <c r="AA259" s="176" t="s">
        <v>266</v>
      </c>
      <c r="AB259" s="176" t="s">
        <v>266</v>
      </c>
      <c r="AC259" s="176" t="s">
        <v>266</v>
      </c>
      <c r="AD259" s="176" t="s">
        <v>266</v>
      </c>
      <c r="AE259" s="176" t="s">
        <v>266</v>
      </c>
      <c r="AF259" s="176" t="s">
        <v>266</v>
      </c>
      <c r="AG259" s="176" t="s">
        <v>266</v>
      </c>
      <c r="AH259" s="176" t="s">
        <v>266</v>
      </c>
      <c r="AI259" s="176" t="s">
        <v>266</v>
      </c>
      <c r="AJ259" s="176" t="s">
        <v>266</v>
      </c>
      <c r="AK259" s="176" t="s">
        <v>266</v>
      </c>
      <c r="AL259" s="176" t="s">
        <v>266</v>
      </c>
      <c r="AM259" s="176" t="s">
        <v>266</v>
      </c>
      <c r="AN259" s="176" t="s">
        <v>266</v>
      </c>
      <c r="AO259" s="176" t="s">
        <v>266</v>
      </c>
      <c r="AP259" s="176" t="s">
        <v>266</v>
      </c>
      <c r="AQ259" s="176" t="s">
        <v>266</v>
      </c>
      <c r="AR259" s="176" t="s">
        <v>266</v>
      </c>
      <c r="AS259" s="176" t="s">
        <v>266</v>
      </c>
      <c r="AT259" s="176" t="s">
        <v>266</v>
      </c>
      <c r="AU259" s="176" t="s">
        <v>266</v>
      </c>
      <c r="AV259" s="176" t="s">
        <v>266</v>
      </c>
      <c r="AW259" s="176" t="s">
        <v>266</v>
      </c>
      <c r="AX259" s="176" t="s">
        <v>266</v>
      </c>
    </row>
    <row r="260" spans="1:50" x14ac:dyDescent="0.3">
      <c r="A260" s="176">
        <v>807259</v>
      </c>
      <c r="B260" s="176" t="s">
        <v>289</v>
      </c>
      <c r="C260" s="176" t="s">
        <v>203</v>
      </c>
      <c r="D260" s="176" t="s">
        <v>204</v>
      </c>
      <c r="E260" s="176" t="s">
        <v>205</v>
      </c>
      <c r="F260" s="176" t="s">
        <v>203</v>
      </c>
      <c r="G260" s="176" t="s">
        <v>203</v>
      </c>
      <c r="H260" s="176" t="s">
        <v>203</v>
      </c>
      <c r="I260" s="176" t="s">
        <v>205</v>
      </c>
      <c r="J260" s="176" t="s">
        <v>203</v>
      </c>
      <c r="K260" s="176" t="s">
        <v>205</v>
      </c>
      <c r="L260" s="176" t="s">
        <v>205</v>
      </c>
      <c r="M260" s="176" t="s">
        <v>203</v>
      </c>
      <c r="N260" s="176" t="s">
        <v>203</v>
      </c>
      <c r="O260" s="176" t="s">
        <v>204</v>
      </c>
      <c r="P260" s="176" t="s">
        <v>205</v>
      </c>
      <c r="Q260" s="176" t="s">
        <v>203</v>
      </c>
      <c r="R260" s="176" t="s">
        <v>204</v>
      </c>
      <c r="S260" s="176" t="s">
        <v>203</v>
      </c>
      <c r="T260" s="176" t="s">
        <v>203</v>
      </c>
      <c r="U260" s="176" t="s">
        <v>204</v>
      </c>
      <c r="V260" s="176" t="s">
        <v>205</v>
      </c>
      <c r="W260" s="176" t="s">
        <v>204</v>
      </c>
      <c r="X260" s="176" t="s">
        <v>204</v>
      </c>
      <c r="Y260" s="176" t="s">
        <v>204</v>
      </c>
      <c r="Z260" s="176" t="s">
        <v>204</v>
      </c>
    </row>
    <row r="261" spans="1:50" x14ac:dyDescent="0.3">
      <c r="A261" s="176">
        <v>807263</v>
      </c>
      <c r="B261" s="176" t="s">
        <v>289</v>
      </c>
      <c r="C261" s="176" t="s">
        <v>203</v>
      </c>
      <c r="D261" s="176" t="s">
        <v>203</v>
      </c>
      <c r="E261" s="176" t="s">
        <v>203</v>
      </c>
      <c r="F261" s="176" t="s">
        <v>205</v>
      </c>
      <c r="G261" s="176" t="s">
        <v>203</v>
      </c>
      <c r="H261" s="176" t="s">
        <v>203</v>
      </c>
      <c r="I261" s="176" t="s">
        <v>203</v>
      </c>
      <c r="J261" s="176" t="s">
        <v>205</v>
      </c>
      <c r="K261" s="176" t="s">
        <v>203</v>
      </c>
      <c r="L261" s="176" t="s">
        <v>203</v>
      </c>
      <c r="M261" s="176" t="s">
        <v>203</v>
      </c>
      <c r="N261" s="176" t="s">
        <v>203</v>
      </c>
      <c r="O261" s="176" t="s">
        <v>204</v>
      </c>
      <c r="P261" s="176" t="s">
        <v>203</v>
      </c>
      <c r="Q261" s="176" t="s">
        <v>203</v>
      </c>
      <c r="R261" s="176" t="s">
        <v>205</v>
      </c>
      <c r="S261" s="176" t="s">
        <v>205</v>
      </c>
      <c r="T261" s="176" t="s">
        <v>203</v>
      </c>
      <c r="U261" s="176" t="s">
        <v>205</v>
      </c>
      <c r="V261" s="176" t="s">
        <v>203</v>
      </c>
      <c r="W261" s="176" t="s">
        <v>205</v>
      </c>
      <c r="X261" s="176" t="s">
        <v>205</v>
      </c>
      <c r="Y261" s="176" t="s">
        <v>204</v>
      </c>
      <c r="Z261" s="176" t="s">
        <v>204</v>
      </c>
    </row>
    <row r="262" spans="1:50" x14ac:dyDescent="0.3">
      <c r="A262" s="176">
        <v>807318</v>
      </c>
      <c r="B262" s="176" t="s">
        <v>289</v>
      </c>
      <c r="C262" s="176" t="s">
        <v>203</v>
      </c>
      <c r="D262" s="176" t="s">
        <v>203</v>
      </c>
      <c r="E262" s="176" t="s">
        <v>203</v>
      </c>
      <c r="F262" s="176" t="s">
        <v>205</v>
      </c>
      <c r="G262" s="176" t="s">
        <v>205</v>
      </c>
      <c r="H262" s="176" t="s">
        <v>203</v>
      </c>
      <c r="I262" s="176" t="s">
        <v>203</v>
      </c>
      <c r="J262" s="176" t="s">
        <v>205</v>
      </c>
      <c r="K262" s="176" t="s">
        <v>203</v>
      </c>
      <c r="L262" s="176" t="s">
        <v>203</v>
      </c>
      <c r="M262" s="176" t="s">
        <v>203</v>
      </c>
      <c r="N262" s="176" t="s">
        <v>205</v>
      </c>
      <c r="O262" s="176" t="s">
        <v>204</v>
      </c>
      <c r="P262" s="176" t="s">
        <v>205</v>
      </c>
      <c r="Q262" s="176" t="s">
        <v>203</v>
      </c>
      <c r="R262" s="176" t="s">
        <v>203</v>
      </c>
      <c r="S262" s="176" t="s">
        <v>203</v>
      </c>
      <c r="T262" s="176" t="s">
        <v>203</v>
      </c>
      <c r="U262" s="176" t="s">
        <v>204</v>
      </c>
      <c r="V262" s="176" t="s">
        <v>204</v>
      </c>
      <c r="W262" s="176" t="s">
        <v>204</v>
      </c>
      <c r="X262" s="176" t="s">
        <v>205</v>
      </c>
      <c r="Y262" s="176" t="s">
        <v>204</v>
      </c>
      <c r="Z262" s="176" t="s">
        <v>204</v>
      </c>
    </row>
    <row r="263" spans="1:50" x14ac:dyDescent="0.3">
      <c r="A263" s="176">
        <v>807319</v>
      </c>
      <c r="B263" s="176" t="s">
        <v>289</v>
      </c>
      <c r="C263" s="176" t="s">
        <v>203</v>
      </c>
      <c r="D263" s="176" t="s">
        <v>203</v>
      </c>
      <c r="E263" s="176" t="s">
        <v>205</v>
      </c>
      <c r="F263" s="176" t="s">
        <v>203</v>
      </c>
      <c r="G263" s="176" t="s">
        <v>205</v>
      </c>
      <c r="H263" s="176" t="s">
        <v>203</v>
      </c>
      <c r="I263" s="176" t="s">
        <v>203</v>
      </c>
      <c r="J263" s="176" t="s">
        <v>205</v>
      </c>
      <c r="K263" s="176" t="s">
        <v>205</v>
      </c>
      <c r="L263" s="176" t="s">
        <v>203</v>
      </c>
      <c r="M263" s="176" t="s">
        <v>203</v>
      </c>
      <c r="N263" s="176" t="s">
        <v>203</v>
      </c>
      <c r="O263" s="176" t="s">
        <v>204</v>
      </c>
      <c r="P263" s="176" t="s">
        <v>205</v>
      </c>
      <c r="Q263" s="176" t="s">
        <v>205</v>
      </c>
      <c r="R263" s="176" t="s">
        <v>204</v>
      </c>
      <c r="S263" s="176" t="s">
        <v>204</v>
      </c>
      <c r="T263" s="176" t="s">
        <v>204</v>
      </c>
      <c r="U263" s="176" t="s">
        <v>205</v>
      </c>
      <c r="V263" s="176" t="s">
        <v>205</v>
      </c>
      <c r="W263" s="176" t="s">
        <v>204</v>
      </c>
      <c r="X263" s="176" t="s">
        <v>204</v>
      </c>
      <c r="Y263" s="176" t="s">
        <v>205</v>
      </c>
      <c r="Z263" s="176" t="s">
        <v>205</v>
      </c>
    </row>
    <row r="264" spans="1:50" x14ac:dyDescent="0.3">
      <c r="A264" s="176">
        <v>807336</v>
      </c>
      <c r="B264" s="176" t="s">
        <v>289</v>
      </c>
      <c r="C264" s="176" t="s">
        <v>203</v>
      </c>
      <c r="D264" s="176" t="s">
        <v>203</v>
      </c>
      <c r="E264" s="176" t="s">
        <v>203</v>
      </c>
      <c r="F264" s="176" t="s">
        <v>203</v>
      </c>
      <c r="G264" s="176" t="s">
        <v>203</v>
      </c>
      <c r="H264" s="176" t="s">
        <v>203</v>
      </c>
      <c r="I264" s="176" t="s">
        <v>203</v>
      </c>
      <c r="J264" s="176" t="s">
        <v>203</v>
      </c>
      <c r="K264" s="176" t="s">
        <v>205</v>
      </c>
      <c r="L264" s="176" t="s">
        <v>203</v>
      </c>
      <c r="M264" s="176" t="s">
        <v>203</v>
      </c>
      <c r="N264" s="176" t="s">
        <v>204</v>
      </c>
      <c r="O264" s="176" t="s">
        <v>204</v>
      </c>
      <c r="P264" s="176" t="s">
        <v>204</v>
      </c>
      <c r="Q264" s="176" t="s">
        <v>205</v>
      </c>
      <c r="R264" s="176" t="s">
        <v>204</v>
      </c>
      <c r="S264" s="176" t="s">
        <v>205</v>
      </c>
      <c r="T264" s="176" t="s">
        <v>205</v>
      </c>
      <c r="U264" s="176" t="s">
        <v>204</v>
      </c>
      <c r="V264" s="176" t="s">
        <v>204</v>
      </c>
      <c r="W264" s="176" t="s">
        <v>204</v>
      </c>
      <c r="X264" s="176" t="s">
        <v>204</v>
      </c>
      <c r="Y264" s="176" t="s">
        <v>204</v>
      </c>
      <c r="Z264" s="176" t="s">
        <v>204</v>
      </c>
    </row>
    <row r="265" spans="1:50" x14ac:dyDescent="0.3">
      <c r="A265" s="176">
        <v>807354</v>
      </c>
      <c r="B265" s="176" t="s">
        <v>289</v>
      </c>
      <c r="C265" s="176" t="s">
        <v>203</v>
      </c>
      <c r="D265" s="176" t="s">
        <v>205</v>
      </c>
      <c r="E265" s="176" t="s">
        <v>203</v>
      </c>
      <c r="F265" s="176" t="s">
        <v>203</v>
      </c>
      <c r="G265" s="176" t="s">
        <v>205</v>
      </c>
      <c r="H265" s="176" t="s">
        <v>204</v>
      </c>
      <c r="I265" s="176" t="s">
        <v>205</v>
      </c>
      <c r="J265" s="176" t="s">
        <v>204</v>
      </c>
      <c r="K265" s="176" t="s">
        <v>205</v>
      </c>
      <c r="L265" s="176" t="s">
        <v>203</v>
      </c>
      <c r="M265" s="176" t="s">
        <v>203</v>
      </c>
      <c r="N265" s="176" t="s">
        <v>203</v>
      </c>
      <c r="O265" s="176" t="s">
        <v>204</v>
      </c>
      <c r="P265" s="176" t="s">
        <v>203</v>
      </c>
      <c r="Q265" s="176" t="s">
        <v>203</v>
      </c>
      <c r="R265" s="176" t="s">
        <v>203</v>
      </c>
      <c r="S265" s="176" t="s">
        <v>205</v>
      </c>
      <c r="T265" s="176" t="s">
        <v>204</v>
      </c>
      <c r="U265" s="176" t="s">
        <v>204</v>
      </c>
      <c r="V265" s="176" t="s">
        <v>205</v>
      </c>
      <c r="W265" s="176" t="s">
        <v>205</v>
      </c>
      <c r="X265" s="176" t="s">
        <v>205</v>
      </c>
      <c r="Y265" s="176" t="s">
        <v>204</v>
      </c>
      <c r="Z265" s="176" t="s">
        <v>204</v>
      </c>
    </row>
    <row r="266" spans="1:50" x14ac:dyDescent="0.3">
      <c r="A266" s="176">
        <v>807370</v>
      </c>
      <c r="B266" s="176" t="s">
        <v>289</v>
      </c>
      <c r="C266" s="176" t="s">
        <v>203</v>
      </c>
      <c r="D266" s="176" t="s">
        <v>205</v>
      </c>
      <c r="E266" s="176" t="s">
        <v>205</v>
      </c>
      <c r="F266" s="176" t="s">
        <v>205</v>
      </c>
      <c r="G266" s="176" t="s">
        <v>205</v>
      </c>
      <c r="H266" s="176" t="s">
        <v>205</v>
      </c>
      <c r="I266" s="176" t="s">
        <v>203</v>
      </c>
      <c r="J266" s="176" t="s">
        <v>205</v>
      </c>
      <c r="K266" s="176" t="s">
        <v>205</v>
      </c>
      <c r="L266" s="176" t="s">
        <v>204</v>
      </c>
      <c r="M266" s="176" t="s">
        <v>205</v>
      </c>
      <c r="N266" s="176" t="s">
        <v>203</v>
      </c>
      <c r="O266" s="176" t="s">
        <v>205</v>
      </c>
      <c r="P266" s="176" t="s">
        <v>205</v>
      </c>
      <c r="Q266" s="176" t="s">
        <v>203</v>
      </c>
      <c r="R266" s="176" t="s">
        <v>205</v>
      </c>
      <c r="S266" s="176" t="s">
        <v>205</v>
      </c>
      <c r="T266" s="176" t="s">
        <v>205</v>
      </c>
      <c r="U266" s="176" t="s">
        <v>204</v>
      </c>
      <c r="V266" s="176" t="s">
        <v>204</v>
      </c>
      <c r="W266" s="176" t="s">
        <v>204</v>
      </c>
      <c r="X266" s="176" t="s">
        <v>204</v>
      </c>
      <c r="Y266" s="176" t="s">
        <v>204</v>
      </c>
      <c r="Z266" s="176" t="s">
        <v>204</v>
      </c>
    </row>
    <row r="267" spans="1:50" x14ac:dyDescent="0.3">
      <c r="A267" s="176">
        <v>807404</v>
      </c>
      <c r="B267" s="176" t="s">
        <v>289</v>
      </c>
      <c r="C267" s="176" t="s">
        <v>203</v>
      </c>
      <c r="D267" s="176" t="s">
        <v>203</v>
      </c>
      <c r="E267" s="176" t="s">
        <v>203</v>
      </c>
      <c r="F267" s="176" t="s">
        <v>203</v>
      </c>
      <c r="G267" s="176" t="s">
        <v>205</v>
      </c>
      <c r="H267" s="176" t="s">
        <v>203</v>
      </c>
      <c r="I267" s="176" t="s">
        <v>205</v>
      </c>
      <c r="J267" s="176" t="s">
        <v>203</v>
      </c>
      <c r="K267" s="176" t="s">
        <v>205</v>
      </c>
      <c r="L267" s="176" t="s">
        <v>203</v>
      </c>
      <c r="M267" s="176" t="s">
        <v>203</v>
      </c>
      <c r="N267" s="176" t="s">
        <v>203</v>
      </c>
      <c r="O267" s="176" t="s">
        <v>204</v>
      </c>
      <c r="P267" s="176" t="s">
        <v>205</v>
      </c>
      <c r="Q267" s="176" t="s">
        <v>205</v>
      </c>
      <c r="R267" s="176" t="s">
        <v>205</v>
      </c>
      <c r="S267" s="176" t="s">
        <v>205</v>
      </c>
      <c r="T267" s="176" t="s">
        <v>203</v>
      </c>
      <c r="U267" s="176" t="s">
        <v>205</v>
      </c>
      <c r="V267" s="176" t="s">
        <v>204</v>
      </c>
      <c r="W267" s="176" t="s">
        <v>204</v>
      </c>
      <c r="X267" s="176" t="s">
        <v>203</v>
      </c>
      <c r="Y267" s="176" t="s">
        <v>204</v>
      </c>
      <c r="Z267" s="176" t="s">
        <v>204</v>
      </c>
    </row>
    <row r="268" spans="1:50" x14ac:dyDescent="0.3">
      <c r="A268" s="176">
        <v>807424</v>
      </c>
      <c r="B268" s="176" t="s">
        <v>289</v>
      </c>
      <c r="C268" s="176" t="s">
        <v>203</v>
      </c>
      <c r="D268" s="176" t="s">
        <v>205</v>
      </c>
      <c r="E268" s="176" t="s">
        <v>205</v>
      </c>
      <c r="F268" s="176" t="s">
        <v>205</v>
      </c>
      <c r="G268" s="176" t="s">
        <v>205</v>
      </c>
      <c r="H268" s="176" t="s">
        <v>205</v>
      </c>
      <c r="I268" s="176" t="s">
        <v>205</v>
      </c>
      <c r="J268" s="176" t="s">
        <v>205</v>
      </c>
      <c r="K268" s="176" t="s">
        <v>203</v>
      </c>
      <c r="L268" s="176" t="s">
        <v>205</v>
      </c>
      <c r="M268" s="176" t="s">
        <v>205</v>
      </c>
      <c r="N268" s="176" t="s">
        <v>205</v>
      </c>
      <c r="O268" s="176" t="s">
        <v>203</v>
      </c>
      <c r="P268" s="176" t="s">
        <v>204</v>
      </c>
      <c r="Q268" s="176" t="s">
        <v>205</v>
      </c>
      <c r="R268" s="176" t="s">
        <v>205</v>
      </c>
      <c r="S268" s="176" t="s">
        <v>205</v>
      </c>
      <c r="T268" s="176" t="s">
        <v>205</v>
      </c>
      <c r="U268" s="176" t="s">
        <v>203</v>
      </c>
      <c r="V268" s="176" t="s">
        <v>203</v>
      </c>
      <c r="W268" s="176" t="s">
        <v>203</v>
      </c>
      <c r="X268" s="176" t="s">
        <v>203</v>
      </c>
      <c r="Y268" s="176" t="s">
        <v>203</v>
      </c>
      <c r="Z268" s="176" t="s">
        <v>204</v>
      </c>
    </row>
    <row r="269" spans="1:50" x14ac:dyDescent="0.3">
      <c r="A269" s="176">
        <v>807453</v>
      </c>
      <c r="B269" s="176" t="s">
        <v>289</v>
      </c>
      <c r="C269" s="176" t="s">
        <v>203</v>
      </c>
      <c r="D269" s="176" t="s">
        <v>205</v>
      </c>
      <c r="E269" s="176" t="s">
        <v>205</v>
      </c>
      <c r="F269" s="176" t="s">
        <v>203</v>
      </c>
      <c r="G269" s="176" t="s">
        <v>203</v>
      </c>
      <c r="H269" s="176" t="s">
        <v>203</v>
      </c>
      <c r="I269" s="176" t="s">
        <v>203</v>
      </c>
      <c r="J269" s="176" t="s">
        <v>205</v>
      </c>
      <c r="K269" s="176" t="s">
        <v>205</v>
      </c>
      <c r="L269" s="176" t="s">
        <v>203</v>
      </c>
      <c r="M269" s="176" t="s">
        <v>205</v>
      </c>
      <c r="N269" s="176" t="s">
        <v>203</v>
      </c>
      <c r="O269" s="176" t="s">
        <v>205</v>
      </c>
      <c r="P269" s="176" t="s">
        <v>205</v>
      </c>
      <c r="Q269" s="176" t="s">
        <v>205</v>
      </c>
      <c r="R269" s="176" t="s">
        <v>203</v>
      </c>
      <c r="S269" s="176" t="s">
        <v>205</v>
      </c>
      <c r="T269" s="176" t="s">
        <v>203</v>
      </c>
      <c r="U269" s="176" t="s">
        <v>205</v>
      </c>
      <c r="V269" s="176" t="s">
        <v>203</v>
      </c>
      <c r="W269" s="176" t="s">
        <v>205</v>
      </c>
      <c r="X269" s="176" t="s">
        <v>203</v>
      </c>
      <c r="Y269" s="176" t="s">
        <v>203</v>
      </c>
      <c r="Z269" s="176" t="s">
        <v>205</v>
      </c>
      <c r="AA269" s="176" t="s">
        <v>266</v>
      </c>
      <c r="AB269" s="176" t="s">
        <v>266</v>
      </c>
      <c r="AC269" s="176" t="s">
        <v>266</v>
      </c>
      <c r="AD269" s="176" t="s">
        <v>266</v>
      </c>
      <c r="AE269" s="176" t="s">
        <v>266</v>
      </c>
      <c r="AF269" s="176" t="s">
        <v>266</v>
      </c>
      <c r="AG269" s="176" t="s">
        <v>266</v>
      </c>
      <c r="AH269" s="176" t="s">
        <v>266</v>
      </c>
      <c r="AI269" s="176" t="s">
        <v>266</v>
      </c>
      <c r="AJ269" s="176" t="s">
        <v>266</v>
      </c>
      <c r="AK269" s="176" t="s">
        <v>266</v>
      </c>
      <c r="AL269" s="176" t="s">
        <v>266</v>
      </c>
      <c r="AM269" s="176" t="s">
        <v>266</v>
      </c>
      <c r="AN269" s="176" t="s">
        <v>266</v>
      </c>
      <c r="AO269" s="176" t="s">
        <v>266</v>
      </c>
      <c r="AP269" s="176" t="s">
        <v>266</v>
      </c>
      <c r="AQ269" s="176" t="s">
        <v>266</v>
      </c>
      <c r="AR269" s="176" t="s">
        <v>266</v>
      </c>
      <c r="AS269" s="176" t="s">
        <v>266</v>
      </c>
      <c r="AT269" s="176" t="s">
        <v>266</v>
      </c>
      <c r="AU269" s="176" t="s">
        <v>266</v>
      </c>
      <c r="AV269" s="176" t="s">
        <v>266</v>
      </c>
      <c r="AW269" s="176" t="s">
        <v>266</v>
      </c>
      <c r="AX269" s="176" t="s">
        <v>266</v>
      </c>
    </row>
    <row r="270" spans="1:50" x14ac:dyDescent="0.3">
      <c r="A270" s="176">
        <v>807477</v>
      </c>
      <c r="B270" s="176" t="s">
        <v>289</v>
      </c>
      <c r="C270" s="176" t="s">
        <v>203</v>
      </c>
      <c r="D270" s="176" t="s">
        <v>205</v>
      </c>
      <c r="E270" s="176" t="s">
        <v>203</v>
      </c>
      <c r="F270" s="176" t="s">
        <v>203</v>
      </c>
      <c r="G270" s="176" t="s">
        <v>203</v>
      </c>
      <c r="H270" s="176" t="s">
        <v>205</v>
      </c>
      <c r="I270" s="176" t="s">
        <v>205</v>
      </c>
      <c r="J270" s="176" t="s">
        <v>203</v>
      </c>
      <c r="K270" s="176" t="s">
        <v>205</v>
      </c>
      <c r="L270" s="176" t="s">
        <v>203</v>
      </c>
      <c r="M270" s="176" t="s">
        <v>205</v>
      </c>
      <c r="N270" s="176" t="s">
        <v>203</v>
      </c>
      <c r="O270" s="176" t="s">
        <v>205</v>
      </c>
      <c r="P270" s="176" t="s">
        <v>203</v>
      </c>
      <c r="Q270" s="176" t="s">
        <v>205</v>
      </c>
      <c r="R270" s="176" t="s">
        <v>205</v>
      </c>
      <c r="S270" s="176" t="s">
        <v>205</v>
      </c>
      <c r="T270" s="176" t="s">
        <v>203</v>
      </c>
      <c r="U270" s="176" t="s">
        <v>205</v>
      </c>
      <c r="V270" s="176" t="s">
        <v>205</v>
      </c>
      <c r="W270" s="176" t="s">
        <v>204</v>
      </c>
      <c r="X270" s="176" t="s">
        <v>204</v>
      </c>
      <c r="Y270" s="176" t="s">
        <v>204</v>
      </c>
      <c r="Z270" s="176" t="s">
        <v>204</v>
      </c>
    </row>
    <row r="271" spans="1:50" x14ac:dyDescent="0.3">
      <c r="A271" s="176">
        <v>807498</v>
      </c>
      <c r="B271" s="176" t="s">
        <v>289</v>
      </c>
      <c r="C271" s="176" t="s">
        <v>204</v>
      </c>
      <c r="D271" s="176" t="s">
        <v>203</v>
      </c>
      <c r="E271" s="176" t="s">
        <v>204</v>
      </c>
      <c r="F271" s="176" t="s">
        <v>204</v>
      </c>
      <c r="G271" s="176" t="s">
        <v>204</v>
      </c>
      <c r="H271" s="176" t="s">
        <v>204</v>
      </c>
      <c r="I271" s="176" t="s">
        <v>204</v>
      </c>
      <c r="J271" s="176" t="s">
        <v>205</v>
      </c>
      <c r="K271" s="176" t="s">
        <v>205</v>
      </c>
      <c r="L271" s="176" t="s">
        <v>203</v>
      </c>
      <c r="M271" s="176" t="s">
        <v>204</v>
      </c>
      <c r="N271" s="176" t="s">
        <v>205</v>
      </c>
      <c r="O271" s="176" t="s">
        <v>204</v>
      </c>
      <c r="P271" s="176" t="s">
        <v>204</v>
      </c>
      <c r="Q271" s="176" t="s">
        <v>204</v>
      </c>
      <c r="R271" s="176" t="s">
        <v>205</v>
      </c>
      <c r="S271" s="176" t="s">
        <v>205</v>
      </c>
      <c r="T271" s="176" t="s">
        <v>205</v>
      </c>
      <c r="U271" s="176" t="s">
        <v>205</v>
      </c>
      <c r="V271" s="176" t="s">
        <v>205</v>
      </c>
      <c r="W271" s="176" t="s">
        <v>204</v>
      </c>
      <c r="X271" s="176" t="s">
        <v>205</v>
      </c>
      <c r="Y271" s="176" t="s">
        <v>205</v>
      </c>
      <c r="Z271" s="176" t="s">
        <v>204</v>
      </c>
    </row>
    <row r="272" spans="1:50" x14ac:dyDescent="0.3">
      <c r="A272" s="176">
        <v>807537</v>
      </c>
      <c r="B272" s="176" t="s">
        <v>289</v>
      </c>
      <c r="C272" s="176" t="s">
        <v>203</v>
      </c>
      <c r="D272" s="176" t="s">
        <v>203</v>
      </c>
      <c r="E272" s="176" t="s">
        <v>203</v>
      </c>
      <c r="F272" s="176" t="s">
        <v>203</v>
      </c>
      <c r="G272" s="176" t="s">
        <v>203</v>
      </c>
      <c r="H272" s="176" t="s">
        <v>203</v>
      </c>
      <c r="I272" s="176" t="s">
        <v>205</v>
      </c>
      <c r="J272" s="176" t="s">
        <v>203</v>
      </c>
      <c r="K272" s="176" t="s">
        <v>203</v>
      </c>
      <c r="L272" s="176" t="s">
        <v>205</v>
      </c>
      <c r="M272" s="176" t="s">
        <v>205</v>
      </c>
      <c r="N272" s="176" t="s">
        <v>205</v>
      </c>
      <c r="O272" s="176" t="s">
        <v>203</v>
      </c>
      <c r="P272" s="176" t="s">
        <v>205</v>
      </c>
      <c r="Q272" s="176" t="s">
        <v>203</v>
      </c>
      <c r="R272" s="176" t="s">
        <v>203</v>
      </c>
      <c r="S272" s="176" t="s">
        <v>205</v>
      </c>
      <c r="T272" s="176" t="s">
        <v>203</v>
      </c>
      <c r="U272" s="176" t="s">
        <v>205</v>
      </c>
      <c r="V272" s="176" t="s">
        <v>203</v>
      </c>
      <c r="W272" s="176" t="s">
        <v>205</v>
      </c>
      <c r="X272" s="176" t="s">
        <v>205</v>
      </c>
      <c r="Y272" s="176" t="s">
        <v>203</v>
      </c>
      <c r="Z272" s="176" t="s">
        <v>203</v>
      </c>
    </row>
    <row r="273" spans="1:50" x14ac:dyDescent="0.3">
      <c r="A273" s="176">
        <v>807540</v>
      </c>
      <c r="B273" s="176" t="s">
        <v>289</v>
      </c>
      <c r="C273" s="176" t="s">
        <v>203</v>
      </c>
      <c r="D273" s="176" t="s">
        <v>203</v>
      </c>
      <c r="E273" s="176" t="s">
        <v>205</v>
      </c>
      <c r="F273" s="176" t="s">
        <v>205</v>
      </c>
      <c r="G273" s="176" t="s">
        <v>205</v>
      </c>
      <c r="H273" s="176" t="s">
        <v>203</v>
      </c>
      <c r="I273" s="176" t="s">
        <v>203</v>
      </c>
      <c r="J273" s="176" t="s">
        <v>203</v>
      </c>
      <c r="K273" s="176" t="s">
        <v>205</v>
      </c>
      <c r="L273" s="176" t="s">
        <v>205</v>
      </c>
      <c r="M273" s="176" t="s">
        <v>203</v>
      </c>
      <c r="N273" s="176" t="s">
        <v>203</v>
      </c>
      <c r="O273" s="176" t="s">
        <v>204</v>
      </c>
      <c r="P273" s="176" t="s">
        <v>204</v>
      </c>
      <c r="Q273" s="176" t="s">
        <v>205</v>
      </c>
      <c r="R273" s="176" t="s">
        <v>204</v>
      </c>
      <c r="S273" s="176" t="s">
        <v>204</v>
      </c>
      <c r="T273" s="176" t="s">
        <v>204</v>
      </c>
      <c r="U273" s="176" t="s">
        <v>204</v>
      </c>
      <c r="V273" s="176" t="s">
        <v>204</v>
      </c>
      <c r="W273" s="176" t="s">
        <v>204</v>
      </c>
      <c r="X273" s="176" t="s">
        <v>204</v>
      </c>
      <c r="Y273" s="176" t="s">
        <v>204</v>
      </c>
      <c r="Z273" s="176" t="s">
        <v>204</v>
      </c>
    </row>
    <row r="274" spans="1:50" x14ac:dyDescent="0.3">
      <c r="A274" s="176">
        <v>807545</v>
      </c>
      <c r="B274" s="176" t="s">
        <v>289</v>
      </c>
      <c r="C274" s="176" t="s">
        <v>204</v>
      </c>
      <c r="D274" s="176" t="s">
        <v>203</v>
      </c>
      <c r="E274" s="176" t="s">
        <v>205</v>
      </c>
      <c r="F274" s="176" t="s">
        <v>204</v>
      </c>
      <c r="G274" s="176" t="s">
        <v>204</v>
      </c>
      <c r="H274" s="176" t="s">
        <v>204</v>
      </c>
      <c r="I274" s="176" t="s">
        <v>204</v>
      </c>
      <c r="J274" s="176" t="s">
        <v>204</v>
      </c>
      <c r="K274" s="176" t="s">
        <v>205</v>
      </c>
      <c r="L274" s="176" t="s">
        <v>203</v>
      </c>
      <c r="M274" s="176" t="s">
        <v>203</v>
      </c>
      <c r="N274" s="176" t="s">
        <v>203</v>
      </c>
      <c r="O274" s="176" t="s">
        <v>205</v>
      </c>
      <c r="P274" s="176" t="s">
        <v>205</v>
      </c>
      <c r="Q274" s="176" t="s">
        <v>205</v>
      </c>
      <c r="R274" s="176" t="s">
        <v>203</v>
      </c>
      <c r="S274" s="176" t="s">
        <v>205</v>
      </c>
      <c r="T274" s="176" t="s">
        <v>205</v>
      </c>
      <c r="U274" s="176" t="s">
        <v>203</v>
      </c>
      <c r="V274" s="176" t="s">
        <v>204</v>
      </c>
      <c r="W274" s="176" t="s">
        <v>204</v>
      </c>
      <c r="X274" s="176" t="s">
        <v>204</v>
      </c>
      <c r="Y274" s="176" t="s">
        <v>203</v>
      </c>
      <c r="Z274" s="176" t="s">
        <v>204</v>
      </c>
    </row>
    <row r="275" spans="1:50" x14ac:dyDescent="0.3">
      <c r="A275" s="176">
        <v>807546</v>
      </c>
      <c r="B275" s="176" t="s">
        <v>289</v>
      </c>
      <c r="C275" s="176" t="s">
        <v>205</v>
      </c>
      <c r="D275" s="176" t="s">
        <v>203</v>
      </c>
      <c r="E275" s="176" t="s">
        <v>205</v>
      </c>
      <c r="F275" s="176" t="s">
        <v>203</v>
      </c>
      <c r="G275" s="176" t="s">
        <v>205</v>
      </c>
      <c r="H275" s="176" t="s">
        <v>203</v>
      </c>
      <c r="I275" s="176" t="s">
        <v>203</v>
      </c>
      <c r="J275" s="176" t="s">
        <v>203</v>
      </c>
      <c r="K275" s="176" t="s">
        <v>203</v>
      </c>
      <c r="L275" s="176" t="s">
        <v>203</v>
      </c>
      <c r="M275" s="176" t="s">
        <v>203</v>
      </c>
      <c r="N275" s="176" t="s">
        <v>203</v>
      </c>
      <c r="O275" s="176" t="s">
        <v>203</v>
      </c>
      <c r="P275" s="176" t="s">
        <v>203</v>
      </c>
      <c r="Q275" s="176" t="s">
        <v>205</v>
      </c>
      <c r="R275" s="176" t="s">
        <v>203</v>
      </c>
      <c r="S275" s="176" t="s">
        <v>203</v>
      </c>
      <c r="T275" s="176" t="s">
        <v>205</v>
      </c>
      <c r="U275" s="176" t="s">
        <v>205</v>
      </c>
      <c r="V275" s="176" t="s">
        <v>205</v>
      </c>
      <c r="W275" s="176" t="s">
        <v>205</v>
      </c>
      <c r="X275" s="176" t="s">
        <v>205</v>
      </c>
      <c r="Y275" s="176" t="s">
        <v>204</v>
      </c>
      <c r="Z275" s="176" t="s">
        <v>205</v>
      </c>
      <c r="AA275" s="176" t="s">
        <v>266</v>
      </c>
      <c r="AB275" s="176" t="s">
        <v>266</v>
      </c>
      <c r="AC275" s="176" t="s">
        <v>266</v>
      </c>
      <c r="AD275" s="176" t="s">
        <v>266</v>
      </c>
      <c r="AE275" s="176" t="s">
        <v>266</v>
      </c>
      <c r="AF275" s="176" t="s">
        <v>266</v>
      </c>
      <c r="AG275" s="176" t="s">
        <v>266</v>
      </c>
      <c r="AH275" s="176" t="s">
        <v>266</v>
      </c>
      <c r="AI275" s="176" t="s">
        <v>266</v>
      </c>
      <c r="AJ275" s="176" t="s">
        <v>266</v>
      </c>
      <c r="AK275" s="176" t="s">
        <v>266</v>
      </c>
      <c r="AL275" s="176" t="s">
        <v>266</v>
      </c>
      <c r="AM275" s="176" t="s">
        <v>266</v>
      </c>
      <c r="AN275" s="176" t="s">
        <v>266</v>
      </c>
      <c r="AO275" s="176" t="s">
        <v>266</v>
      </c>
      <c r="AP275" s="176" t="s">
        <v>266</v>
      </c>
      <c r="AQ275" s="176" t="s">
        <v>266</v>
      </c>
      <c r="AR275" s="176" t="s">
        <v>266</v>
      </c>
      <c r="AS275" s="176" t="s">
        <v>266</v>
      </c>
      <c r="AT275" s="176" t="s">
        <v>266</v>
      </c>
      <c r="AU275" s="176" t="s">
        <v>266</v>
      </c>
      <c r="AV275" s="176" t="s">
        <v>266</v>
      </c>
      <c r="AW275" s="176" t="s">
        <v>266</v>
      </c>
      <c r="AX275" s="176" t="s">
        <v>266</v>
      </c>
    </row>
    <row r="276" spans="1:50" x14ac:dyDescent="0.3">
      <c r="A276" s="176">
        <v>807551</v>
      </c>
      <c r="B276" s="176" t="s">
        <v>289</v>
      </c>
      <c r="C276" s="176" t="s">
        <v>205</v>
      </c>
      <c r="D276" s="176" t="s">
        <v>203</v>
      </c>
      <c r="E276" s="176" t="s">
        <v>203</v>
      </c>
      <c r="F276" s="176" t="s">
        <v>205</v>
      </c>
      <c r="G276" s="176" t="s">
        <v>205</v>
      </c>
      <c r="H276" s="176" t="s">
        <v>203</v>
      </c>
      <c r="I276" s="176" t="s">
        <v>205</v>
      </c>
      <c r="J276" s="176" t="s">
        <v>203</v>
      </c>
      <c r="K276" s="176" t="s">
        <v>205</v>
      </c>
      <c r="L276" s="176" t="s">
        <v>203</v>
      </c>
      <c r="M276" s="176" t="s">
        <v>205</v>
      </c>
      <c r="N276" s="176" t="s">
        <v>205</v>
      </c>
      <c r="O276" s="176" t="s">
        <v>205</v>
      </c>
      <c r="P276" s="176" t="s">
        <v>203</v>
      </c>
      <c r="Q276" s="176" t="s">
        <v>204</v>
      </c>
      <c r="R276" s="176" t="s">
        <v>203</v>
      </c>
      <c r="S276" s="176" t="s">
        <v>205</v>
      </c>
      <c r="T276" s="176" t="s">
        <v>205</v>
      </c>
      <c r="U276" s="176" t="s">
        <v>205</v>
      </c>
      <c r="V276" s="176" t="s">
        <v>205</v>
      </c>
      <c r="W276" s="176" t="s">
        <v>203</v>
      </c>
      <c r="X276" s="176" t="s">
        <v>205</v>
      </c>
      <c r="Y276" s="176" t="s">
        <v>205</v>
      </c>
      <c r="Z276" s="176" t="s">
        <v>205</v>
      </c>
    </row>
    <row r="277" spans="1:50" x14ac:dyDescent="0.3">
      <c r="A277" s="176">
        <v>807564</v>
      </c>
      <c r="B277" s="176" t="s">
        <v>289</v>
      </c>
      <c r="C277" s="176" t="s">
        <v>205</v>
      </c>
      <c r="D277" s="176" t="s">
        <v>203</v>
      </c>
      <c r="E277" s="176" t="s">
        <v>203</v>
      </c>
      <c r="F277" s="176" t="s">
        <v>204</v>
      </c>
      <c r="G277" s="176" t="s">
        <v>205</v>
      </c>
      <c r="H277" s="176" t="s">
        <v>203</v>
      </c>
      <c r="I277" s="176" t="s">
        <v>203</v>
      </c>
      <c r="J277" s="176" t="s">
        <v>204</v>
      </c>
      <c r="K277" s="176" t="s">
        <v>205</v>
      </c>
      <c r="L277" s="176" t="s">
        <v>203</v>
      </c>
      <c r="M277" s="176" t="s">
        <v>204</v>
      </c>
      <c r="N277" s="176" t="s">
        <v>204</v>
      </c>
      <c r="O277" s="176" t="s">
        <v>204</v>
      </c>
      <c r="P277" s="176" t="s">
        <v>204</v>
      </c>
      <c r="Q277" s="176" t="s">
        <v>204</v>
      </c>
      <c r="R277" s="176" t="s">
        <v>205</v>
      </c>
      <c r="S277" s="176" t="s">
        <v>205</v>
      </c>
      <c r="T277" s="176" t="s">
        <v>204</v>
      </c>
      <c r="U277" s="176" t="s">
        <v>204</v>
      </c>
      <c r="V277" s="176" t="s">
        <v>204</v>
      </c>
      <c r="W277" s="176" t="s">
        <v>204</v>
      </c>
      <c r="X277" s="176" t="s">
        <v>205</v>
      </c>
      <c r="Y277" s="176" t="s">
        <v>204</v>
      </c>
      <c r="Z277" s="176" t="s">
        <v>204</v>
      </c>
    </row>
    <row r="278" spans="1:50" x14ac:dyDescent="0.3">
      <c r="A278" s="176">
        <v>807574</v>
      </c>
      <c r="B278" s="176" t="s">
        <v>289</v>
      </c>
      <c r="C278" s="176" t="s">
        <v>205</v>
      </c>
      <c r="D278" s="176" t="s">
        <v>203</v>
      </c>
      <c r="E278" s="176" t="s">
        <v>203</v>
      </c>
      <c r="F278" s="176" t="s">
        <v>203</v>
      </c>
      <c r="G278" s="176" t="s">
        <v>203</v>
      </c>
      <c r="H278" s="176" t="s">
        <v>203</v>
      </c>
      <c r="I278" s="176" t="s">
        <v>203</v>
      </c>
      <c r="J278" s="176" t="s">
        <v>203</v>
      </c>
      <c r="K278" s="176" t="s">
        <v>203</v>
      </c>
      <c r="L278" s="176" t="s">
        <v>203</v>
      </c>
      <c r="M278" s="176" t="s">
        <v>205</v>
      </c>
      <c r="N278" s="176" t="s">
        <v>203</v>
      </c>
      <c r="O278" s="176" t="s">
        <v>203</v>
      </c>
      <c r="P278" s="176" t="s">
        <v>203</v>
      </c>
      <c r="Q278" s="176" t="s">
        <v>203</v>
      </c>
      <c r="R278" s="176" t="s">
        <v>204</v>
      </c>
      <c r="S278" s="176" t="s">
        <v>205</v>
      </c>
      <c r="T278" s="176" t="s">
        <v>203</v>
      </c>
      <c r="U278" s="176" t="s">
        <v>205</v>
      </c>
      <c r="V278" s="176" t="s">
        <v>203</v>
      </c>
      <c r="W278" s="176" t="s">
        <v>203</v>
      </c>
      <c r="X278" s="176" t="s">
        <v>205</v>
      </c>
      <c r="Y278" s="176" t="s">
        <v>205</v>
      </c>
      <c r="Z278" s="176" t="s">
        <v>205</v>
      </c>
    </row>
    <row r="279" spans="1:50" x14ac:dyDescent="0.3">
      <c r="A279" s="176">
        <v>807576</v>
      </c>
      <c r="B279" s="176" t="s">
        <v>289</v>
      </c>
      <c r="C279" s="176" t="s">
        <v>203</v>
      </c>
      <c r="D279" s="176" t="s">
        <v>203</v>
      </c>
      <c r="E279" s="176" t="s">
        <v>203</v>
      </c>
      <c r="F279" s="176" t="s">
        <v>203</v>
      </c>
      <c r="G279" s="176" t="s">
        <v>203</v>
      </c>
      <c r="H279" s="176" t="s">
        <v>203</v>
      </c>
      <c r="I279" s="176" t="s">
        <v>205</v>
      </c>
      <c r="J279" s="176" t="s">
        <v>203</v>
      </c>
      <c r="K279" s="176" t="s">
        <v>203</v>
      </c>
      <c r="L279" s="176" t="s">
        <v>203</v>
      </c>
      <c r="M279" s="176" t="s">
        <v>205</v>
      </c>
      <c r="N279" s="176" t="s">
        <v>203</v>
      </c>
      <c r="O279" s="176" t="s">
        <v>204</v>
      </c>
      <c r="P279" s="176" t="s">
        <v>205</v>
      </c>
      <c r="Q279" s="176" t="s">
        <v>205</v>
      </c>
      <c r="R279" s="176" t="s">
        <v>205</v>
      </c>
      <c r="S279" s="176" t="s">
        <v>204</v>
      </c>
      <c r="T279" s="176" t="s">
        <v>205</v>
      </c>
      <c r="U279" s="176" t="s">
        <v>204</v>
      </c>
      <c r="V279" s="176" t="s">
        <v>204</v>
      </c>
      <c r="W279" s="176" t="s">
        <v>204</v>
      </c>
      <c r="X279" s="176" t="s">
        <v>205</v>
      </c>
      <c r="Y279" s="176" t="s">
        <v>205</v>
      </c>
      <c r="Z279" s="176" t="s">
        <v>204</v>
      </c>
      <c r="AA279" s="176" t="s">
        <v>266</v>
      </c>
      <c r="AB279" s="176" t="s">
        <v>266</v>
      </c>
      <c r="AC279" s="176" t="s">
        <v>266</v>
      </c>
      <c r="AD279" s="176" t="s">
        <v>266</v>
      </c>
      <c r="AE279" s="176" t="s">
        <v>266</v>
      </c>
      <c r="AF279" s="176" t="s">
        <v>266</v>
      </c>
      <c r="AG279" s="176" t="s">
        <v>266</v>
      </c>
      <c r="AH279" s="176" t="s">
        <v>266</v>
      </c>
      <c r="AI279" s="176" t="s">
        <v>266</v>
      </c>
      <c r="AJ279" s="176" t="s">
        <v>266</v>
      </c>
      <c r="AK279" s="176" t="s">
        <v>266</v>
      </c>
      <c r="AL279" s="176" t="s">
        <v>266</v>
      </c>
      <c r="AM279" s="176" t="s">
        <v>266</v>
      </c>
      <c r="AN279" s="176" t="s">
        <v>266</v>
      </c>
      <c r="AO279" s="176" t="s">
        <v>266</v>
      </c>
      <c r="AP279" s="176" t="s">
        <v>266</v>
      </c>
      <c r="AQ279" s="176" t="s">
        <v>266</v>
      </c>
      <c r="AR279" s="176" t="s">
        <v>266</v>
      </c>
      <c r="AS279" s="176" t="s">
        <v>266</v>
      </c>
      <c r="AT279" s="176" t="s">
        <v>266</v>
      </c>
      <c r="AU279" s="176" t="s">
        <v>266</v>
      </c>
      <c r="AV279" s="176" t="s">
        <v>266</v>
      </c>
      <c r="AW279" s="176" t="s">
        <v>266</v>
      </c>
      <c r="AX279" s="176" t="s">
        <v>266</v>
      </c>
    </row>
    <row r="280" spans="1:50" x14ac:dyDescent="0.3">
      <c r="A280" s="176">
        <v>807595</v>
      </c>
      <c r="B280" s="176" t="s">
        <v>289</v>
      </c>
      <c r="C280" s="176" t="s">
        <v>205</v>
      </c>
      <c r="D280" s="176" t="s">
        <v>203</v>
      </c>
      <c r="E280" s="176" t="s">
        <v>203</v>
      </c>
      <c r="F280" s="176" t="s">
        <v>203</v>
      </c>
      <c r="G280" s="176" t="s">
        <v>203</v>
      </c>
      <c r="H280" s="176" t="s">
        <v>203</v>
      </c>
      <c r="I280" s="176" t="s">
        <v>205</v>
      </c>
      <c r="J280" s="176" t="s">
        <v>203</v>
      </c>
      <c r="K280" s="176" t="s">
        <v>205</v>
      </c>
      <c r="L280" s="176" t="s">
        <v>203</v>
      </c>
      <c r="M280" s="176" t="s">
        <v>205</v>
      </c>
      <c r="N280" s="176" t="s">
        <v>203</v>
      </c>
      <c r="O280" s="176" t="s">
        <v>205</v>
      </c>
      <c r="P280" s="176" t="s">
        <v>205</v>
      </c>
      <c r="Q280" s="176" t="s">
        <v>205</v>
      </c>
      <c r="R280" s="176" t="s">
        <v>205</v>
      </c>
      <c r="S280" s="176" t="s">
        <v>205</v>
      </c>
      <c r="T280" s="176" t="s">
        <v>205</v>
      </c>
      <c r="U280" s="176" t="s">
        <v>204</v>
      </c>
      <c r="V280" s="176" t="s">
        <v>204</v>
      </c>
      <c r="W280" s="176" t="s">
        <v>204</v>
      </c>
      <c r="X280" s="176" t="s">
        <v>204</v>
      </c>
      <c r="Y280" s="176" t="s">
        <v>204</v>
      </c>
      <c r="Z280" s="176" t="s">
        <v>204</v>
      </c>
      <c r="AA280" s="176" t="s">
        <v>266</v>
      </c>
      <c r="AB280" s="176" t="s">
        <v>266</v>
      </c>
      <c r="AC280" s="176" t="s">
        <v>266</v>
      </c>
      <c r="AD280" s="176" t="s">
        <v>266</v>
      </c>
      <c r="AE280" s="176" t="s">
        <v>266</v>
      </c>
      <c r="AF280" s="176" t="s">
        <v>266</v>
      </c>
      <c r="AG280" s="176" t="s">
        <v>266</v>
      </c>
      <c r="AH280" s="176" t="s">
        <v>266</v>
      </c>
      <c r="AI280" s="176" t="s">
        <v>266</v>
      </c>
      <c r="AJ280" s="176" t="s">
        <v>266</v>
      </c>
      <c r="AK280" s="176" t="s">
        <v>266</v>
      </c>
      <c r="AL280" s="176" t="s">
        <v>266</v>
      </c>
      <c r="AM280" s="176" t="s">
        <v>266</v>
      </c>
      <c r="AN280" s="176" t="s">
        <v>266</v>
      </c>
      <c r="AO280" s="176" t="s">
        <v>266</v>
      </c>
      <c r="AP280" s="176" t="s">
        <v>266</v>
      </c>
      <c r="AQ280" s="176" t="s">
        <v>266</v>
      </c>
      <c r="AR280" s="176" t="s">
        <v>266</v>
      </c>
      <c r="AS280" s="176" t="s">
        <v>266</v>
      </c>
      <c r="AT280" s="176" t="s">
        <v>266</v>
      </c>
      <c r="AU280" s="176" t="s">
        <v>266</v>
      </c>
      <c r="AV280" s="176" t="s">
        <v>266</v>
      </c>
      <c r="AW280" s="176" t="s">
        <v>266</v>
      </c>
      <c r="AX280" s="176" t="s">
        <v>266</v>
      </c>
    </row>
    <row r="281" spans="1:50" x14ac:dyDescent="0.3">
      <c r="A281" s="176">
        <v>807597</v>
      </c>
      <c r="B281" s="176" t="s">
        <v>289</v>
      </c>
      <c r="C281" s="176" t="s">
        <v>203</v>
      </c>
      <c r="D281" s="176" t="s">
        <v>203</v>
      </c>
      <c r="E281" s="176" t="s">
        <v>203</v>
      </c>
      <c r="F281" s="176" t="s">
        <v>203</v>
      </c>
      <c r="G281" s="176" t="s">
        <v>203</v>
      </c>
      <c r="H281" s="176" t="s">
        <v>205</v>
      </c>
      <c r="I281" s="176" t="s">
        <v>203</v>
      </c>
      <c r="J281" s="176" t="s">
        <v>203</v>
      </c>
      <c r="K281" s="176" t="s">
        <v>205</v>
      </c>
      <c r="L281" s="176" t="s">
        <v>203</v>
      </c>
      <c r="M281" s="176" t="s">
        <v>205</v>
      </c>
      <c r="N281" s="176" t="s">
        <v>203</v>
      </c>
      <c r="O281" s="176" t="s">
        <v>205</v>
      </c>
      <c r="P281" s="176" t="s">
        <v>205</v>
      </c>
      <c r="Q281" s="176" t="s">
        <v>205</v>
      </c>
      <c r="R281" s="176" t="s">
        <v>205</v>
      </c>
      <c r="S281" s="176" t="s">
        <v>205</v>
      </c>
      <c r="T281" s="176" t="s">
        <v>205</v>
      </c>
      <c r="U281" s="176" t="s">
        <v>205</v>
      </c>
      <c r="V281" s="176" t="s">
        <v>204</v>
      </c>
      <c r="W281" s="176" t="s">
        <v>204</v>
      </c>
      <c r="X281" s="176" t="s">
        <v>204</v>
      </c>
      <c r="Y281" s="176" t="s">
        <v>205</v>
      </c>
      <c r="Z281" s="176" t="s">
        <v>205</v>
      </c>
      <c r="AA281" s="176" t="s">
        <v>266</v>
      </c>
      <c r="AB281" s="176" t="s">
        <v>266</v>
      </c>
      <c r="AC281" s="176" t="s">
        <v>266</v>
      </c>
      <c r="AD281" s="176" t="s">
        <v>266</v>
      </c>
      <c r="AE281" s="176" t="s">
        <v>266</v>
      </c>
      <c r="AF281" s="176" t="s">
        <v>266</v>
      </c>
      <c r="AG281" s="176" t="s">
        <v>266</v>
      </c>
      <c r="AH281" s="176" t="s">
        <v>266</v>
      </c>
      <c r="AI281" s="176" t="s">
        <v>266</v>
      </c>
      <c r="AJ281" s="176" t="s">
        <v>266</v>
      </c>
      <c r="AK281" s="176" t="s">
        <v>266</v>
      </c>
      <c r="AL281" s="176" t="s">
        <v>266</v>
      </c>
      <c r="AM281" s="176" t="s">
        <v>266</v>
      </c>
      <c r="AN281" s="176" t="s">
        <v>266</v>
      </c>
      <c r="AO281" s="176" t="s">
        <v>266</v>
      </c>
      <c r="AP281" s="176" t="s">
        <v>266</v>
      </c>
      <c r="AQ281" s="176" t="s">
        <v>266</v>
      </c>
      <c r="AR281" s="176" t="s">
        <v>266</v>
      </c>
      <c r="AS281" s="176" t="s">
        <v>266</v>
      </c>
      <c r="AT281" s="176" t="s">
        <v>266</v>
      </c>
      <c r="AU281" s="176" t="s">
        <v>266</v>
      </c>
      <c r="AV281" s="176" t="s">
        <v>266</v>
      </c>
      <c r="AW281" s="176" t="s">
        <v>266</v>
      </c>
      <c r="AX281" s="176" t="s">
        <v>266</v>
      </c>
    </row>
    <row r="282" spans="1:50" x14ac:dyDescent="0.3">
      <c r="A282" s="176">
        <v>807609</v>
      </c>
      <c r="B282" s="176" t="s">
        <v>289</v>
      </c>
      <c r="C282" s="176" t="s">
        <v>205</v>
      </c>
      <c r="D282" s="176" t="s">
        <v>205</v>
      </c>
      <c r="E282" s="176" t="s">
        <v>205</v>
      </c>
      <c r="F282" s="176" t="s">
        <v>205</v>
      </c>
      <c r="G282" s="176" t="s">
        <v>205</v>
      </c>
      <c r="H282" s="176" t="s">
        <v>205</v>
      </c>
      <c r="I282" s="176" t="s">
        <v>203</v>
      </c>
      <c r="J282" s="176" t="s">
        <v>203</v>
      </c>
      <c r="K282" s="176" t="s">
        <v>203</v>
      </c>
      <c r="L282" s="176" t="s">
        <v>203</v>
      </c>
      <c r="M282" s="176" t="s">
        <v>205</v>
      </c>
      <c r="N282" s="176" t="s">
        <v>205</v>
      </c>
      <c r="O282" s="176" t="s">
        <v>205</v>
      </c>
      <c r="P282" s="176" t="s">
        <v>203</v>
      </c>
      <c r="Q282" s="176" t="s">
        <v>205</v>
      </c>
      <c r="R282" s="176" t="s">
        <v>204</v>
      </c>
      <c r="S282" s="176" t="s">
        <v>205</v>
      </c>
      <c r="T282" s="176" t="s">
        <v>205</v>
      </c>
      <c r="U282" s="176" t="s">
        <v>205</v>
      </c>
      <c r="V282" s="176" t="s">
        <v>205</v>
      </c>
      <c r="W282" s="176" t="s">
        <v>205</v>
      </c>
      <c r="X282" s="176" t="s">
        <v>205</v>
      </c>
      <c r="Y282" s="176" t="s">
        <v>204</v>
      </c>
      <c r="Z282" s="176" t="s">
        <v>205</v>
      </c>
    </row>
    <row r="283" spans="1:50" x14ac:dyDescent="0.3">
      <c r="A283" s="176">
        <v>807613</v>
      </c>
      <c r="B283" s="176" t="s">
        <v>289</v>
      </c>
      <c r="C283" s="176" t="s">
        <v>204</v>
      </c>
      <c r="D283" s="176" t="s">
        <v>205</v>
      </c>
      <c r="E283" s="176" t="s">
        <v>203</v>
      </c>
      <c r="F283" s="176" t="s">
        <v>205</v>
      </c>
      <c r="G283" s="176" t="s">
        <v>204</v>
      </c>
      <c r="H283" s="176" t="s">
        <v>205</v>
      </c>
      <c r="I283" s="176" t="s">
        <v>205</v>
      </c>
      <c r="J283" s="176" t="s">
        <v>204</v>
      </c>
      <c r="K283" s="176" t="s">
        <v>205</v>
      </c>
      <c r="L283" s="176" t="s">
        <v>203</v>
      </c>
      <c r="M283" s="176" t="s">
        <v>204</v>
      </c>
      <c r="N283" s="176" t="s">
        <v>204</v>
      </c>
      <c r="O283" s="176" t="s">
        <v>204</v>
      </c>
      <c r="P283" s="176" t="s">
        <v>205</v>
      </c>
      <c r="Q283" s="176" t="s">
        <v>205</v>
      </c>
      <c r="R283" s="176" t="s">
        <v>205</v>
      </c>
      <c r="S283" s="176" t="s">
        <v>204</v>
      </c>
      <c r="T283" s="176" t="s">
        <v>204</v>
      </c>
      <c r="U283" s="176" t="s">
        <v>204</v>
      </c>
      <c r="V283" s="176" t="s">
        <v>204</v>
      </c>
      <c r="W283" s="176" t="s">
        <v>204</v>
      </c>
      <c r="X283" s="176" t="s">
        <v>204</v>
      </c>
      <c r="Y283" s="176" t="s">
        <v>204</v>
      </c>
      <c r="Z283" s="176" t="s">
        <v>204</v>
      </c>
    </row>
    <row r="284" spans="1:50" x14ac:dyDescent="0.3">
      <c r="A284" s="176">
        <v>807614</v>
      </c>
      <c r="B284" s="176" t="s">
        <v>289</v>
      </c>
      <c r="C284" s="176" t="s">
        <v>205</v>
      </c>
      <c r="D284" s="176" t="s">
        <v>203</v>
      </c>
      <c r="E284" s="176" t="s">
        <v>203</v>
      </c>
      <c r="F284" s="176" t="s">
        <v>205</v>
      </c>
      <c r="G284" s="176" t="s">
        <v>203</v>
      </c>
      <c r="H284" s="176" t="s">
        <v>203</v>
      </c>
      <c r="I284" s="176" t="s">
        <v>203</v>
      </c>
      <c r="J284" s="176" t="s">
        <v>203</v>
      </c>
      <c r="K284" s="176" t="s">
        <v>204</v>
      </c>
      <c r="L284" s="176" t="s">
        <v>203</v>
      </c>
      <c r="M284" s="176" t="s">
        <v>203</v>
      </c>
      <c r="N284" s="176" t="s">
        <v>203</v>
      </c>
      <c r="O284" s="176" t="s">
        <v>205</v>
      </c>
      <c r="P284" s="176" t="s">
        <v>205</v>
      </c>
      <c r="Q284" s="176" t="s">
        <v>205</v>
      </c>
      <c r="R284" s="176" t="s">
        <v>203</v>
      </c>
      <c r="S284" s="176" t="s">
        <v>203</v>
      </c>
      <c r="T284" s="176" t="s">
        <v>205</v>
      </c>
      <c r="U284" s="176" t="s">
        <v>204</v>
      </c>
      <c r="V284" s="176" t="s">
        <v>204</v>
      </c>
      <c r="W284" s="176" t="s">
        <v>204</v>
      </c>
      <c r="X284" s="176" t="s">
        <v>204</v>
      </c>
      <c r="Y284" s="176" t="s">
        <v>204</v>
      </c>
      <c r="Z284" s="176" t="s">
        <v>204</v>
      </c>
      <c r="AA284" s="176" t="s">
        <v>266</v>
      </c>
      <c r="AB284" s="176" t="s">
        <v>266</v>
      </c>
      <c r="AC284" s="176" t="s">
        <v>266</v>
      </c>
      <c r="AD284" s="176" t="s">
        <v>266</v>
      </c>
      <c r="AE284" s="176" t="s">
        <v>266</v>
      </c>
      <c r="AF284" s="176" t="s">
        <v>266</v>
      </c>
      <c r="AG284" s="176" t="s">
        <v>266</v>
      </c>
      <c r="AH284" s="176" t="s">
        <v>266</v>
      </c>
      <c r="AI284" s="176" t="s">
        <v>266</v>
      </c>
      <c r="AJ284" s="176" t="s">
        <v>266</v>
      </c>
      <c r="AK284" s="176" t="s">
        <v>266</v>
      </c>
      <c r="AL284" s="176" t="s">
        <v>266</v>
      </c>
      <c r="AM284" s="176" t="s">
        <v>266</v>
      </c>
      <c r="AN284" s="176" t="s">
        <v>266</v>
      </c>
      <c r="AO284" s="176" t="s">
        <v>266</v>
      </c>
      <c r="AP284" s="176" t="s">
        <v>266</v>
      </c>
      <c r="AQ284" s="176" t="s">
        <v>266</v>
      </c>
      <c r="AR284" s="176" t="s">
        <v>266</v>
      </c>
      <c r="AS284" s="176" t="s">
        <v>266</v>
      </c>
      <c r="AT284" s="176" t="s">
        <v>266</v>
      </c>
      <c r="AU284" s="176" t="s">
        <v>266</v>
      </c>
      <c r="AV284" s="176" t="s">
        <v>266</v>
      </c>
      <c r="AW284" s="176" t="s">
        <v>266</v>
      </c>
      <c r="AX284" s="176" t="s">
        <v>266</v>
      </c>
    </row>
    <row r="285" spans="1:50" x14ac:dyDescent="0.3">
      <c r="A285" s="176">
        <v>807615</v>
      </c>
      <c r="B285" s="176" t="s">
        <v>289</v>
      </c>
      <c r="C285" s="176" t="s">
        <v>203</v>
      </c>
      <c r="D285" s="176" t="s">
        <v>204</v>
      </c>
      <c r="E285" s="176" t="s">
        <v>205</v>
      </c>
      <c r="F285" s="176" t="s">
        <v>205</v>
      </c>
      <c r="G285" s="176" t="s">
        <v>205</v>
      </c>
      <c r="H285" s="176" t="s">
        <v>203</v>
      </c>
      <c r="I285" s="176" t="s">
        <v>203</v>
      </c>
      <c r="J285" s="176" t="s">
        <v>205</v>
      </c>
      <c r="K285" s="176" t="s">
        <v>205</v>
      </c>
      <c r="L285" s="176" t="s">
        <v>205</v>
      </c>
      <c r="M285" s="176" t="s">
        <v>205</v>
      </c>
      <c r="N285" s="176" t="s">
        <v>204</v>
      </c>
      <c r="O285" s="176" t="s">
        <v>204</v>
      </c>
      <c r="P285" s="176" t="s">
        <v>204</v>
      </c>
      <c r="Q285" s="176" t="s">
        <v>204</v>
      </c>
      <c r="R285" s="176" t="s">
        <v>204</v>
      </c>
      <c r="S285" s="176" t="s">
        <v>205</v>
      </c>
      <c r="T285" s="176" t="s">
        <v>205</v>
      </c>
      <c r="U285" s="176" t="s">
        <v>204</v>
      </c>
      <c r="V285" s="176" t="s">
        <v>205</v>
      </c>
      <c r="W285" s="176" t="s">
        <v>204</v>
      </c>
      <c r="X285" s="176" t="s">
        <v>204</v>
      </c>
      <c r="Y285" s="176" t="s">
        <v>204</v>
      </c>
      <c r="Z285" s="176" t="s">
        <v>205</v>
      </c>
    </row>
    <row r="286" spans="1:50" x14ac:dyDescent="0.3">
      <c r="A286" s="176">
        <v>807621</v>
      </c>
      <c r="B286" s="176" t="s">
        <v>289</v>
      </c>
      <c r="C286" s="176" t="s">
        <v>205</v>
      </c>
      <c r="D286" s="176" t="s">
        <v>203</v>
      </c>
      <c r="E286" s="176" t="s">
        <v>205</v>
      </c>
      <c r="F286" s="176" t="s">
        <v>205</v>
      </c>
      <c r="G286" s="176" t="s">
        <v>205</v>
      </c>
      <c r="H286" s="176" t="s">
        <v>204</v>
      </c>
      <c r="I286" s="176" t="s">
        <v>205</v>
      </c>
      <c r="J286" s="176" t="s">
        <v>203</v>
      </c>
      <c r="K286" s="176" t="s">
        <v>203</v>
      </c>
      <c r="L286" s="176" t="s">
        <v>205</v>
      </c>
      <c r="M286" s="176" t="s">
        <v>205</v>
      </c>
      <c r="N286" s="176" t="s">
        <v>204</v>
      </c>
      <c r="O286" s="176" t="s">
        <v>204</v>
      </c>
      <c r="P286" s="176" t="s">
        <v>203</v>
      </c>
      <c r="Q286" s="176" t="s">
        <v>205</v>
      </c>
      <c r="R286" s="176" t="s">
        <v>205</v>
      </c>
      <c r="S286" s="176" t="s">
        <v>203</v>
      </c>
      <c r="T286" s="176" t="s">
        <v>204</v>
      </c>
      <c r="U286" s="176" t="s">
        <v>205</v>
      </c>
      <c r="V286" s="176" t="s">
        <v>203</v>
      </c>
      <c r="W286" s="176" t="s">
        <v>205</v>
      </c>
      <c r="X286" s="176" t="s">
        <v>203</v>
      </c>
      <c r="Y286" s="176" t="s">
        <v>205</v>
      </c>
      <c r="Z286" s="176" t="s">
        <v>204</v>
      </c>
      <c r="AA286" s="176" t="s">
        <v>266</v>
      </c>
      <c r="AB286" s="176" t="s">
        <v>266</v>
      </c>
      <c r="AC286" s="176" t="s">
        <v>266</v>
      </c>
      <c r="AD286" s="176" t="s">
        <v>266</v>
      </c>
      <c r="AE286" s="176" t="s">
        <v>266</v>
      </c>
      <c r="AF286" s="176" t="s">
        <v>266</v>
      </c>
      <c r="AG286" s="176" t="s">
        <v>266</v>
      </c>
      <c r="AH286" s="176" t="s">
        <v>266</v>
      </c>
      <c r="AI286" s="176" t="s">
        <v>266</v>
      </c>
      <c r="AJ286" s="176" t="s">
        <v>266</v>
      </c>
      <c r="AK286" s="176" t="s">
        <v>266</v>
      </c>
      <c r="AL286" s="176" t="s">
        <v>266</v>
      </c>
      <c r="AM286" s="176" t="s">
        <v>266</v>
      </c>
      <c r="AN286" s="176" t="s">
        <v>266</v>
      </c>
      <c r="AO286" s="176" t="s">
        <v>266</v>
      </c>
      <c r="AP286" s="176" t="s">
        <v>266</v>
      </c>
      <c r="AQ286" s="176" t="s">
        <v>266</v>
      </c>
      <c r="AR286" s="176" t="s">
        <v>266</v>
      </c>
      <c r="AS286" s="176" t="s">
        <v>266</v>
      </c>
      <c r="AT286" s="176" t="s">
        <v>266</v>
      </c>
      <c r="AU286" s="176" t="s">
        <v>266</v>
      </c>
      <c r="AV286" s="176" t="s">
        <v>266</v>
      </c>
      <c r="AW286" s="176" t="s">
        <v>266</v>
      </c>
      <c r="AX286" s="176" t="s">
        <v>266</v>
      </c>
    </row>
    <row r="287" spans="1:50" x14ac:dyDescent="0.3">
      <c r="A287" s="176">
        <v>807630</v>
      </c>
      <c r="B287" s="176" t="s">
        <v>289</v>
      </c>
      <c r="C287" s="176" t="s">
        <v>205</v>
      </c>
      <c r="D287" s="176" t="s">
        <v>203</v>
      </c>
      <c r="E287" s="176" t="s">
        <v>205</v>
      </c>
      <c r="F287" s="176" t="s">
        <v>203</v>
      </c>
      <c r="G287" s="176" t="s">
        <v>204</v>
      </c>
      <c r="H287" s="176" t="s">
        <v>203</v>
      </c>
      <c r="I287" s="176" t="s">
        <v>203</v>
      </c>
      <c r="J287" s="176" t="s">
        <v>203</v>
      </c>
      <c r="K287" s="176" t="s">
        <v>205</v>
      </c>
      <c r="L287" s="176" t="s">
        <v>205</v>
      </c>
      <c r="M287" s="176" t="s">
        <v>203</v>
      </c>
      <c r="N287" s="176" t="s">
        <v>203</v>
      </c>
      <c r="O287" s="176" t="s">
        <v>204</v>
      </c>
      <c r="P287" s="176" t="s">
        <v>204</v>
      </c>
      <c r="Q287" s="176" t="s">
        <v>204</v>
      </c>
      <c r="R287" s="176" t="s">
        <v>204</v>
      </c>
      <c r="S287" s="176" t="s">
        <v>204</v>
      </c>
      <c r="T287" s="176" t="s">
        <v>204</v>
      </c>
      <c r="U287" s="176" t="s">
        <v>204</v>
      </c>
      <c r="V287" s="176" t="s">
        <v>204</v>
      </c>
      <c r="W287" s="176" t="s">
        <v>204</v>
      </c>
      <c r="X287" s="176" t="s">
        <v>204</v>
      </c>
      <c r="Y287" s="176" t="s">
        <v>204</v>
      </c>
      <c r="Z287" s="176" t="s">
        <v>204</v>
      </c>
    </row>
    <row r="288" spans="1:50" x14ac:dyDescent="0.3">
      <c r="A288" s="176">
        <v>807632</v>
      </c>
      <c r="B288" s="176" t="s">
        <v>289</v>
      </c>
      <c r="C288" s="176" t="s">
        <v>205</v>
      </c>
      <c r="D288" s="176" t="s">
        <v>203</v>
      </c>
      <c r="E288" s="176" t="s">
        <v>203</v>
      </c>
      <c r="F288" s="176" t="s">
        <v>203</v>
      </c>
      <c r="G288" s="176" t="s">
        <v>203</v>
      </c>
      <c r="H288" s="176" t="s">
        <v>203</v>
      </c>
      <c r="I288" s="176" t="s">
        <v>205</v>
      </c>
      <c r="J288" s="176" t="s">
        <v>203</v>
      </c>
      <c r="K288" s="176" t="s">
        <v>205</v>
      </c>
      <c r="L288" s="176" t="s">
        <v>203</v>
      </c>
      <c r="M288" s="176" t="s">
        <v>203</v>
      </c>
      <c r="N288" s="176" t="s">
        <v>203</v>
      </c>
      <c r="O288" s="176" t="s">
        <v>204</v>
      </c>
      <c r="P288" s="176" t="s">
        <v>205</v>
      </c>
      <c r="Q288" s="176" t="s">
        <v>204</v>
      </c>
      <c r="R288" s="176" t="s">
        <v>205</v>
      </c>
      <c r="S288" s="176" t="s">
        <v>205</v>
      </c>
      <c r="T288" s="176" t="s">
        <v>203</v>
      </c>
      <c r="U288" s="176" t="s">
        <v>203</v>
      </c>
      <c r="V288" s="176" t="s">
        <v>205</v>
      </c>
      <c r="W288" s="176" t="s">
        <v>205</v>
      </c>
      <c r="X288" s="176" t="s">
        <v>205</v>
      </c>
      <c r="Y288" s="176" t="s">
        <v>205</v>
      </c>
      <c r="Z288" s="176" t="s">
        <v>205</v>
      </c>
    </row>
    <row r="289" spans="1:50" x14ac:dyDescent="0.3">
      <c r="A289" s="176">
        <v>807634</v>
      </c>
      <c r="B289" s="176" t="s">
        <v>289</v>
      </c>
      <c r="C289" s="176" t="s">
        <v>203</v>
      </c>
      <c r="D289" s="176" t="s">
        <v>205</v>
      </c>
      <c r="E289" s="176" t="s">
        <v>203</v>
      </c>
      <c r="F289" s="176" t="s">
        <v>204</v>
      </c>
      <c r="G289" s="176" t="s">
        <v>203</v>
      </c>
      <c r="H289" s="176" t="s">
        <v>205</v>
      </c>
      <c r="I289" s="176" t="s">
        <v>203</v>
      </c>
      <c r="J289" s="176" t="s">
        <v>205</v>
      </c>
      <c r="K289" s="176" t="s">
        <v>205</v>
      </c>
      <c r="L289" s="176" t="s">
        <v>205</v>
      </c>
      <c r="M289" s="176" t="s">
        <v>205</v>
      </c>
      <c r="N289" s="176" t="s">
        <v>205</v>
      </c>
      <c r="O289" s="176" t="s">
        <v>204</v>
      </c>
      <c r="P289" s="176" t="s">
        <v>205</v>
      </c>
      <c r="Q289" s="176" t="s">
        <v>204</v>
      </c>
      <c r="R289" s="176" t="s">
        <v>205</v>
      </c>
      <c r="S289" s="176" t="s">
        <v>204</v>
      </c>
      <c r="T289" s="176" t="s">
        <v>205</v>
      </c>
      <c r="U289" s="176" t="s">
        <v>205</v>
      </c>
      <c r="V289" s="176" t="s">
        <v>205</v>
      </c>
      <c r="W289" s="176" t="s">
        <v>205</v>
      </c>
      <c r="X289" s="176" t="s">
        <v>204</v>
      </c>
      <c r="Y289" s="176" t="s">
        <v>204</v>
      </c>
      <c r="Z289" s="176" t="s">
        <v>205</v>
      </c>
    </row>
    <row r="290" spans="1:50" x14ac:dyDescent="0.3">
      <c r="A290" s="176">
        <v>807641</v>
      </c>
      <c r="B290" s="176" t="s">
        <v>289</v>
      </c>
      <c r="C290" s="176" t="s">
        <v>203</v>
      </c>
      <c r="D290" s="176" t="s">
        <v>203</v>
      </c>
      <c r="E290" s="176" t="s">
        <v>203</v>
      </c>
      <c r="F290" s="176" t="s">
        <v>204</v>
      </c>
      <c r="G290" s="176" t="s">
        <v>205</v>
      </c>
      <c r="H290" s="176" t="s">
        <v>204</v>
      </c>
      <c r="I290" s="176" t="s">
        <v>204</v>
      </c>
      <c r="J290" s="176" t="s">
        <v>204</v>
      </c>
      <c r="K290" s="176" t="s">
        <v>205</v>
      </c>
      <c r="L290" s="176" t="s">
        <v>203</v>
      </c>
      <c r="M290" s="176" t="s">
        <v>204</v>
      </c>
      <c r="N290" s="176" t="s">
        <v>204</v>
      </c>
      <c r="O290" s="176" t="s">
        <v>204</v>
      </c>
      <c r="P290" s="176" t="s">
        <v>205</v>
      </c>
      <c r="Q290" s="176" t="s">
        <v>205</v>
      </c>
      <c r="R290" s="176" t="s">
        <v>204</v>
      </c>
      <c r="S290" s="176" t="s">
        <v>205</v>
      </c>
      <c r="T290" s="176" t="s">
        <v>203</v>
      </c>
      <c r="U290" s="176" t="s">
        <v>205</v>
      </c>
      <c r="V290" s="176" t="s">
        <v>204</v>
      </c>
      <c r="W290" s="176" t="s">
        <v>204</v>
      </c>
      <c r="X290" s="176" t="s">
        <v>205</v>
      </c>
      <c r="Y290" s="176" t="s">
        <v>204</v>
      </c>
      <c r="Z290" s="176" t="s">
        <v>204</v>
      </c>
    </row>
    <row r="291" spans="1:50" x14ac:dyDescent="0.3">
      <c r="A291" s="176">
        <v>807649</v>
      </c>
      <c r="B291" s="176" t="s">
        <v>289</v>
      </c>
      <c r="C291" s="176" t="s">
        <v>203</v>
      </c>
      <c r="D291" s="176" t="s">
        <v>203</v>
      </c>
      <c r="E291" s="176" t="s">
        <v>205</v>
      </c>
      <c r="F291" s="176" t="s">
        <v>203</v>
      </c>
      <c r="G291" s="176" t="s">
        <v>205</v>
      </c>
      <c r="H291" s="176" t="s">
        <v>203</v>
      </c>
      <c r="I291" s="176" t="s">
        <v>205</v>
      </c>
      <c r="J291" s="176" t="s">
        <v>203</v>
      </c>
      <c r="K291" s="176" t="s">
        <v>205</v>
      </c>
      <c r="L291" s="176" t="s">
        <v>204</v>
      </c>
      <c r="M291" s="176" t="s">
        <v>205</v>
      </c>
      <c r="N291" s="176" t="s">
        <v>203</v>
      </c>
      <c r="O291" s="176" t="s">
        <v>204</v>
      </c>
      <c r="P291" s="176" t="s">
        <v>205</v>
      </c>
      <c r="Q291" s="176" t="s">
        <v>205</v>
      </c>
      <c r="R291" s="176" t="s">
        <v>203</v>
      </c>
      <c r="S291" s="176" t="s">
        <v>205</v>
      </c>
      <c r="T291" s="176" t="s">
        <v>203</v>
      </c>
      <c r="U291" s="176" t="s">
        <v>205</v>
      </c>
      <c r="V291" s="176" t="s">
        <v>205</v>
      </c>
      <c r="W291" s="176" t="s">
        <v>204</v>
      </c>
      <c r="X291" s="176" t="s">
        <v>203</v>
      </c>
      <c r="Y291" s="176" t="s">
        <v>205</v>
      </c>
      <c r="Z291" s="176" t="s">
        <v>205</v>
      </c>
    </row>
    <row r="292" spans="1:50" x14ac:dyDescent="0.3">
      <c r="A292" s="176">
        <v>807685</v>
      </c>
      <c r="B292" s="176" t="s">
        <v>289</v>
      </c>
      <c r="C292" s="176" t="s">
        <v>203</v>
      </c>
      <c r="D292" s="176" t="s">
        <v>203</v>
      </c>
      <c r="E292" s="176" t="s">
        <v>205</v>
      </c>
      <c r="F292" s="176" t="s">
        <v>203</v>
      </c>
      <c r="G292" s="176" t="s">
        <v>205</v>
      </c>
      <c r="H292" s="176" t="s">
        <v>203</v>
      </c>
      <c r="I292" s="176" t="s">
        <v>203</v>
      </c>
      <c r="J292" s="176" t="s">
        <v>203</v>
      </c>
      <c r="K292" s="176" t="s">
        <v>205</v>
      </c>
      <c r="L292" s="176" t="s">
        <v>203</v>
      </c>
      <c r="M292" s="176" t="s">
        <v>205</v>
      </c>
      <c r="N292" s="176" t="s">
        <v>203</v>
      </c>
      <c r="O292" s="176" t="s">
        <v>205</v>
      </c>
      <c r="P292" s="176" t="s">
        <v>203</v>
      </c>
      <c r="Q292" s="176" t="s">
        <v>205</v>
      </c>
      <c r="R292" s="176" t="s">
        <v>205</v>
      </c>
      <c r="S292" s="176" t="s">
        <v>205</v>
      </c>
      <c r="T292" s="176" t="s">
        <v>203</v>
      </c>
      <c r="U292" s="176" t="s">
        <v>205</v>
      </c>
      <c r="V292" s="176" t="s">
        <v>203</v>
      </c>
      <c r="W292" s="176" t="s">
        <v>205</v>
      </c>
      <c r="X292" s="176" t="s">
        <v>205</v>
      </c>
      <c r="Y292" s="176" t="s">
        <v>205</v>
      </c>
      <c r="Z292" s="176" t="s">
        <v>205</v>
      </c>
      <c r="AA292" s="176" t="s">
        <v>266</v>
      </c>
      <c r="AB292" s="176" t="s">
        <v>266</v>
      </c>
      <c r="AC292" s="176" t="s">
        <v>266</v>
      </c>
      <c r="AD292" s="176" t="s">
        <v>266</v>
      </c>
      <c r="AE292" s="176" t="s">
        <v>266</v>
      </c>
      <c r="AF292" s="176" t="s">
        <v>266</v>
      </c>
      <c r="AG292" s="176" t="s">
        <v>266</v>
      </c>
      <c r="AH292" s="176" t="s">
        <v>266</v>
      </c>
      <c r="AI292" s="176" t="s">
        <v>266</v>
      </c>
      <c r="AJ292" s="176" t="s">
        <v>266</v>
      </c>
      <c r="AK292" s="176" t="s">
        <v>266</v>
      </c>
      <c r="AL292" s="176" t="s">
        <v>266</v>
      </c>
      <c r="AM292" s="176" t="s">
        <v>266</v>
      </c>
      <c r="AN292" s="176" t="s">
        <v>266</v>
      </c>
      <c r="AO292" s="176" t="s">
        <v>266</v>
      </c>
      <c r="AP292" s="176" t="s">
        <v>266</v>
      </c>
      <c r="AQ292" s="176" t="s">
        <v>266</v>
      </c>
      <c r="AR292" s="176" t="s">
        <v>266</v>
      </c>
      <c r="AS292" s="176" t="s">
        <v>266</v>
      </c>
      <c r="AT292" s="176" t="s">
        <v>266</v>
      </c>
      <c r="AU292" s="176" t="s">
        <v>266</v>
      </c>
      <c r="AV292" s="176" t="s">
        <v>266</v>
      </c>
      <c r="AW292" s="176" t="s">
        <v>266</v>
      </c>
      <c r="AX292" s="176" t="s">
        <v>266</v>
      </c>
    </row>
    <row r="293" spans="1:50" x14ac:dyDescent="0.3">
      <c r="A293" s="176">
        <v>807697</v>
      </c>
      <c r="B293" s="176" t="s">
        <v>289</v>
      </c>
      <c r="C293" s="176" t="s">
        <v>205</v>
      </c>
      <c r="D293" s="176" t="s">
        <v>205</v>
      </c>
      <c r="E293" s="176" t="s">
        <v>205</v>
      </c>
      <c r="F293" s="176" t="s">
        <v>204</v>
      </c>
      <c r="G293" s="176" t="s">
        <v>205</v>
      </c>
      <c r="H293" s="176" t="s">
        <v>204</v>
      </c>
      <c r="I293" s="176" t="s">
        <v>205</v>
      </c>
      <c r="J293" s="176" t="s">
        <v>203</v>
      </c>
      <c r="K293" s="176" t="s">
        <v>203</v>
      </c>
      <c r="L293" s="176" t="s">
        <v>205</v>
      </c>
      <c r="M293" s="176" t="s">
        <v>205</v>
      </c>
      <c r="N293" s="176" t="s">
        <v>205</v>
      </c>
      <c r="O293" s="176" t="s">
        <v>204</v>
      </c>
      <c r="P293" s="176" t="s">
        <v>205</v>
      </c>
      <c r="Q293" s="176" t="s">
        <v>203</v>
      </c>
      <c r="R293" s="176" t="s">
        <v>203</v>
      </c>
      <c r="S293" s="176" t="s">
        <v>203</v>
      </c>
      <c r="T293" s="176" t="s">
        <v>203</v>
      </c>
      <c r="U293" s="176" t="s">
        <v>203</v>
      </c>
      <c r="V293" s="176" t="s">
        <v>203</v>
      </c>
      <c r="W293" s="176" t="s">
        <v>205</v>
      </c>
      <c r="X293" s="176" t="s">
        <v>205</v>
      </c>
      <c r="Y293" s="176" t="s">
        <v>203</v>
      </c>
      <c r="Z293" s="176" t="s">
        <v>205</v>
      </c>
    </row>
    <row r="294" spans="1:50" x14ac:dyDescent="0.3">
      <c r="A294" s="176">
        <v>807718</v>
      </c>
      <c r="B294" s="176" t="s">
        <v>289</v>
      </c>
      <c r="C294" s="176" t="s">
        <v>204</v>
      </c>
      <c r="D294" s="176" t="s">
        <v>203</v>
      </c>
      <c r="E294" s="176" t="s">
        <v>203</v>
      </c>
      <c r="F294" s="176" t="s">
        <v>203</v>
      </c>
      <c r="G294" s="176" t="s">
        <v>203</v>
      </c>
      <c r="H294" s="176" t="s">
        <v>203</v>
      </c>
      <c r="I294" s="176" t="s">
        <v>203</v>
      </c>
      <c r="J294" s="176" t="s">
        <v>203</v>
      </c>
      <c r="K294" s="176" t="s">
        <v>203</v>
      </c>
      <c r="L294" s="176" t="s">
        <v>203</v>
      </c>
      <c r="M294" s="176" t="s">
        <v>203</v>
      </c>
      <c r="N294" s="176" t="s">
        <v>205</v>
      </c>
      <c r="O294" s="176" t="s">
        <v>204</v>
      </c>
      <c r="P294" s="176" t="s">
        <v>204</v>
      </c>
      <c r="Q294" s="176" t="s">
        <v>204</v>
      </c>
      <c r="R294" s="176" t="s">
        <v>204</v>
      </c>
      <c r="S294" s="176" t="s">
        <v>204</v>
      </c>
      <c r="T294" s="176" t="s">
        <v>204</v>
      </c>
      <c r="U294" s="176" t="s">
        <v>204</v>
      </c>
      <c r="V294" s="176" t="s">
        <v>204</v>
      </c>
      <c r="W294" s="176" t="s">
        <v>204</v>
      </c>
      <c r="X294" s="176" t="s">
        <v>204</v>
      </c>
      <c r="Y294" s="176" t="s">
        <v>204</v>
      </c>
      <c r="Z294" s="176" t="s">
        <v>204</v>
      </c>
    </row>
    <row r="295" spans="1:50" x14ac:dyDescent="0.3">
      <c r="A295" s="176">
        <v>807744</v>
      </c>
      <c r="B295" s="176" t="s">
        <v>289</v>
      </c>
      <c r="C295" s="176" t="s">
        <v>205</v>
      </c>
      <c r="D295" s="176" t="s">
        <v>205</v>
      </c>
      <c r="E295" s="176" t="s">
        <v>203</v>
      </c>
      <c r="F295" s="176" t="s">
        <v>203</v>
      </c>
      <c r="G295" s="176" t="s">
        <v>203</v>
      </c>
      <c r="H295" s="176" t="s">
        <v>203</v>
      </c>
      <c r="I295" s="176" t="s">
        <v>203</v>
      </c>
      <c r="J295" s="176" t="s">
        <v>205</v>
      </c>
      <c r="K295" s="176" t="s">
        <v>203</v>
      </c>
      <c r="L295" s="176" t="s">
        <v>203</v>
      </c>
      <c r="M295" s="176" t="s">
        <v>203</v>
      </c>
      <c r="N295" s="176" t="s">
        <v>205</v>
      </c>
      <c r="O295" s="176" t="s">
        <v>204</v>
      </c>
      <c r="P295" s="176" t="s">
        <v>205</v>
      </c>
      <c r="Q295" s="176" t="s">
        <v>205</v>
      </c>
      <c r="R295" s="176" t="s">
        <v>205</v>
      </c>
      <c r="S295" s="176" t="s">
        <v>205</v>
      </c>
      <c r="T295" s="176" t="s">
        <v>205</v>
      </c>
      <c r="U295" s="176" t="s">
        <v>205</v>
      </c>
      <c r="V295" s="176" t="s">
        <v>205</v>
      </c>
      <c r="W295" s="176" t="s">
        <v>204</v>
      </c>
      <c r="X295" s="176" t="s">
        <v>205</v>
      </c>
      <c r="Y295" s="176" t="s">
        <v>205</v>
      </c>
      <c r="Z295" s="176" t="s">
        <v>204</v>
      </c>
      <c r="AA295" s="176" t="s">
        <v>266</v>
      </c>
      <c r="AB295" s="176" t="s">
        <v>266</v>
      </c>
      <c r="AC295" s="176" t="s">
        <v>266</v>
      </c>
      <c r="AD295" s="176" t="s">
        <v>266</v>
      </c>
      <c r="AE295" s="176" t="s">
        <v>266</v>
      </c>
      <c r="AF295" s="176" t="s">
        <v>266</v>
      </c>
      <c r="AG295" s="176" t="s">
        <v>266</v>
      </c>
      <c r="AH295" s="176" t="s">
        <v>266</v>
      </c>
      <c r="AI295" s="176" t="s">
        <v>266</v>
      </c>
      <c r="AJ295" s="176" t="s">
        <v>266</v>
      </c>
      <c r="AK295" s="176" t="s">
        <v>266</v>
      </c>
      <c r="AL295" s="176" t="s">
        <v>266</v>
      </c>
      <c r="AM295" s="176" t="s">
        <v>266</v>
      </c>
      <c r="AN295" s="176" t="s">
        <v>266</v>
      </c>
      <c r="AO295" s="176" t="s">
        <v>266</v>
      </c>
      <c r="AP295" s="176" t="s">
        <v>266</v>
      </c>
      <c r="AQ295" s="176" t="s">
        <v>266</v>
      </c>
      <c r="AR295" s="176" t="s">
        <v>266</v>
      </c>
      <c r="AS295" s="176" t="s">
        <v>266</v>
      </c>
      <c r="AT295" s="176" t="s">
        <v>266</v>
      </c>
      <c r="AU295" s="176" t="s">
        <v>266</v>
      </c>
      <c r="AV295" s="176" t="s">
        <v>266</v>
      </c>
      <c r="AW295" s="176" t="s">
        <v>266</v>
      </c>
      <c r="AX295" s="176" t="s">
        <v>266</v>
      </c>
    </row>
    <row r="296" spans="1:50" x14ac:dyDescent="0.3">
      <c r="A296" s="176">
        <v>807748</v>
      </c>
      <c r="B296" s="176" t="s">
        <v>289</v>
      </c>
      <c r="C296" s="176" t="s">
        <v>205</v>
      </c>
      <c r="D296" s="176" t="s">
        <v>205</v>
      </c>
      <c r="E296" s="176" t="s">
        <v>205</v>
      </c>
      <c r="F296" s="176" t="s">
        <v>205</v>
      </c>
      <c r="G296" s="176" t="s">
        <v>203</v>
      </c>
      <c r="H296" s="176" t="s">
        <v>203</v>
      </c>
      <c r="I296" s="176" t="s">
        <v>205</v>
      </c>
      <c r="J296" s="176" t="s">
        <v>205</v>
      </c>
      <c r="K296" s="176" t="s">
        <v>205</v>
      </c>
      <c r="L296" s="176" t="s">
        <v>205</v>
      </c>
      <c r="M296" s="176" t="s">
        <v>205</v>
      </c>
      <c r="N296" s="176" t="s">
        <v>205</v>
      </c>
      <c r="O296" s="176" t="s">
        <v>203</v>
      </c>
      <c r="P296" s="176" t="s">
        <v>203</v>
      </c>
      <c r="Q296" s="176" t="s">
        <v>203</v>
      </c>
      <c r="R296" s="176" t="s">
        <v>203</v>
      </c>
      <c r="S296" s="176" t="s">
        <v>203</v>
      </c>
      <c r="T296" s="176" t="s">
        <v>203</v>
      </c>
      <c r="U296" s="176" t="s">
        <v>203</v>
      </c>
      <c r="V296" s="176" t="s">
        <v>205</v>
      </c>
      <c r="W296" s="176" t="s">
        <v>205</v>
      </c>
      <c r="X296" s="176" t="s">
        <v>205</v>
      </c>
      <c r="Y296" s="176" t="s">
        <v>205</v>
      </c>
      <c r="Z296" s="176" t="s">
        <v>205</v>
      </c>
    </row>
    <row r="297" spans="1:50" x14ac:dyDescent="0.3">
      <c r="A297" s="176">
        <v>807772</v>
      </c>
      <c r="B297" s="176" t="s">
        <v>289</v>
      </c>
      <c r="C297" s="176" t="s">
        <v>203</v>
      </c>
      <c r="D297" s="176" t="s">
        <v>205</v>
      </c>
      <c r="E297" s="176" t="s">
        <v>205</v>
      </c>
      <c r="F297" s="176" t="s">
        <v>204</v>
      </c>
      <c r="G297" s="176" t="s">
        <v>205</v>
      </c>
      <c r="H297" s="176" t="s">
        <v>203</v>
      </c>
      <c r="I297" s="176" t="s">
        <v>205</v>
      </c>
      <c r="J297" s="176" t="s">
        <v>203</v>
      </c>
      <c r="K297" s="176" t="s">
        <v>203</v>
      </c>
      <c r="L297" s="176" t="s">
        <v>203</v>
      </c>
      <c r="M297" s="176" t="s">
        <v>203</v>
      </c>
      <c r="N297" s="176" t="s">
        <v>203</v>
      </c>
      <c r="O297" s="176" t="s">
        <v>204</v>
      </c>
      <c r="P297" s="176" t="s">
        <v>204</v>
      </c>
      <c r="Q297" s="176" t="s">
        <v>203</v>
      </c>
      <c r="R297" s="176" t="s">
        <v>205</v>
      </c>
      <c r="S297" s="176" t="s">
        <v>205</v>
      </c>
      <c r="T297" s="176" t="s">
        <v>203</v>
      </c>
      <c r="U297" s="176" t="s">
        <v>203</v>
      </c>
      <c r="V297" s="176" t="s">
        <v>203</v>
      </c>
      <c r="W297" s="176" t="s">
        <v>205</v>
      </c>
      <c r="X297" s="176" t="s">
        <v>205</v>
      </c>
      <c r="Y297" s="176" t="s">
        <v>205</v>
      </c>
      <c r="Z297" s="176" t="s">
        <v>205</v>
      </c>
    </row>
    <row r="298" spans="1:50" x14ac:dyDescent="0.3">
      <c r="A298" s="176">
        <v>807774</v>
      </c>
      <c r="B298" s="176" t="s">
        <v>289</v>
      </c>
      <c r="C298" s="176" t="s">
        <v>203</v>
      </c>
      <c r="D298" s="176" t="s">
        <v>203</v>
      </c>
      <c r="E298" s="176" t="s">
        <v>204</v>
      </c>
      <c r="F298" s="176" t="s">
        <v>205</v>
      </c>
      <c r="G298" s="176" t="s">
        <v>205</v>
      </c>
      <c r="H298" s="176" t="s">
        <v>203</v>
      </c>
      <c r="I298" s="176" t="s">
        <v>205</v>
      </c>
      <c r="J298" s="176" t="s">
        <v>203</v>
      </c>
      <c r="K298" s="176" t="s">
        <v>205</v>
      </c>
      <c r="L298" s="176" t="s">
        <v>203</v>
      </c>
      <c r="M298" s="176" t="s">
        <v>203</v>
      </c>
      <c r="N298" s="176" t="s">
        <v>205</v>
      </c>
      <c r="O298" s="176" t="s">
        <v>205</v>
      </c>
      <c r="P298" s="176" t="s">
        <v>203</v>
      </c>
      <c r="Q298" s="176" t="s">
        <v>203</v>
      </c>
      <c r="R298" s="176" t="s">
        <v>205</v>
      </c>
      <c r="S298" s="176" t="s">
        <v>205</v>
      </c>
      <c r="T298" s="176" t="s">
        <v>203</v>
      </c>
      <c r="U298" s="176" t="s">
        <v>204</v>
      </c>
      <c r="V298" s="176" t="s">
        <v>203</v>
      </c>
      <c r="W298" s="176" t="s">
        <v>205</v>
      </c>
      <c r="X298" s="176" t="s">
        <v>205</v>
      </c>
      <c r="Y298" s="176" t="s">
        <v>204</v>
      </c>
      <c r="Z298" s="176" t="s">
        <v>205</v>
      </c>
    </row>
    <row r="299" spans="1:50" x14ac:dyDescent="0.3">
      <c r="A299" s="176">
        <v>807804</v>
      </c>
      <c r="B299" s="176" t="s">
        <v>289</v>
      </c>
      <c r="C299" s="176" t="s">
        <v>203</v>
      </c>
      <c r="D299" s="176" t="s">
        <v>203</v>
      </c>
      <c r="E299" s="176" t="s">
        <v>203</v>
      </c>
      <c r="F299" s="176" t="s">
        <v>205</v>
      </c>
      <c r="G299" s="176" t="s">
        <v>205</v>
      </c>
      <c r="H299" s="176" t="s">
        <v>205</v>
      </c>
      <c r="I299" s="176" t="s">
        <v>203</v>
      </c>
      <c r="J299" s="176" t="s">
        <v>205</v>
      </c>
      <c r="K299" s="176" t="s">
        <v>205</v>
      </c>
      <c r="L299" s="176" t="s">
        <v>203</v>
      </c>
      <c r="M299" s="176" t="s">
        <v>203</v>
      </c>
      <c r="N299" s="176" t="s">
        <v>203</v>
      </c>
      <c r="O299" s="176" t="s">
        <v>205</v>
      </c>
      <c r="P299" s="176" t="s">
        <v>203</v>
      </c>
      <c r="Q299" s="176" t="s">
        <v>205</v>
      </c>
      <c r="R299" s="176" t="s">
        <v>203</v>
      </c>
      <c r="S299" s="176" t="s">
        <v>205</v>
      </c>
      <c r="T299" s="176" t="s">
        <v>203</v>
      </c>
      <c r="U299" s="176" t="s">
        <v>203</v>
      </c>
      <c r="V299" s="176" t="s">
        <v>203</v>
      </c>
      <c r="W299" s="176" t="s">
        <v>204</v>
      </c>
      <c r="X299" s="176" t="s">
        <v>203</v>
      </c>
      <c r="Y299" s="176" t="s">
        <v>203</v>
      </c>
      <c r="Z299" s="176" t="s">
        <v>204</v>
      </c>
      <c r="AA299" s="176" t="s">
        <v>266</v>
      </c>
      <c r="AB299" s="176" t="s">
        <v>266</v>
      </c>
      <c r="AC299" s="176" t="s">
        <v>266</v>
      </c>
      <c r="AD299" s="176" t="s">
        <v>266</v>
      </c>
      <c r="AE299" s="176" t="s">
        <v>266</v>
      </c>
      <c r="AF299" s="176" t="s">
        <v>266</v>
      </c>
      <c r="AG299" s="176" t="s">
        <v>266</v>
      </c>
      <c r="AH299" s="176" t="s">
        <v>266</v>
      </c>
      <c r="AI299" s="176" t="s">
        <v>266</v>
      </c>
      <c r="AJ299" s="176" t="s">
        <v>266</v>
      </c>
      <c r="AK299" s="176" t="s">
        <v>266</v>
      </c>
      <c r="AL299" s="176" t="s">
        <v>266</v>
      </c>
      <c r="AM299" s="176" t="s">
        <v>266</v>
      </c>
      <c r="AN299" s="176" t="s">
        <v>266</v>
      </c>
      <c r="AO299" s="176" t="s">
        <v>266</v>
      </c>
      <c r="AP299" s="176" t="s">
        <v>266</v>
      </c>
      <c r="AQ299" s="176" t="s">
        <v>266</v>
      </c>
      <c r="AR299" s="176" t="s">
        <v>266</v>
      </c>
      <c r="AS299" s="176" t="s">
        <v>266</v>
      </c>
      <c r="AT299" s="176" t="s">
        <v>266</v>
      </c>
      <c r="AU299" s="176" t="s">
        <v>266</v>
      </c>
      <c r="AV299" s="176" t="s">
        <v>266</v>
      </c>
      <c r="AW299" s="176" t="s">
        <v>266</v>
      </c>
      <c r="AX299" s="176" t="s">
        <v>266</v>
      </c>
    </row>
    <row r="300" spans="1:50" x14ac:dyDescent="0.3">
      <c r="A300" s="176">
        <v>807812</v>
      </c>
      <c r="B300" s="176" t="s">
        <v>289</v>
      </c>
      <c r="C300" s="176" t="s">
        <v>203</v>
      </c>
      <c r="D300" s="176" t="s">
        <v>203</v>
      </c>
      <c r="E300" s="176" t="s">
        <v>204</v>
      </c>
      <c r="F300" s="176" t="s">
        <v>203</v>
      </c>
      <c r="G300" s="176" t="s">
        <v>205</v>
      </c>
      <c r="H300" s="176" t="s">
        <v>203</v>
      </c>
      <c r="I300" s="176" t="s">
        <v>203</v>
      </c>
      <c r="J300" s="176" t="s">
        <v>205</v>
      </c>
      <c r="K300" s="176" t="s">
        <v>205</v>
      </c>
      <c r="L300" s="176" t="s">
        <v>203</v>
      </c>
      <c r="M300" s="176" t="s">
        <v>205</v>
      </c>
      <c r="N300" s="176" t="s">
        <v>204</v>
      </c>
      <c r="O300" s="176" t="s">
        <v>204</v>
      </c>
      <c r="P300" s="176" t="s">
        <v>204</v>
      </c>
      <c r="Q300" s="176" t="s">
        <v>204</v>
      </c>
      <c r="R300" s="176" t="s">
        <v>204</v>
      </c>
      <c r="S300" s="176" t="s">
        <v>204</v>
      </c>
      <c r="T300" s="176" t="s">
        <v>204</v>
      </c>
      <c r="U300" s="176" t="s">
        <v>204</v>
      </c>
      <c r="V300" s="176" t="s">
        <v>204</v>
      </c>
      <c r="W300" s="176" t="s">
        <v>204</v>
      </c>
      <c r="X300" s="176" t="s">
        <v>204</v>
      </c>
      <c r="Y300" s="176" t="s">
        <v>204</v>
      </c>
      <c r="Z300" s="176" t="s">
        <v>204</v>
      </c>
    </row>
    <row r="301" spans="1:50" x14ac:dyDescent="0.3">
      <c r="A301" s="176">
        <v>807815</v>
      </c>
      <c r="B301" s="176" t="s">
        <v>289</v>
      </c>
      <c r="C301" s="176" t="s">
        <v>203</v>
      </c>
      <c r="D301" s="176" t="s">
        <v>203</v>
      </c>
      <c r="E301" s="176" t="s">
        <v>203</v>
      </c>
      <c r="F301" s="176" t="s">
        <v>203</v>
      </c>
      <c r="G301" s="176" t="s">
        <v>203</v>
      </c>
      <c r="H301" s="176" t="s">
        <v>203</v>
      </c>
      <c r="I301" s="176" t="s">
        <v>203</v>
      </c>
      <c r="J301" s="176" t="s">
        <v>203</v>
      </c>
      <c r="K301" s="176" t="s">
        <v>205</v>
      </c>
      <c r="L301" s="176" t="s">
        <v>203</v>
      </c>
      <c r="M301" s="176" t="s">
        <v>205</v>
      </c>
      <c r="N301" s="176" t="s">
        <v>203</v>
      </c>
      <c r="O301" s="176" t="s">
        <v>205</v>
      </c>
      <c r="P301" s="176" t="s">
        <v>205</v>
      </c>
      <c r="Q301" s="176" t="s">
        <v>205</v>
      </c>
      <c r="R301" s="176" t="s">
        <v>203</v>
      </c>
      <c r="S301" s="176" t="s">
        <v>205</v>
      </c>
      <c r="T301" s="176" t="s">
        <v>205</v>
      </c>
      <c r="U301" s="176" t="s">
        <v>205</v>
      </c>
      <c r="V301" s="176" t="s">
        <v>205</v>
      </c>
      <c r="W301" s="176" t="s">
        <v>205</v>
      </c>
      <c r="X301" s="176" t="s">
        <v>205</v>
      </c>
      <c r="Y301" s="176" t="s">
        <v>205</v>
      </c>
      <c r="Z301" s="176" t="s">
        <v>205</v>
      </c>
      <c r="AA301" s="176" t="s">
        <v>266</v>
      </c>
      <c r="AB301" s="176" t="s">
        <v>266</v>
      </c>
      <c r="AC301" s="176" t="s">
        <v>266</v>
      </c>
      <c r="AD301" s="176" t="s">
        <v>266</v>
      </c>
      <c r="AE301" s="176" t="s">
        <v>266</v>
      </c>
      <c r="AF301" s="176" t="s">
        <v>266</v>
      </c>
      <c r="AG301" s="176" t="s">
        <v>266</v>
      </c>
      <c r="AH301" s="176" t="s">
        <v>266</v>
      </c>
      <c r="AI301" s="176" t="s">
        <v>266</v>
      </c>
      <c r="AJ301" s="176" t="s">
        <v>266</v>
      </c>
      <c r="AK301" s="176" t="s">
        <v>266</v>
      </c>
      <c r="AL301" s="176" t="s">
        <v>266</v>
      </c>
      <c r="AM301" s="176" t="s">
        <v>266</v>
      </c>
      <c r="AN301" s="176" t="s">
        <v>266</v>
      </c>
      <c r="AO301" s="176" t="s">
        <v>266</v>
      </c>
      <c r="AP301" s="176" t="s">
        <v>266</v>
      </c>
      <c r="AQ301" s="176" t="s">
        <v>266</v>
      </c>
      <c r="AR301" s="176" t="s">
        <v>266</v>
      </c>
      <c r="AS301" s="176" t="s">
        <v>266</v>
      </c>
      <c r="AT301" s="176" t="s">
        <v>266</v>
      </c>
      <c r="AU301" s="176" t="s">
        <v>266</v>
      </c>
      <c r="AV301" s="176" t="s">
        <v>266</v>
      </c>
      <c r="AW301" s="176" t="s">
        <v>266</v>
      </c>
      <c r="AX301" s="176" t="s">
        <v>266</v>
      </c>
    </row>
    <row r="302" spans="1:50" x14ac:dyDescent="0.3">
      <c r="A302" s="176">
        <v>807817</v>
      </c>
      <c r="B302" s="176" t="s">
        <v>289</v>
      </c>
      <c r="C302" s="176" t="s">
        <v>203</v>
      </c>
      <c r="D302" s="176" t="s">
        <v>204</v>
      </c>
      <c r="E302" s="176" t="s">
        <v>203</v>
      </c>
      <c r="F302" s="176" t="s">
        <v>203</v>
      </c>
      <c r="G302" s="176" t="s">
        <v>204</v>
      </c>
      <c r="H302" s="176" t="s">
        <v>203</v>
      </c>
      <c r="I302" s="176" t="s">
        <v>203</v>
      </c>
      <c r="J302" s="176" t="s">
        <v>203</v>
      </c>
      <c r="K302" s="176" t="s">
        <v>203</v>
      </c>
      <c r="L302" s="176" t="s">
        <v>205</v>
      </c>
      <c r="M302" s="176" t="s">
        <v>203</v>
      </c>
      <c r="N302" s="176" t="s">
        <v>203</v>
      </c>
      <c r="O302" s="176" t="s">
        <v>204</v>
      </c>
      <c r="P302" s="176" t="s">
        <v>205</v>
      </c>
      <c r="Q302" s="176" t="s">
        <v>205</v>
      </c>
      <c r="R302" s="176" t="s">
        <v>205</v>
      </c>
      <c r="S302" s="176" t="s">
        <v>205</v>
      </c>
      <c r="T302" s="176" t="s">
        <v>205</v>
      </c>
      <c r="U302" s="176" t="s">
        <v>204</v>
      </c>
      <c r="V302" s="176" t="s">
        <v>204</v>
      </c>
      <c r="W302" s="176" t="s">
        <v>204</v>
      </c>
      <c r="X302" s="176" t="s">
        <v>205</v>
      </c>
      <c r="Y302" s="176" t="s">
        <v>204</v>
      </c>
      <c r="Z302" s="176" t="s">
        <v>204</v>
      </c>
    </row>
    <row r="303" spans="1:50" x14ac:dyDescent="0.3">
      <c r="A303" s="176">
        <v>807822</v>
      </c>
      <c r="B303" s="176" t="s">
        <v>289</v>
      </c>
      <c r="C303" s="176" t="s">
        <v>203</v>
      </c>
      <c r="D303" s="176" t="s">
        <v>203</v>
      </c>
      <c r="E303" s="176" t="s">
        <v>205</v>
      </c>
      <c r="F303" s="176" t="s">
        <v>203</v>
      </c>
      <c r="G303" s="176" t="s">
        <v>203</v>
      </c>
      <c r="H303" s="176" t="s">
        <v>203</v>
      </c>
      <c r="I303" s="176" t="s">
        <v>205</v>
      </c>
      <c r="J303" s="176" t="s">
        <v>203</v>
      </c>
      <c r="K303" s="176" t="s">
        <v>205</v>
      </c>
      <c r="L303" s="176" t="s">
        <v>203</v>
      </c>
      <c r="M303" s="176" t="s">
        <v>203</v>
      </c>
      <c r="N303" s="176" t="s">
        <v>205</v>
      </c>
      <c r="O303" s="176" t="s">
        <v>205</v>
      </c>
      <c r="P303" s="176" t="s">
        <v>205</v>
      </c>
      <c r="Q303" s="176" t="s">
        <v>205</v>
      </c>
      <c r="R303" s="176" t="s">
        <v>203</v>
      </c>
      <c r="S303" s="176" t="s">
        <v>203</v>
      </c>
      <c r="T303" s="176" t="s">
        <v>203</v>
      </c>
      <c r="U303" s="176" t="s">
        <v>203</v>
      </c>
      <c r="V303" s="176" t="s">
        <v>205</v>
      </c>
      <c r="W303" s="176" t="s">
        <v>205</v>
      </c>
      <c r="X303" s="176" t="s">
        <v>205</v>
      </c>
      <c r="Y303" s="176" t="s">
        <v>203</v>
      </c>
      <c r="Z303" s="176" t="s">
        <v>203</v>
      </c>
    </row>
    <row r="304" spans="1:50" x14ac:dyDescent="0.3">
      <c r="A304" s="176">
        <v>807843</v>
      </c>
      <c r="B304" s="176" t="s">
        <v>289</v>
      </c>
      <c r="C304" s="176" t="s">
        <v>203</v>
      </c>
      <c r="D304" s="176" t="s">
        <v>205</v>
      </c>
      <c r="E304" s="176" t="s">
        <v>203</v>
      </c>
      <c r="F304" s="176" t="s">
        <v>203</v>
      </c>
      <c r="G304" s="176" t="s">
        <v>203</v>
      </c>
      <c r="H304" s="176" t="s">
        <v>204</v>
      </c>
      <c r="I304" s="176" t="s">
        <v>203</v>
      </c>
      <c r="J304" s="176" t="s">
        <v>203</v>
      </c>
      <c r="K304" s="176" t="s">
        <v>203</v>
      </c>
      <c r="L304" s="176" t="s">
        <v>205</v>
      </c>
      <c r="M304" s="176" t="s">
        <v>205</v>
      </c>
      <c r="N304" s="176" t="s">
        <v>205</v>
      </c>
      <c r="O304" s="176" t="s">
        <v>204</v>
      </c>
      <c r="P304" s="176" t="s">
        <v>203</v>
      </c>
      <c r="Q304" s="176" t="s">
        <v>203</v>
      </c>
      <c r="R304" s="176" t="s">
        <v>203</v>
      </c>
      <c r="S304" s="176" t="s">
        <v>203</v>
      </c>
      <c r="T304" s="176" t="s">
        <v>205</v>
      </c>
      <c r="U304" s="176" t="s">
        <v>205</v>
      </c>
      <c r="V304" s="176" t="s">
        <v>204</v>
      </c>
      <c r="W304" s="176" t="s">
        <v>205</v>
      </c>
      <c r="X304" s="176" t="s">
        <v>203</v>
      </c>
      <c r="Y304" s="176" t="s">
        <v>204</v>
      </c>
      <c r="Z304" s="176" t="s">
        <v>205</v>
      </c>
      <c r="AA304" s="176" t="s">
        <v>266</v>
      </c>
      <c r="AB304" s="176" t="s">
        <v>266</v>
      </c>
      <c r="AC304" s="176" t="s">
        <v>266</v>
      </c>
      <c r="AD304" s="176" t="s">
        <v>266</v>
      </c>
      <c r="AE304" s="176" t="s">
        <v>266</v>
      </c>
      <c r="AF304" s="176" t="s">
        <v>266</v>
      </c>
      <c r="AG304" s="176" t="s">
        <v>266</v>
      </c>
      <c r="AH304" s="176" t="s">
        <v>266</v>
      </c>
      <c r="AI304" s="176" t="s">
        <v>266</v>
      </c>
      <c r="AJ304" s="176" t="s">
        <v>266</v>
      </c>
      <c r="AK304" s="176" t="s">
        <v>266</v>
      </c>
      <c r="AL304" s="176" t="s">
        <v>266</v>
      </c>
      <c r="AM304" s="176" t="s">
        <v>266</v>
      </c>
      <c r="AN304" s="176" t="s">
        <v>266</v>
      </c>
      <c r="AO304" s="176" t="s">
        <v>266</v>
      </c>
      <c r="AP304" s="176" t="s">
        <v>266</v>
      </c>
      <c r="AQ304" s="176" t="s">
        <v>266</v>
      </c>
      <c r="AR304" s="176" t="s">
        <v>266</v>
      </c>
      <c r="AS304" s="176" t="s">
        <v>266</v>
      </c>
      <c r="AT304" s="176" t="s">
        <v>266</v>
      </c>
      <c r="AU304" s="176" t="s">
        <v>266</v>
      </c>
      <c r="AV304" s="176" t="s">
        <v>266</v>
      </c>
      <c r="AW304" s="176" t="s">
        <v>266</v>
      </c>
      <c r="AX304" s="176" t="s">
        <v>266</v>
      </c>
    </row>
    <row r="305" spans="1:50" x14ac:dyDescent="0.3">
      <c r="A305" s="176">
        <v>807846</v>
      </c>
      <c r="B305" s="176" t="s">
        <v>289</v>
      </c>
      <c r="C305" s="176" t="s">
        <v>205</v>
      </c>
      <c r="D305" s="176" t="s">
        <v>205</v>
      </c>
      <c r="E305" s="176" t="s">
        <v>204</v>
      </c>
      <c r="F305" s="176" t="s">
        <v>205</v>
      </c>
      <c r="G305" s="176" t="s">
        <v>205</v>
      </c>
      <c r="H305" s="176" t="s">
        <v>205</v>
      </c>
      <c r="I305" s="176" t="s">
        <v>204</v>
      </c>
      <c r="J305" s="176" t="s">
        <v>205</v>
      </c>
      <c r="K305" s="176" t="s">
        <v>204</v>
      </c>
      <c r="L305" s="176" t="s">
        <v>204</v>
      </c>
      <c r="M305" s="176" t="s">
        <v>204</v>
      </c>
      <c r="N305" s="176" t="s">
        <v>204</v>
      </c>
      <c r="O305" s="176" t="s">
        <v>204</v>
      </c>
      <c r="P305" s="176" t="s">
        <v>205</v>
      </c>
      <c r="Q305" s="176" t="s">
        <v>204</v>
      </c>
      <c r="R305" s="176" t="s">
        <v>204</v>
      </c>
      <c r="S305" s="176" t="s">
        <v>205</v>
      </c>
      <c r="T305" s="176" t="s">
        <v>204</v>
      </c>
      <c r="U305" s="176" t="s">
        <v>205</v>
      </c>
      <c r="V305" s="176" t="s">
        <v>204</v>
      </c>
      <c r="W305" s="176" t="s">
        <v>204</v>
      </c>
      <c r="X305" s="176" t="s">
        <v>204</v>
      </c>
      <c r="Y305" s="176" t="s">
        <v>204</v>
      </c>
      <c r="Z305" s="176" t="s">
        <v>204</v>
      </c>
    </row>
    <row r="306" spans="1:50" x14ac:dyDescent="0.3">
      <c r="A306" s="176">
        <v>807852</v>
      </c>
      <c r="B306" s="176" t="s">
        <v>289</v>
      </c>
      <c r="C306" s="176" t="s">
        <v>203</v>
      </c>
      <c r="D306" s="176" t="s">
        <v>203</v>
      </c>
      <c r="E306" s="176" t="s">
        <v>205</v>
      </c>
      <c r="F306" s="176" t="s">
        <v>205</v>
      </c>
      <c r="G306" s="176" t="s">
        <v>203</v>
      </c>
      <c r="H306" s="176" t="s">
        <v>203</v>
      </c>
      <c r="I306" s="176" t="s">
        <v>205</v>
      </c>
      <c r="J306" s="176" t="s">
        <v>203</v>
      </c>
      <c r="K306" s="176" t="s">
        <v>204</v>
      </c>
      <c r="L306" s="176" t="s">
        <v>205</v>
      </c>
      <c r="M306" s="176" t="s">
        <v>205</v>
      </c>
      <c r="N306" s="176" t="s">
        <v>205</v>
      </c>
      <c r="O306" s="176" t="s">
        <v>204</v>
      </c>
      <c r="P306" s="176" t="s">
        <v>205</v>
      </c>
      <c r="Q306" s="176" t="s">
        <v>205</v>
      </c>
      <c r="R306" s="176" t="s">
        <v>203</v>
      </c>
      <c r="S306" s="176" t="s">
        <v>203</v>
      </c>
      <c r="T306" s="176" t="s">
        <v>203</v>
      </c>
      <c r="U306" s="176" t="s">
        <v>205</v>
      </c>
      <c r="V306" s="176" t="s">
        <v>204</v>
      </c>
      <c r="W306" s="176" t="s">
        <v>205</v>
      </c>
      <c r="X306" s="176" t="s">
        <v>205</v>
      </c>
      <c r="Y306" s="176" t="s">
        <v>205</v>
      </c>
      <c r="Z306" s="176" t="s">
        <v>204</v>
      </c>
      <c r="AA306" s="176" t="s">
        <v>266</v>
      </c>
      <c r="AB306" s="176" t="s">
        <v>266</v>
      </c>
      <c r="AC306" s="176" t="s">
        <v>266</v>
      </c>
      <c r="AD306" s="176" t="s">
        <v>266</v>
      </c>
      <c r="AE306" s="176" t="s">
        <v>266</v>
      </c>
      <c r="AF306" s="176" t="s">
        <v>266</v>
      </c>
      <c r="AG306" s="176" t="s">
        <v>266</v>
      </c>
      <c r="AH306" s="176" t="s">
        <v>266</v>
      </c>
      <c r="AI306" s="176" t="s">
        <v>266</v>
      </c>
      <c r="AJ306" s="176" t="s">
        <v>266</v>
      </c>
      <c r="AK306" s="176" t="s">
        <v>266</v>
      </c>
      <c r="AL306" s="176" t="s">
        <v>266</v>
      </c>
      <c r="AM306" s="176" t="s">
        <v>266</v>
      </c>
      <c r="AN306" s="176" t="s">
        <v>266</v>
      </c>
      <c r="AO306" s="176" t="s">
        <v>266</v>
      </c>
      <c r="AP306" s="176" t="s">
        <v>266</v>
      </c>
      <c r="AQ306" s="176" t="s">
        <v>266</v>
      </c>
      <c r="AR306" s="176" t="s">
        <v>266</v>
      </c>
      <c r="AS306" s="176" t="s">
        <v>266</v>
      </c>
      <c r="AT306" s="176" t="s">
        <v>266</v>
      </c>
      <c r="AU306" s="176" t="s">
        <v>266</v>
      </c>
      <c r="AV306" s="176" t="s">
        <v>266</v>
      </c>
      <c r="AW306" s="176" t="s">
        <v>266</v>
      </c>
      <c r="AX306" s="176" t="s">
        <v>266</v>
      </c>
    </row>
    <row r="307" spans="1:50" x14ac:dyDescent="0.3">
      <c r="A307" s="176">
        <v>807853</v>
      </c>
      <c r="B307" s="176" t="s">
        <v>289</v>
      </c>
      <c r="C307" s="176" t="s">
        <v>205</v>
      </c>
      <c r="D307" s="176" t="s">
        <v>203</v>
      </c>
      <c r="E307" s="176" t="s">
        <v>204</v>
      </c>
      <c r="F307" s="176" t="s">
        <v>205</v>
      </c>
      <c r="G307" s="176" t="s">
        <v>205</v>
      </c>
      <c r="H307" s="176" t="s">
        <v>204</v>
      </c>
      <c r="I307" s="176" t="s">
        <v>203</v>
      </c>
      <c r="J307" s="176" t="s">
        <v>203</v>
      </c>
      <c r="K307" s="176" t="s">
        <v>204</v>
      </c>
      <c r="L307" s="176" t="s">
        <v>203</v>
      </c>
      <c r="M307" s="176" t="s">
        <v>204</v>
      </c>
      <c r="N307" s="176" t="s">
        <v>204</v>
      </c>
      <c r="O307" s="176" t="s">
        <v>204</v>
      </c>
      <c r="P307" s="176" t="s">
        <v>203</v>
      </c>
      <c r="Q307" s="176" t="s">
        <v>204</v>
      </c>
      <c r="R307" s="176" t="s">
        <v>205</v>
      </c>
      <c r="S307" s="176" t="s">
        <v>205</v>
      </c>
      <c r="T307" s="176" t="s">
        <v>205</v>
      </c>
      <c r="U307" s="176" t="s">
        <v>204</v>
      </c>
      <c r="V307" s="176" t="s">
        <v>204</v>
      </c>
      <c r="W307" s="176" t="s">
        <v>204</v>
      </c>
      <c r="X307" s="176" t="s">
        <v>203</v>
      </c>
      <c r="Y307" s="176" t="s">
        <v>203</v>
      </c>
      <c r="Z307" s="176" t="s">
        <v>204</v>
      </c>
    </row>
    <row r="308" spans="1:50" x14ac:dyDescent="0.3">
      <c r="A308" s="176">
        <v>807874</v>
      </c>
      <c r="B308" s="176" t="s">
        <v>289</v>
      </c>
      <c r="C308" s="176" t="s">
        <v>203</v>
      </c>
      <c r="D308" s="176" t="s">
        <v>205</v>
      </c>
      <c r="E308" s="176" t="s">
        <v>204</v>
      </c>
      <c r="F308" s="176" t="s">
        <v>204</v>
      </c>
      <c r="G308" s="176" t="s">
        <v>205</v>
      </c>
      <c r="H308" s="176" t="s">
        <v>203</v>
      </c>
      <c r="I308" s="176" t="s">
        <v>203</v>
      </c>
      <c r="J308" s="176" t="s">
        <v>205</v>
      </c>
      <c r="K308" s="176" t="s">
        <v>205</v>
      </c>
      <c r="L308" s="176" t="s">
        <v>203</v>
      </c>
      <c r="M308" s="176" t="s">
        <v>205</v>
      </c>
      <c r="N308" s="176" t="s">
        <v>203</v>
      </c>
      <c r="O308" s="176" t="s">
        <v>204</v>
      </c>
      <c r="P308" s="176" t="s">
        <v>205</v>
      </c>
      <c r="Q308" s="176" t="s">
        <v>205</v>
      </c>
      <c r="R308" s="176" t="s">
        <v>205</v>
      </c>
      <c r="S308" s="176" t="s">
        <v>205</v>
      </c>
      <c r="T308" s="176" t="s">
        <v>205</v>
      </c>
      <c r="U308" s="176" t="s">
        <v>203</v>
      </c>
      <c r="V308" s="176" t="s">
        <v>203</v>
      </c>
      <c r="W308" s="176" t="s">
        <v>205</v>
      </c>
      <c r="X308" s="176" t="s">
        <v>205</v>
      </c>
      <c r="Y308" s="176" t="s">
        <v>203</v>
      </c>
      <c r="Z308" s="176" t="s">
        <v>205</v>
      </c>
    </row>
    <row r="309" spans="1:50" x14ac:dyDescent="0.3">
      <c r="A309" s="176">
        <v>807892</v>
      </c>
      <c r="B309" s="176" t="s">
        <v>289</v>
      </c>
      <c r="C309" s="176" t="s">
        <v>205</v>
      </c>
      <c r="D309" s="176" t="s">
        <v>203</v>
      </c>
      <c r="E309" s="176" t="s">
        <v>204</v>
      </c>
      <c r="F309" s="176" t="s">
        <v>204</v>
      </c>
      <c r="G309" s="176" t="s">
        <v>204</v>
      </c>
      <c r="H309" s="176" t="s">
        <v>204</v>
      </c>
      <c r="I309" s="176" t="s">
        <v>205</v>
      </c>
      <c r="J309" s="176" t="s">
        <v>203</v>
      </c>
      <c r="K309" s="176" t="s">
        <v>204</v>
      </c>
      <c r="L309" s="176" t="s">
        <v>203</v>
      </c>
      <c r="M309" s="176" t="s">
        <v>204</v>
      </c>
      <c r="N309" s="176" t="s">
        <v>204</v>
      </c>
      <c r="O309" s="176" t="s">
        <v>205</v>
      </c>
      <c r="P309" s="176" t="s">
        <v>205</v>
      </c>
      <c r="Q309" s="176" t="s">
        <v>205</v>
      </c>
      <c r="R309" s="176" t="s">
        <v>205</v>
      </c>
      <c r="S309" s="176" t="s">
        <v>203</v>
      </c>
      <c r="T309" s="176" t="s">
        <v>205</v>
      </c>
      <c r="U309" s="176" t="s">
        <v>204</v>
      </c>
      <c r="V309" s="176" t="s">
        <v>204</v>
      </c>
      <c r="W309" s="176" t="s">
        <v>204</v>
      </c>
      <c r="X309" s="176" t="s">
        <v>204</v>
      </c>
      <c r="Y309" s="176" t="s">
        <v>204</v>
      </c>
      <c r="Z309" s="176" t="s">
        <v>204</v>
      </c>
      <c r="AA309" s="176" t="s">
        <v>266</v>
      </c>
      <c r="AB309" s="176" t="s">
        <v>266</v>
      </c>
      <c r="AC309" s="176" t="s">
        <v>266</v>
      </c>
      <c r="AD309" s="176" t="s">
        <v>266</v>
      </c>
      <c r="AE309" s="176" t="s">
        <v>266</v>
      </c>
      <c r="AF309" s="176" t="s">
        <v>266</v>
      </c>
      <c r="AG309" s="176" t="s">
        <v>266</v>
      </c>
      <c r="AH309" s="176" t="s">
        <v>266</v>
      </c>
      <c r="AI309" s="176" t="s">
        <v>266</v>
      </c>
      <c r="AJ309" s="176" t="s">
        <v>266</v>
      </c>
      <c r="AK309" s="176" t="s">
        <v>266</v>
      </c>
      <c r="AL309" s="176" t="s">
        <v>266</v>
      </c>
      <c r="AM309" s="176" t="s">
        <v>266</v>
      </c>
      <c r="AN309" s="176" t="s">
        <v>266</v>
      </c>
      <c r="AO309" s="176" t="s">
        <v>266</v>
      </c>
      <c r="AP309" s="176" t="s">
        <v>266</v>
      </c>
      <c r="AQ309" s="176" t="s">
        <v>266</v>
      </c>
      <c r="AR309" s="176" t="s">
        <v>266</v>
      </c>
      <c r="AS309" s="176" t="s">
        <v>266</v>
      </c>
      <c r="AT309" s="176" t="s">
        <v>266</v>
      </c>
      <c r="AU309" s="176" t="s">
        <v>266</v>
      </c>
      <c r="AV309" s="176" t="s">
        <v>266</v>
      </c>
      <c r="AW309" s="176" t="s">
        <v>266</v>
      </c>
      <c r="AX309" s="176" t="s">
        <v>266</v>
      </c>
    </row>
    <row r="310" spans="1:50" x14ac:dyDescent="0.3">
      <c r="A310" s="176">
        <v>807893</v>
      </c>
      <c r="B310" s="176" t="s">
        <v>289</v>
      </c>
      <c r="C310" s="176" t="s">
        <v>205</v>
      </c>
      <c r="D310" s="176" t="s">
        <v>203</v>
      </c>
      <c r="E310" s="176" t="s">
        <v>203</v>
      </c>
      <c r="F310" s="176" t="s">
        <v>203</v>
      </c>
      <c r="G310" s="176" t="s">
        <v>203</v>
      </c>
      <c r="H310" s="176" t="s">
        <v>203</v>
      </c>
      <c r="I310" s="176" t="s">
        <v>203</v>
      </c>
      <c r="J310" s="176" t="s">
        <v>203</v>
      </c>
      <c r="K310" s="176" t="s">
        <v>205</v>
      </c>
      <c r="L310" s="176" t="s">
        <v>203</v>
      </c>
      <c r="M310" s="176" t="s">
        <v>203</v>
      </c>
      <c r="N310" s="176" t="s">
        <v>203</v>
      </c>
      <c r="O310" s="176" t="s">
        <v>205</v>
      </c>
      <c r="P310" s="176" t="s">
        <v>205</v>
      </c>
      <c r="Q310" s="176" t="s">
        <v>205</v>
      </c>
      <c r="R310" s="176" t="s">
        <v>205</v>
      </c>
      <c r="S310" s="176" t="s">
        <v>205</v>
      </c>
      <c r="T310" s="176" t="s">
        <v>205</v>
      </c>
      <c r="U310" s="176" t="s">
        <v>205</v>
      </c>
      <c r="V310" s="176" t="s">
        <v>205</v>
      </c>
      <c r="W310" s="176" t="s">
        <v>205</v>
      </c>
      <c r="X310" s="176" t="s">
        <v>205</v>
      </c>
      <c r="Y310" s="176" t="s">
        <v>205</v>
      </c>
      <c r="Z310" s="176" t="s">
        <v>205</v>
      </c>
      <c r="AA310" s="176" t="s">
        <v>266</v>
      </c>
      <c r="AB310" s="176" t="s">
        <v>266</v>
      </c>
      <c r="AC310" s="176" t="s">
        <v>266</v>
      </c>
      <c r="AD310" s="176" t="s">
        <v>266</v>
      </c>
      <c r="AE310" s="176" t="s">
        <v>266</v>
      </c>
      <c r="AF310" s="176" t="s">
        <v>266</v>
      </c>
      <c r="AG310" s="176" t="s">
        <v>266</v>
      </c>
      <c r="AH310" s="176" t="s">
        <v>266</v>
      </c>
      <c r="AI310" s="176" t="s">
        <v>266</v>
      </c>
      <c r="AJ310" s="176" t="s">
        <v>266</v>
      </c>
      <c r="AK310" s="176" t="s">
        <v>266</v>
      </c>
      <c r="AL310" s="176" t="s">
        <v>266</v>
      </c>
      <c r="AM310" s="176" t="s">
        <v>266</v>
      </c>
      <c r="AN310" s="176" t="s">
        <v>266</v>
      </c>
      <c r="AO310" s="176" t="s">
        <v>266</v>
      </c>
      <c r="AP310" s="176" t="s">
        <v>266</v>
      </c>
      <c r="AQ310" s="176" t="s">
        <v>266</v>
      </c>
      <c r="AR310" s="176" t="s">
        <v>266</v>
      </c>
      <c r="AS310" s="176" t="s">
        <v>266</v>
      </c>
      <c r="AT310" s="176" t="s">
        <v>266</v>
      </c>
      <c r="AU310" s="176" t="s">
        <v>266</v>
      </c>
      <c r="AV310" s="176" t="s">
        <v>266</v>
      </c>
      <c r="AW310" s="176" t="s">
        <v>266</v>
      </c>
      <c r="AX310" s="176" t="s">
        <v>266</v>
      </c>
    </row>
    <row r="311" spans="1:50" x14ac:dyDescent="0.3">
      <c r="A311" s="176">
        <v>807894</v>
      </c>
      <c r="B311" s="176" t="s">
        <v>289</v>
      </c>
      <c r="C311" s="176" t="s">
        <v>203</v>
      </c>
      <c r="D311" s="176" t="s">
        <v>205</v>
      </c>
      <c r="E311" s="176" t="s">
        <v>205</v>
      </c>
      <c r="F311" s="176" t="s">
        <v>203</v>
      </c>
      <c r="G311" s="176" t="s">
        <v>205</v>
      </c>
      <c r="H311" s="176" t="s">
        <v>205</v>
      </c>
      <c r="I311" s="176" t="s">
        <v>205</v>
      </c>
      <c r="J311" s="176" t="s">
        <v>205</v>
      </c>
      <c r="K311" s="176" t="s">
        <v>204</v>
      </c>
      <c r="L311" s="176" t="s">
        <v>203</v>
      </c>
      <c r="M311" s="176" t="s">
        <v>203</v>
      </c>
      <c r="N311" s="176" t="s">
        <v>205</v>
      </c>
      <c r="O311" s="176" t="s">
        <v>203</v>
      </c>
      <c r="P311" s="176" t="s">
        <v>204</v>
      </c>
      <c r="Q311" s="176" t="s">
        <v>205</v>
      </c>
      <c r="R311" s="176" t="s">
        <v>204</v>
      </c>
      <c r="S311" s="176" t="s">
        <v>204</v>
      </c>
      <c r="T311" s="176" t="s">
        <v>204</v>
      </c>
      <c r="U311" s="176" t="s">
        <v>204</v>
      </c>
      <c r="V311" s="176" t="s">
        <v>204</v>
      </c>
      <c r="W311" s="176" t="s">
        <v>204</v>
      </c>
      <c r="X311" s="176" t="s">
        <v>204</v>
      </c>
      <c r="Y311" s="176" t="s">
        <v>204</v>
      </c>
      <c r="Z311" s="176" t="s">
        <v>205</v>
      </c>
      <c r="AA311" s="176" t="s">
        <v>266</v>
      </c>
      <c r="AB311" s="176" t="s">
        <v>266</v>
      </c>
      <c r="AC311" s="176" t="s">
        <v>266</v>
      </c>
      <c r="AD311" s="176" t="s">
        <v>266</v>
      </c>
      <c r="AE311" s="176" t="s">
        <v>266</v>
      </c>
      <c r="AF311" s="176" t="s">
        <v>266</v>
      </c>
      <c r="AG311" s="176" t="s">
        <v>266</v>
      </c>
      <c r="AH311" s="176" t="s">
        <v>266</v>
      </c>
      <c r="AI311" s="176" t="s">
        <v>266</v>
      </c>
      <c r="AJ311" s="176" t="s">
        <v>266</v>
      </c>
      <c r="AK311" s="176" t="s">
        <v>266</v>
      </c>
      <c r="AL311" s="176" t="s">
        <v>266</v>
      </c>
      <c r="AM311" s="176" t="s">
        <v>266</v>
      </c>
      <c r="AN311" s="176" t="s">
        <v>266</v>
      </c>
      <c r="AO311" s="176" t="s">
        <v>266</v>
      </c>
      <c r="AP311" s="176" t="s">
        <v>266</v>
      </c>
      <c r="AQ311" s="176" t="s">
        <v>266</v>
      </c>
      <c r="AR311" s="176" t="s">
        <v>266</v>
      </c>
      <c r="AS311" s="176" t="s">
        <v>266</v>
      </c>
      <c r="AT311" s="176" t="s">
        <v>266</v>
      </c>
      <c r="AU311" s="176" t="s">
        <v>266</v>
      </c>
      <c r="AV311" s="176" t="s">
        <v>266</v>
      </c>
      <c r="AW311" s="176" t="s">
        <v>266</v>
      </c>
      <c r="AX311" s="176" t="s">
        <v>266</v>
      </c>
    </row>
    <row r="312" spans="1:50" x14ac:dyDescent="0.3">
      <c r="A312" s="176">
        <v>807899</v>
      </c>
      <c r="B312" s="176" t="s">
        <v>289</v>
      </c>
      <c r="C312" s="176" t="s">
        <v>203</v>
      </c>
      <c r="D312" s="176" t="s">
        <v>203</v>
      </c>
      <c r="E312" s="176" t="s">
        <v>203</v>
      </c>
      <c r="F312" s="176" t="s">
        <v>203</v>
      </c>
      <c r="G312" s="176" t="s">
        <v>205</v>
      </c>
      <c r="H312" s="176" t="s">
        <v>203</v>
      </c>
      <c r="I312" s="176" t="s">
        <v>203</v>
      </c>
      <c r="J312" s="176" t="s">
        <v>203</v>
      </c>
      <c r="K312" s="176" t="s">
        <v>205</v>
      </c>
      <c r="L312" s="176" t="s">
        <v>203</v>
      </c>
      <c r="M312" s="176" t="s">
        <v>203</v>
      </c>
      <c r="N312" s="176" t="s">
        <v>205</v>
      </c>
      <c r="O312" s="176" t="s">
        <v>204</v>
      </c>
      <c r="P312" s="176" t="s">
        <v>205</v>
      </c>
      <c r="Q312" s="176" t="s">
        <v>205</v>
      </c>
      <c r="R312" s="176" t="s">
        <v>203</v>
      </c>
      <c r="S312" s="176" t="s">
        <v>203</v>
      </c>
      <c r="T312" s="176" t="s">
        <v>205</v>
      </c>
      <c r="U312" s="176" t="s">
        <v>204</v>
      </c>
      <c r="V312" s="176" t="s">
        <v>204</v>
      </c>
      <c r="W312" s="176" t="s">
        <v>204</v>
      </c>
      <c r="X312" s="176" t="s">
        <v>204</v>
      </c>
      <c r="Y312" s="176" t="s">
        <v>204</v>
      </c>
      <c r="Z312" s="176" t="s">
        <v>204</v>
      </c>
    </row>
    <row r="313" spans="1:50" x14ac:dyDescent="0.3">
      <c r="A313" s="176">
        <v>807901</v>
      </c>
      <c r="B313" s="176" t="s">
        <v>289</v>
      </c>
      <c r="C313" s="176" t="s">
        <v>203</v>
      </c>
      <c r="D313" s="176" t="s">
        <v>203</v>
      </c>
      <c r="E313" s="176" t="s">
        <v>203</v>
      </c>
      <c r="F313" s="176" t="s">
        <v>203</v>
      </c>
      <c r="G313" s="176" t="s">
        <v>205</v>
      </c>
      <c r="H313" s="176" t="s">
        <v>204</v>
      </c>
      <c r="I313" s="176" t="s">
        <v>203</v>
      </c>
      <c r="J313" s="176" t="s">
        <v>203</v>
      </c>
      <c r="K313" s="176" t="s">
        <v>203</v>
      </c>
      <c r="L313" s="176" t="s">
        <v>205</v>
      </c>
      <c r="M313" s="176" t="s">
        <v>203</v>
      </c>
      <c r="N313" s="176" t="s">
        <v>205</v>
      </c>
      <c r="O313" s="176" t="s">
        <v>204</v>
      </c>
      <c r="P313" s="176" t="s">
        <v>205</v>
      </c>
      <c r="Q313" s="176" t="s">
        <v>205</v>
      </c>
      <c r="R313" s="176" t="s">
        <v>203</v>
      </c>
      <c r="S313" s="176" t="s">
        <v>205</v>
      </c>
      <c r="T313" s="176" t="s">
        <v>205</v>
      </c>
      <c r="U313" s="176" t="s">
        <v>205</v>
      </c>
      <c r="V313" s="176" t="s">
        <v>205</v>
      </c>
      <c r="W313" s="176" t="s">
        <v>205</v>
      </c>
      <c r="X313" s="176" t="s">
        <v>205</v>
      </c>
      <c r="Y313" s="176" t="s">
        <v>204</v>
      </c>
      <c r="Z313" s="176" t="s">
        <v>205</v>
      </c>
      <c r="AA313" s="176" t="s">
        <v>266</v>
      </c>
      <c r="AB313" s="176" t="s">
        <v>266</v>
      </c>
      <c r="AC313" s="176" t="s">
        <v>266</v>
      </c>
      <c r="AD313" s="176" t="s">
        <v>266</v>
      </c>
      <c r="AE313" s="176" t="s">
        <v>266</v>
      </c>
      <c r="AF313" s="176" t="s">
        <v>266</v>
      </c>
      <c r="AG313" s="176" t="s">
        <v>266</v>
      </c>
      <c r="AH313" s="176" t="s">
        <v>266</v>
      </c>
      <c r="AI313" s="176" t="s">
        <v>266</v>
      </c>
      <c r="AJ313" s="176" t="s">
        <v>266</v>
      </c>
      <c r="AK313" s="176" t="s">
        <v>266</v>
      </c>
      <c r="AL313" s="176" t="s">
        <v>266</v>
      </c>
      <c r="AM313" s="176" t="s">
        <v>266</v>
      </c>
      <c r="AN313" s="176" t="s">
        <v>266</v>
      </c>
      <c r="AO313" s="176" t="s">
        <v>266</v>
      </c>
      <c r="AP313" s="176" t="s">
        <v>266</v>
      </c>
      <c r="AQ313" s="176" t="s">
        <v>266</v>
      </c>
      <c r="AR313" s="176" t="s">
        <v>266</v>
      </c>
      <c r="AS313" s="176" t="s">
        <v>266</v>
      </c>
      <c r="AT313" s="176" t="s">
        <v>266</v>
      </c>
      <c r="AU313" s="176" t="s">
        <v>266</v>
      </c>
      <c r="AV313" s="176" t="s">
        <v>266</v>
      </c>
      <c r="AW313" s="176" t="s">
        <v>266</v>
      </c>
      <c r="AX313" s="176" t="s">
        <v>266</v>
      </c>
    </row>
    <row r="314" spans="1:50" x14ac:dyDescent="0.3">
      <c r="A314" s="176">
        <v>807904</v>
      </c>
      <c r="B314" s="176" t="s">
        <v>289</v>
      </c>
      <c r="C314" s="176" t="s">
        <v>203</v>
      </c>
      <c r="D314" s="176" t="s">
        <v>203</v>
      </c>
      <c r="E314" s="176" t="s">
        <v>204</v>
      </c>
      <c r="F314" s="176" t="s">
        <v>203</v>
      </c>
      <c r="G314" s="176" t="s">
        <v>205</v>
      </c>
      <c r="H314" s="176" t="s">
        <v>203</v>
      </c>
      <c r="I314" s="176" t="s">
        <v>205</v>
      </c>
      <c r="J314" s="176" t="s">
        <v>205</v>
      </c>
      <c r="K314" s="176" t="s">
        <v>204</v>
      </c>
      <c r="L314" s="176" t="s">
        <v>203</v>
      </c>
      <c r="M314" s="176" t="s">
        <v>203</v>
      </c>
      <c r="N314" s="176" t="s">
        <v>203</v>
      </c>
      <c r="O314" s="176" t="s">
        <v>205</v>
      </c>
      <c r="P314" s="176" t="s">
        <v>203</v>
      </c>
      <c r="Q314" s="176" t="s">
        <v>205</v>
      </c>
      <c r="R314" s="176" t="s">
        <v>203</v>
      </c>
      <c r="S314" s="176" t="s">
        <v>205</v>
      </c>
      <c r="T314" s="176" t="s">
        <v>203</v>
      </c>
      <c r="U314" s="176" t="s">
        <v>205</v>
      </c>
      <c r="V314" s="176" t="s">
        <v>205</v>
      </c>
      <c r="W314" s="176" t="s">
        <v>205</v>
      </c>
      <c r="X314" s="176" t="s">
        <v>203</v>
      </c>
      <c r="Y314" s="176" t="s">
        <v>205</v>
      </c>
      <c r="Z314" s="176" t="s">
        <v>205</v>
      </c>
    </row>
    <row r="315" spans="1:50" x14ac:dyDescent="0.3">
      <c r="A315" s="176">
        <v>807945</v>
      </c>
      <c r="B315" s="176" t="s">
        <v>289</v>
      </c>
      <c r="C315" s="176" t="s">
        <v>205</v>
      </c>
      <c r="D315" s="176" t="s">
        <v>204</v>
      </c>
      <c r="E315" s="176" t="s">
        <v>204</v>
      </c>
      <c r="F315" s="176" t="s">
        <v>205</v>
      </c>
      <c r="G315" s="176" t="s">
        <v>205</v>
      </c>
      <c r="H315" s="176" t="s">
        <v>203</v>
      </c>
      <c r="I315" s="176" t="s">
        <v>203</v>
      </c>
      <c r="J315" s="176" t="s">
        <v>205</v>
      </c>
      <c r="K315" s="176" t="s">
        <v>205</v>
      </c>
      <c r="L315" s="176" t="s">
        <v>203</v>
      </c>
      <c r="M315" s="176" t="s">
        <v>203</v>
      </c>
      <c r="N315" s="176" t="s">
        <v>203</v>
      </c>
      <c r="O315" s="176" t="s">
        <v>204</v>
      </c>
      <c r="P315" s="176" t="s">
        <v>205</v>
      </c>
      <c r="Q315" s="176" t="s">
        <v>205</v>
      </c>
      <c r="R315" s="176" t="s">
        <v>205</v>
      </c>
      <c r="S315" s="176" t="s">
        <v>205</v>
      </c>
      <c r="T315" s="176" t="s">
        <v>205</v>
      </c>
      <c r="U315" s="176" t="s">
        <v>203</v>
      </c>
      <c r="V315" s="176" t="s">
        <v>204</v>
      </c>
      <c r="W315" s="176" t="s">
        <v>205</v>
      </c>
      <c r="X315" s="176" t="s">
        <v>205</v>
      </c>
      <c r="Y315" s="176" t="s">
        <v>204</v>
      </c>
      <c r="Z315" s="176" t="s">
        <v>204</v>
      </c>
    </row>
    <row r="316" spans="1:50" x14ac:dyDescent="0.3">
      <c r="A316" s="176">
        <v>807947</v>
      </c>
      <c r="B316" s="176" t="s">
        <v>289</v>
      </c>
      <c r="C316" s="176" t="s">
        <v>203</v>
      </c>
      <c r="D316" s="176" t="s">
        <v>205</v>
      </c>
      <c r="E316" s="176" t="s">
        <v>205</v>
      </c>
      <c r="F316" s="176" t="s">
        <v>205</v>
      </c>
      <c r="G316" s="176" t="s">
        <v>204</v>
      </c>
      <c r="H316" s="176" t="s">
        <v>205</v>
      </c>
      <c r="I316" s="176" t="s">
        <v>203</v>
      </c>
      <c r="J316" s="176" t="s">
        <v>205</v>
      </c>
      <c r="K316" s="176" t="s">
        <v>205</v>
      </c>
      <c r="L316" s="176" t="s">
        <v>203</v>
      </c>
      <c r="M316" s="176" t="s">
        <v>203</v>
      </c>
      <c r="N316" s="176" t="s">
        <v>205</v>
      </c>
      <c r="O316" s="176" t="s">
        <v>205</v>
      </c>
      <c r="P316" s="176" t="s">
        <v>205</v>
      </c>
      <c r="Q316" s="176" t="s">
        <v>203</v>
      </c>
      <c r="R316" s="176" t="s">
        <v>203</v>
      </c>
      <c r="S316" s="176" t="s">
        <v>205</v>
      </c>
      <c r="T316" s="176" t="s">
        <v>203</v>
      </c>
      <c r="U316" s="176" t="s">
        <v>203</v>
      </c>
      <c r="V316" s="176" t="s">
        <v>205</v>
      </c>
      <c r="W316" s="176" t="s">
        <v>205</v>
      </c>
      <c r="X316" s="176" t="s">
        <v>205</v>
      </c>
      <c r="Y316" s="176" t="s">
        <v>205</v>
      </c>
      <c r="Z316" s="176" t="s">
        <v>205</v>
      </c>
      <c r="AA316" s="176" t="s">
        <v>266</v>
      </c>
      <c r="AB316" s="176" t="s">
        <v>266</v>
      </c>
      <c r="AC316" s="176" t="s">
        <v>266</v>
      </c>
      <c r="AD316" s="176" t="s">
        <v>266</v>
      </c>
      <c r="AE316" s="176" t="s">
        <v>266</v>
      </c>
      <c r="AF316" s="176" t="s">
        <v>266</v>
      </c>
      <c r="AG316" s="176" t="s">
        <v>266</v>
      </c>
      <c r="AH316" s="176" t="s">
        <v>266</v>
      </c>
      <c r="AI316" s="176" t="s">
        <v>266</v>
      </c>
      <c r="AJ316" s="176" t="s">
        <v>266</v>
      </c>
      <c r="AK316" s="176" t="s">
        <v>266</v>
      </c>
      <c r="AL316" s="176" t="s">
        <v>266</v>
      </c>
      <c r="AM316" s="176" t="s">
        <v>266</v>
      </c>
      <c r="AN316" s="176" t="s">
        <v>266</v>
      </c>
      <c r="AO316" s="176" t="s">
        <v>266</v>
      </c>
      <c r="AP316" s="176" t="s">
        <v>266</v>
      </c>
      <c r="AQ316" s="176" t="s">
        <v>266</v>
      </c>
      <c r="AR316" s="176" t="s">
        <v>266</v>
      </c>
      <c r="AS316" s="176" t="s">
        <v>266</v>
      </c>
      <c r="AT316" s="176" t="s">
        <v>266</v>
      </c>
      <c r="AU316" s="176" t="s">
        <v>266</v>
      </c>
      <c r="AV316" s="176" t="s">
        <v>266</v>
      </c>
      <c r="AW316" s="176" t="s">
        <v>266</v>
      </c>
      <c r="AX316" s="176" t="s">
        <v>266</v>
      </c>
    </row>
    <row r="317" spans="1:50" x14ac:dyDescent="0.3">
      <c r="A317" s="176">
        <v>807950</v>
      </c>
      <c r="B317" s="176" t="s">
        <v>289</v>
      </c>
      <c r="C317" s="176" t="s">
        <v>205</v>
      </c>
      <c r="D317" s="176" t="s">
        <v>203</v>
      </c>
      <c r="E317" s="176" t="s">
        <v>205</v>
      </c>
      <c r="F317" s="176" t="s">
        <v>205</v>
      </c>
      <c r="G317" s="176" t="s">
        <v>205</v>
      </c>
      <c r="H317" s="176" t="s">
        <v>203</v>
      </c>
      <c r="I317" s="176" t="s">
        <v>205</v>
      </c>
      <c r="J317" s="176" t="s">
        <v>205</v>
      </c>
      <c r="K317" s="176" t="s">
        <v>203</v>
      </c>
      <c r="L317" s="176" t="s">
        <v>205</v>
      </c>
      <c r="M317" s="176" t="s">
        <v>203</v>
      </c>
      <c r="N317" s="176" t="s">
        <v>203</v>
      </c>
      <c r="O317" s="176" t="s">
        <v>205</v>
      </c>
      <c r="P317" s="176" t="s">
        <v>205</v>
      </c>
      <c r="Q317" s="176" t="s">
        <v>205</v>
      </c>
      <c r="R317" s="176" t="s">
        <v>205</v>
      </c>
      <c r="S317" s="176" t="s">
        <v>205</v>
      </c>
      <c r="T317" s="176" t="s">
        <v>205</v>
      </c>
      <c r="U317" s="176" t="s">
        <v>204</v>
      </c>
      <c r="V317" s="176" t="s">
        <v>204</v>
      </c>
      <c r="W317" s="176" t="s">
        <v>204</v>
      </c>
      <c r="X317" s="176" t="s">
        <v>204</v>
      </c>
      <c r="Y317" s="176" t="s">
        <v>204</v>
      </c>
      <c r="Z317" s="176" t="s">
        <v>204</v>
      </c>
    </row>
    <row r="318" spans="1:50" x14ac:dyDescent="0.3">
      <c r="A318" s="176">
        <v>807958</v>
      </c>
      <c r="B318" s="176" t="s">
        <v>289</v>
      </c>
      <c r="C318" s="176" t="s">
        <v>203</v>
      </c>
      <c r="D318" s="176" t="s">
        <v>203</v>
      </c>
      <c r="E318" s="176" t="s">
        <v>203</v>
      </c>
      <c r="F318" s="176" t="s">
        <v>203</v>
      </c>
      <c r="G318" s="176" t="s">
        <v>203</v>
      </c>
      <c r="H318" s="176" t="s">
        <v>203</v>
      </c>
      <c r="I318" s="176" t="s">
        <v>205</v>
      </c>
      <c r="J318" s="176" t="s">
        <v>205</v>
      </c>
      <c r="K318" s="176" t="s">
        <v>205</v>
      </c>
      <c r="L318" s="176" t="s">
        <v>205</v>
      </c>
      <c r="M318" s="176" t="s">
        <v>203</v>
      </c>
      <c r="N318" s="176" t="s">
        <v>205</v>
      </c>
      <c r="O318" s="176" t="s">
        <v>205</v>
      </c>
      <c r="P318" s="176" t="s">
        <v>205</v>
      </c>
      <c r="Q318" s="176" t="s">
        <v>203</v>
      </c>
      <c r="R318" s="176" t="s">
        <v>205</v>
      </c>
      <c r="S318" s="176" t="s">
        <v>205</v>
      </c>
      <c r="T318" s="176" t="s">
        <v>203</v>
      </c>
      <c r="U318" s="176" t="s">
        <v>205</v>
      </c>
      <c r="V318" s="176" t="s">
        <v>205</v>
      </c>
      <c r="W318" s="176" t="s">
        <v>205</v>
      </c>
      <c r="X318" s="176" t="s">
        <v>203</v>
      </c>
      <c r="Y318" s="176" t="s">
        <v>205</v>
      </c>
      <c r="Z318" s="176" t="s">
        <v>205</v>
      </c>
      <c r="AA318" s="176" t="s">
        <v>266</v>
      </c>
      <c r="AB318" s="176" t="s">
        <v>266</v>
      </c>
      <c r="AC318" s="176" t="s">
        <v>266</v>
      </c>
      <c r="AD318" s="176" t="s">
        <v>266</v>
      </c>
      <c r="AE318" s="176" t="s">
        <v>266</v>
      </c>
      <c r="AF318" s="176" t="s">
        <v>266</v>
      </c>
      <c r="AG318" s="176" t="s">
        <v>266</v>
      </c>
      <c r="AH318" s="176" t="s">
        <v>266</v>
      </c>
      <c r="AI318" s="176" t="s">
        <v>266</v>
      </c>
      <c r="AJ318" s="176" t="s">
        <v>266</v>
      </c>
      <c r="AK318" s="176" t="s">
        <v>266</v>
      </c>
      <c r="AL318" s="176" t="s">
        <v>266</v>
      </c>
      <c r="AM318" s="176" t="s">
        <v>266</v>
      </c>
      <c r="AN318" s="176" t="s">
        <v>266</v>
      </c>
      <c r="AO318" s="176" t="s">
        <v>266</v>
      </c>
      <c r="AP318" s="176" t="s">
        <v>266</v>
      </c>
      <c r="AQ318" s="176" t="s">
        <v>266</v>
      </c>
      <c r="AR318" s="176" t="s">
        <v>266</v>
      </c>
      <c r="AS318" s="176" t="s">
        <v>266</v>
      </c>
      <c r="AT318" s="176" t="s">
        <v>266</v>
      </c>
      <c r="AU318" s="176" t="s">
        <v>266</v>
      </c>
      <c r="AV318" s="176" t="s">
        <v>266</v>
      </c>
      <c r="AW318" s="176" t="s">
        <v>266</v>
      </c>
      <c r="AX318" s="176" t="s">
        <v>266</v>
      </c>
    </row>
    <row r="319" spans="1:50" x14ac:dyDescent="0.3">
      <c r="A319" s="176">
        <v>807971</v>
      </c>
      <c r="B319" s="176" t="s">
        <v>289</v>
      </c>
      <c r="C319" s="176" t="s">
        <v>205</v>
      </c>
      <c r="D319" s="176" t="s">
        <v>203</v>
      </c>
      <c r="E319" s="176" t="s">
        <v>204</v>
      </c>
      <c r="F319" s="176" t="s">
        <v>203</v>
      </c>
      <c r="G319" s="176" t="s">
        <v>204</v>
      </c>
      <c r="H319" s="176" t="s">
        <v>204</v>
      </c>
      <c r="I319" s="176" t="s">
        <v>205</v>
      </c>
      <c r="J319" s="176" t="s">
        <v>203</v>
      </c>
      <c r="K319" s="176" t="s">
        <v>205</v>
      </c>
      <c r="L319" s="176" t="s">
        <v>205</v>
      </c>
      <c r="M319" s="176" t="s">
        <v>203</v>
      </c>
      <c r="N319" s="176" t="s">
        <v>205</v>
      </c>
      <c r="O319" s="176" t="s">
        <v>205</v>
      </c>
      <c r="P319" s="176" t="s">
        <v>205</v>
      </c>
      <c r="Q319" s="176" t="s">
        <v>205</v>
      </c>
      <c r="R319" s="176" t="s">
        <v>204</v>
      </c>
      <c r="S319" s="176" t="s">
        <v>205</v>
      </c>
      <c r="T319" s="176" t="s">
        <v>205</v>
      </c>
      <c r="U319" s="176" t="s">
        <v>205</v>
      </c>
      <c r="V319" s="176" t="s">
        <v>205</v>
      </c>
      <c r="W319" s="176" t="s">
        <v>205</v>
      </c>
      <c r="X319" s="176" t="s">
        <v>205</v>
      </c>
      <c r="Y319" s="176" t="s">
        <v>204</v>
      </c>
      <c r="Z319" s="176" t="s">
        <v>205</v>
      </c>
    </row>
    <row r="320" spans="1:50" x14ac:dyDescent="0.3">
      <c r="A320" s="176">
        <v>807984</v>
      </c>
      <c r="B320" s="176" t="s">
        <v>289</v>
      </c>
      <c r="C320" s="176" t="s">
        <v>203</v>
      </c>
      <c r="D320" s="176" t="s">
        <v>203</v>
      </c>
      <c r="E320" s="176" t="s">
        <v>203</v>
      </c>
      <c r="F320" s="176" t="s">
        <v>205</v>
      </c>
      <c r="G320" s="176" t="s">
        <v>205</v>
      </c>
      <c r="H320" s="176" t="s">
        <v>205</v>
      </c>
      <c r="I320" s="176" t="s">
        <v>203</v>
      </c>
      <c r="J320" s="176" t="s">
        <v>205</v>
      </c>
      <c r="K320" s="176" t="s">
        <v>203</v>
      </c>
      <c r="L320" s="176" t="s">
        <v>203</v>
      </c>
      <c r="M320" s="176" t="s">
        <v>203</v>
      </c>
      <c r="N320" s="176" t="s">
        <v>205</v>
      </c>
      <c r="O320" s="176" t="s">
        <v>204</v>
      </c>
      <c r="P320" s="176" t="s">
        <v>205</v>
      </c>
      <c r="Q320" s="176" t="s">
        <v>204</v>
      </c>
      <c r="R320" s="176" t="s">
        <v>205</v>
      </c>
      <c r="S320" s="176" t="s">
        <v>203</v>
      </c>
      <c r="T320" s="176" t="s">
        <v>205</v>
      </c>
      <c r="U320" s="176" t="s">
        <v>205</v>
      </c>
      <c r="V320" s="176" t="s">
        <v>205</v>
      </c>
      <c r="W320" s="176" t="s">
        <v>205</v>
      </c>
      <c r="X320" s="176" t="s">
        <v>205</v>
      </c>
      <c r="Y320" s="176" t="s">
        <v>204</v>
      </c>
      <c r="Z320" s="176" t="s">
        <v>204</v>
      </c>
    </row>
    <row r="321" spans="1:50" x14ac:dyDescent="0.3">
      <c r="A321" s="176">
        <v>807990</v>
      </c>
      <c r="B321" s="176" t="s">
        <v>289</v>
      </c>
      <c r="C321" s="176" t="s">
        <v>203</v>
      </c>
      <c r="D321" s="176" t="s">
        <v>205</v>
      </c>
      <c r="E321" s="176" t="s">
        <v>204</v>
      </c>
      <c r="F321" s="176" t="s">
        <v>205</v>
      </c>
      <c r="G321" s="176" t="s">
        <v>203</v>
      </c>
      <c r="H321" s="176" t="s">
        <v>203</v>
      </c>
      <c r="I321" s="176" t="s">
        <v>205</v>
      </c>
      <c r="J321" s="176" t="s">
        <v>203</v>
      </c>
      <c r="K321" s="176" t="s">
        <v>203</v>
      </c>
      <c r="L321" s="176" t="s">
        <v>205</v>
      </c>
      <c r="M321" s="176" t="s">
        <v>203</v>
      </c>
      <c r="N321" s="176" t="s">
        <v>204</v>
      </c>
      <c r="O321" s="176" t="s">
        <v>204</v>
      </c>
      <c r="P321" s="176" t="s">
        <v>205</v>
      </c>
      <c r="Q321" s="176" t="s">
        <v>203</v>
      </c>
      <c r="R321" s="176" t="s">
        <v>205</v>
      </c>
      <c r="S321" s="176" t="s">
        <v>205</v>
      </c>
      <c r="T321" s="176" t="s">
        <v>205</v>
      </c>
      <c r="U321" s="176" t="s">
        <v>205</v>
      </c>
      <c r="V321" s="176" t="s">
        <v>205</v>
      </c>
      <c r="W321" s="176" t="s">
        <v>205</v>
      </c>
      <c r="X321" s="176" t="s">
        <v>205</v>
      </c>
      <c r="Y321" s="176" t="s">
        <v>204</v>
      </c>
      <c r="Z321" s="176" t="s">
        <v>204</v>
      </c>
    </row>
    <row r="322" spans="1:50" x14ac:dyDescent="0.3">
      <c r="A322" s="176">
        <v>807997</v>
      </c>
      <c r="B322" s="176" t="s">
        <v>289</v>
      </c>
      <c r="C322" s="176" t="s">
        <v>203</v>
      </c>
      <c r="D322" s="176" t="s">
        <v>203</v>
      </c>
      <c r="E322" s="176" t="s">
        <v>205</v>
      </c>
      <c r="F322" s="176" t="s">
        <v>205</v>
      </c>
      <c r="G322" s="176" t="s">
        <v>205</v>
      </c>
      <c r="H322" s="176" t="s">
        <v>203</v>
      </c>
      <c r="I322" s="176" t="s">
        <v>203</v>
      </c>
      <c r="J322" s="176" t="s">
        <v>203</v>
      </c>
      <c r="K322" s="176" t="s">
        <v>203</v>
      </c>
      <c r="L322" s="176" t="s">
        <v>205</v>
      </c>
      <c r="M322" s="176" t="s">
        <v>203</v>
      </c>
      <c r="N322" s="176" t="s">
        <v>203</v>
      </c>
      <c r="O322" s="176" t="s">
        <v>204</v>
      </c>
      <c r="P322" s="176" t="s">
        <v>203</v>
      </c>
      <c r="Q322" s="176" t="s">
        <v>205</v>
      </c>
      <c r="R322" s="176" t="s">
        <v>205</v>
      </c>
      <c r="S322" s="176" t="s">
        <v>203</v>
      </c>
      <c r="T322" s="176" t="s">
        <v>205</v>
      </c>
      <c r="U322" s="176" t="s">
        <v>203</v>
      </c>
      <c r="V322" s="176" t="s">
        <v>203</v>
      </c>
      <c r="W322" s="176" t="s">
        <v>203</v>
      </c>
      <c r="X322" s="176" t="s">
        <v>205</v>
      </c>
      <c r="Y322" s="176" t="s">
        <v>204</v>
      </c>
      <c r="Z322" s="176" t="s">
        <v>205</v>
      </c>
      <c r="AA322" s="176" t="s">
        <v>266</v>
      </c>
      <c r="AB322" s="176" t="s">
        <v>266</v>
      </c>
      <c r="AC322" s="176" t="s">
        <v>266</v>
      </c>
      <c r="AD322" s="176" t="s">
        <v>266</v>
      </c>
      <c r="AE322" s="176" t="s">
        <v>266</v>
      </c>
      <c r="AF322" s="176" t="s">
        <v>266</v>
      </c>
      <c r="AG322" s="176" t="s">
        <v>266</v>
      </c>
      <c r="AH322" s="176" t="s">
        <v>266</v>
      </c>
      <c r="AI322" s="176" t="s">
        <v>266</v>
      </c>
      <c r="AJ322" s="176" t="s">
        <v>266</v>
      </c>
      <c r="AK322" s="176" t="s">
        <v>266</v>
      </c>
      <c r="AL322" s="176" t="s">
        <v>266</v>
      </c>
      <c r="AM322" s="176" t="s">
        <v>266</v>
      </c>
      <c r="AN322" s="176" t="s">
        <v>266</v>
      </c>
      <c r="AO322" s="176" t="s">
        <v>266</v>
      </c>
      <c r="AP322" s="176" t="s">
        <v>266</v>
      </c>
      <c r="AQ322" s="176" t="s">
        <v>266</v>
      </c>
      <c r="AR322" s="176" t="s">
        <v>266</v>
      </c>
      <c r="AS322" s="176" t="s">
        <v>266</v>
      </c>
      <c r="AT322" s="176" t="s">
        <v>266</v>
      </c>
      <c r="AU322" s="176" t="s">
        <v>266</v>
      </c>
      <c r="AV322" s="176" t="s">
        <v>266</v>
      </c>
      <c r="AW322" s="176" t="s">
        <v>266</v>
      </c>
      <c r="AX322" s="176" t="s">
        <v>266</v>
      </c>
    </row>
    <row r="323" spans="1:50" x14ac:dyDescent="0.3">
      <c r="A323" s="176">
        <v>808010</v>
      </c>
      <c r="B323" s="176" t="s">
        <v>289</v>
      </c>
      <c r="C323" s="176" t="s">
        <v>203</v>
      </c>
      <c r="D323" s="176" t="s">
        <v>205</v>
      </c>
      <c r="E323" s="176" t="s">
        <v>203</v>
      </c>
      <c r="F323" s="176" t="s">
        <v>203</v>
      </c>
      <c r="G323" s="176" t="s">
        <v>203</v>
      </c>
      <c r="H323" s="176" t="s">
        <v>205</v>
      </c>
      <c r="I323" s="176" t="s">
        <v>203</v>
      </c>
      <c r="J323" s="176" t="s">
        <v>205</v>
      </c>
      <c r="K323" s="176" t="s">
        <v>205</v>
      </c>
      <c r="L323" s="176" t="s">
        <v>205</v>
      </c>
      <c r="M323" s="176" t="s">
        <v>203</v>
      </c>
      <c r="N323" s="176" t="s">
        <v>204</v>
      </c>
      <c r="O323" s="176" t="s">
        <v>204</v>
      </c>
      <c r="P323" s="176" t="s">
        <v>203</v>
      </c>
      <c r="Q323" s="176" t="s">
        <v>205</v>
      </c>
      <c r="R323" s="176" t="s">
        <v>205</v>
      </c>
      <c r="S323" s="176" t="s">
        <v>203</v>
      </c>
      <c r="T323" s="176" t="s">
        <v>205</v>
      </c>
      <c r="U323" s="176" t="s">
        <v>204</v>
      </c>
      <c r="V323" s="176" t="s">
        <v>205</v>
      </c>
      <c r="W323" s="176" t="s">
        <v>204</v>
      </c>
      <c r="X323" s="176" t="s">
        <v>205</v>
      </c>
      <c r="Y323" s="176" t="s">
        <v>204</v>
      </c>
      <c r="Z323" s="176" t="s">
        <v>204</v>
      </c>
    </row>
    <row r="324" spans="1:50" x14ac:dyDescent="0.3">
      <c r="A324" s="176">
        <v>808012</v>
      </c>
      <c r="B324" s="176" t="s">
        <v>289</v>
      </c>
      <c r="C324" s="176" t="s">
        <v>205</v>
      </c>
      <c r="D324" s="176" t="s">
        <v>203</v>
      </c>
      <c r="E324" s="176" t="s">
        <v>203</v>
      </c>
      <c r="F324" s="176" t="s">
        <v>203</v>
      </c>
      <c r="G324" s="176" t="s">
        <v>204</v>
      </c>
      <c r="H324" s="176" t="s">
        <v>203</v>
      </c>
      <c r="I324" s="176" t="s">
        <v>203</v>
      </c>
      <c r="J324" s="176" t="s">
        <v>203</v>
      </c>
      <c r="K324" s="176" t="s">
        <v>205</v>
      </c>
      <c r="L324" s="176" t="s">
        <v>203</v>
      </c>
      <c r="M324" s="176" t="s">
        <v>203</v>
      </c>
      <c r="N324" s="176" t="s">
        <v>205</v>
      </c>
      <c r="O324" s="176" t="s">
        <v>204</v>
      </c>
      <c r="P324" s="176" t="s">
        <v>205</v>
      </c>
      <c r="Q324" s="176" t="s">
        <v>205</v>
      </c>
      <c r="R324" s="176" t="s">
        <v>205</v>
      </c>
      <c r="S324" s="176" t="s">
        <v>205</v>
      </c>
      <c r="T324" s="176" t="s">
        <v>205</v>
      </c>
      <c r="U324" s="176" t="s">
        <v>205</v>
      </c>
      <c r="V324" s="176" t="s">
        <v>205</v>
      </c>
      <c r="W324" s="176" t="s">
        <v>205</v>
      </c>
      <c r="X324" s="176" t="s">
        <v>205</v>
      </c>
      <c r="Y324" s="176" t="s">
        <v>205</v>
      </c>
      <c r="Z324" s="176" t="s">
        <v>204</v>
      </c>
      <c r="AA324" s="176" t="s">
        <v>266</v>
      </c>
      <c r="AB324" s="176" t="s">
        <v>266</v>
      </c>
      <c r="AC324" s="176" t="s">
        <v>266</v>
      </c>
      <c r="AD324" s="176" t="s">
        <v>266</v>
      </c>
      <c r="AE324" s="176" t="s">
        <v>266</v>
      </c>
      <c r="AF324" s="176" t="s">
        <v>266</v>
      </c>
      <c r="AG324" s="176" t="s">
        <v>266</v>
      </c>
      <c r="AH324" s="176" t="s">
        <v>266</v>
      </c>
      <c r="AI324" s="176" t="s">
        <v>266</v>
      </c>
      <c r="AJ324" s="176" t="s">
        <v>266</v>
      </c>
      <c r="AK324" s="176" t="s">
        <v>266</v>
      </c>
      <c r="AL324" s="176" t="s">
        <v>266</v>
      </c>
      <c r="AM324" s="176" t="s">
        <v>266</v>
      </c>
      <c r="AN324" s="176" t="s">
        <v>266</v>
      </c>
      <c r="AO324" s="176" t="s">
        <v>266</v>
      </c>
      <c r="AP324" s="176" t="s">
        <v>266</v>
      </c>
      <c r="AQ324" s="176" t="s">
        <v>266</v>
      </c>
      <c r="AR324" s="176" t="s">
        <v>266</v>
      </c>
      <c r="AS324" s="176" t="s">
        <v>266</v>
      </c>
      <c r="AT324" s="176" t="s">
        <v>266</v>
      </c>
      <c r="AU324" s="176" t="s">
        <v>266</v>
      </c>
      <c r="AV324" s="176" t="s">
        <v>266</v>
      </c>
      <c r="AW324" s="176" t="s">
        <v>266</v>
      </c>
      <c r="AX324" s="176" t="s">
        <v>266</v>
      </c>
    </row>
    <row r="325" spans="1:50" x14ac:dyDescent="0.3">
      <c r="A325" s="176">
        <v>808016</v>
      </c>
      <c r="B325" s="176" t="s">
        <v>289</v>
      </c>
      <c r="C325" s="176" t="s">
        <v>203</v>
      </c>
      <c r="D325" s="176" t="s">
        <v>203</v>
      </c>
      <c r="E325" s="176" t="s">
        <v>203</v>
      </c>
      <c r="F325" s="176" t="s">
        <v>205</v>
      </c>
      <c r="G325" s="176" t="s">
        <v>204</v>
      </c>
      <c r="H325" s="176" t="s">
        <v>203</v>
      </c>
      <c r="I325" s="176" t="s">
        <v>203</v>
      </c>
      <c r="J325" s="176" t="s">
        <v>203</v>
      </c>
      <c r="K325" s="176" t="s">
        <v>203</v>
      </c>
      <c r="L325" s="176" t="s">
        <v>203</v>
      </c>
      <c r="M325" s="176" t="s">
        <v>203</v>
      </c>
      <c r="N325" s="176" t="s">
        <v>203</v>
      </c>
      <c r="O325" s="176" t="s">
        <v>204</v>
      </c>
      <c r="P325" s="176" t="s">
        <v>203</v>
      </c>
      <c r="Q325" s="176" t="s">
        <v>205</v>
      </c>
      <c r="R325" s="176" t="s">
        <v>203</v>
      </c>
      <c r="S325" s="176" t="s">
        <v>203</v>
      </c>
      <c r="T325" s="176" t="s">
        <v>203</v>
      </c>
      <c r="U325" s="176" t="s">
        <v>205</v>
      </c>
      <c r="V325" s="176" t="s">
        <v>205</v>
      </c>
      <c r="W325" s="176" t="s">
        <v>205</v>
      </c>
      <c r="X325" s="176" t="s">
        <v>205</v>
      </c>
      <c r="Y325" s="176" t="s">
        <v>205</v>
      </c>
      <c r="Z325" s="176" t="s">
        <v>205</v>
      </c>
      <c r="AA325" s="176" t="s">
        <v>266</v>
      </c>
      <c r="AB325" s="176" t="s">
        <v>266</v>
      </c>
      <c r="AC325" s="176" t="s">
        <v>266</v>
      </c>
      <c r="AD325" s="176" t="s">
        <v>266</v>
      </c>
      <c r="AE325" s="176" t="s">
        <v>266</v>
      </c>
      <c r="AF325" s="176" t="s">
        <v>266</v>
      </c>
      <c r="AG325" s="176" t="s">
        <v>266</v>
      </c>
      <c r="AH325" s="176" t="s">
        <v>266</v>
      </c>
      <c r="AI325" s="176" t="s">
        <v>266</v>
      </c>
      <c r="AJ325" s="176" t="s">
        <v>266</v>
      </c>
      <c r="AK325" s="176" t="s">
        <v>266</v>
      </c>
      <c r="AL325" s="176" t="s">
        <v>266</v>
      </c>
      <c r="AM325" s="176" t="s">
        <v>266</v>
      </c>
      <c r="AN325" s="176" t="s">
        <v>266</v>
      </c>
      <c r="AO325" s="176" t="s">
        <v>266</v>
      </c>
      <c r="AP325" s="176" t="s">
        <v>266</v>
      </c>
      <c r="AQ325" s="176" t="s">
        <v>266</v>
      </c>
      <c r="AR325" s="176" t="s">
        <v>266</v>
      </c>
      <c r="AS325" s="176" t="s">
        <v>266</v>
      </c>
      <c r="AT325" s="176" t="s">
        <v>266</v>
      </c>
      <c r="AU325" s="176" t="s">
        <v>266</v>
      </c>
      <c r="AV325" s="176" t="s">
        <v>266</v>
      </c>
      <c r="AW325" s="176" t="s">
        <v>266</v>
      </c>
      <c r="AX325" s="176" t="s">
        <v>266</v>
      </c>
    </row>
    <row r="326" spans="1:50" x14ac:dyDescent="0.3">
      <c r="A326" s="176">
        <v>808020</v>
      </c>
      <c r="B326" s="176" t="s">
        <v>289</v>
      </c>
      <c r="C326" s="176" t="s">
        <v>205</v>
      </c>
      <c r="D326" s="176" t="s">
        <v>204</v>
      </c>
      <c r="E326" s="176" t="s">
        <v>204</v>
      </c>
      <c r="F326" s="176" t="s">
        <v>203</v>
      </c>
      <c r="G326" s="176" t="s">
        <v>205</v>
      </c>
      <c r="H326" s="176" t="s">
        <v>205</v>
      </c>
      <c r="I326" s="176" t="s">
        <v>203</v>
      </c>
      <c r="J326" s="176" t="s">
        <v>203</v>
      </c>
      <c r="K326" s="176" t="s">
        <v>205</v>
      </c>
      <c r="L326" s="176" t="s">
        <v>203</v>
      </c>
      <c r="M326" s="176" t="s">
        <v>205</v>
      </c>
      <c r="N326" s="176" t="s">
        <v>205</v>
      </c>
      <c r="O326" s="176" t="s">
        <v>204</v>
      </c>
      <c r="P326" s="176" t="s">
        <v>204</v>
      </c>
      <c r="Q326" s="176" t="s">
        <v>205</v>
      </c>
      <c r="R326" s="176" t="s">
        <v>204</v>
      </c>
      <c r="S326" s="176" t="s">
        <v>203</v>
      </c>
      <c r="T326" s="176" t="s">
        <v>203</v>
      </c>
      <c r="U326" s="176" t="s">
        <v>204</v>
      </c>
      <c r="V326" s="176" t="s">
        <v>204</v>
      </c>
      <c r="W326" s="176" t="s">
        <v>204</v>
      </c>
      <c r="X326" s="176" t="s">
        <v>204</v>
      </c>
      <c r="Y326" s="176" t="s">
        <v>204</v>
      </c>
      <c r="Z326" s="176" t="s">
        <v>204</v>
      </c>
    </row>
    <row r="327" spans="1:50" x14ac:dyDescent="0.3">
      <c r="A327" s="176">
        <v>808026</v>
      </c>
      <c r="B327" s="176" t="s">
        <v>289</v>
      </c>
      <c r="C327" s="176" t="s">
        <v>203</v>
      </c>
      <c r="D327" s="176" t="s">
        <v>203</v>
      </c>
      <c r="E327" s="176" t="s">
        <v>203</v>
      </c>
      <c r="F327" s="176" t="s">
        <v>205</v>
      </c>
      <c r="G327" s="176" t="s">
        <v>203</v>
      </c>
      <c r="H327" s="176" t="s">
        <v>203</v>
      </c>
      <c r="I327" s="176" t="s">
        <v>203</v>
      </c>
      <c r="J327" s="176" t="s">
        <v>203</v>
      </c>
      <c r="K327" s="176" t="s">
        <v>203</v>
      </c>
      <c r="L327" s="176" t="s">
        <v>203</v>
      </c>
      <c r="M327" s="176" t="s">
        <v>203</v>
      </c>
      <c r="N327" s="176" t="s">
        <v>205</v>
      </c>
      <c r="O327" s="176" t="s">
        <v>205</v>
      </c>
      <c r="P327" s="176" t="s">
        <v>205</v>
      </c>
      <c r="Q327" s="176" t="s">
        <v>205</v>
      </c>
      <c r="R327" s="176" t="s">
        <v>205</v>
      </c>
      <c r="S327" s="176" t="s">
        <v>205</v>
      </c>
      <c r="T327" s="176" t="s">
        <v>205</v>
      </c>
      <c r="U327" s="176" t="s">
        <v>205</v>
      </c>
      <c r="V327" s="176" t="s">
        <v>205</v>
      </c>
      <c r="W327" s="176" t="s">
        <v>205</v>
      </c>
      <c r="X327" s="176" t="s">
        <v>205</v>
      </c>
      <c r="Y327" s="176" t="s">
        <v>205</v>
      </c>
      <c r="Z327" s="176" t="s">
        <v>204</v>
      </c>
      <c r="AA327" s="176" t="s">
        <v>266</v>
      </c>
      <c r="AB327" s="176" t="s">
        <v>266</v>
      </c>
      <c r="AC327" s="176" t="s">
        <v>266</v>
      </c>
      <c r="AD327" s="176" t="s">
        <v>266</v>
      </c>
      <c r="AE327" s="176" t="s">
        <v>266</v>
      </c>
      <c r="AF327" s="176" t="s">
        <v>266</v>
      </c>
      <c r="AG327" s="176" t="s">
        <v>266</v>
      </c>
      <c r="AH327" s="176" t="s">
        <v>266</v>
      </c>
      <c r="AI327" s="176" t="s">
        <v>266</v>
      </c>
      <c r="AJ327" s="176" t="s">
        <v>266</v>
      </c>
      <c r="AK327" s="176" t="s">
        <v>266</v>
      </c>
      <c r="AL327" s="176" t="s">
        <v>266</v>
      </c>
      <c r="AM327" s="176" t="s">
        <v>266</v>
      </c>
      <c r="AN327" s="176" t="s">
        <v>266</v>
      </c>
      <c r="AO327" s="176" t="s">
        <v>266</v>
      </c>
      <c r="AP327" s="176" t="s">
        <v>266</v>
      </c>
      <c r="AQ327" s="176" t="s">
        <v>266</v>
      </c>
      <c r="AR327" s="176" t="s">
        <v>266</v>
      </c>
      <c r="AS327" s="176" t="s">
        <v>266</v>
      </c>
      <c r="AT327" s="176" t="s">
        <v>266</v>
      </c>
      <c r="AU327" s="176" t="s">
        <v>266</v>
      </c>
      <c r="AV327" s="176" t="s">
        <v>266</v>
      </c>
      <c r="AW327" s="176" t="s">
        <v>266</v>
      </c>
      <c r="AX327" s="176" t="s">
        <v>266</v>
      </c>
    </row>
    <row r="328" spans="1:50" x14ac:dyDescent="0.3">
      <c r="A328" s="176">
        <v>808055</v>
      </c>
      <c r="B328" s="176" t="s">
        <v>289</v>
      </c>
      <c r="C328" s="176" t="s">
        <v>203</v>
      </c>
      <c r="D328" s="176" t="s">
        <v>203</v>
      </c>
      <c r="E328" s="176" t="s">
        <v>204</v>
      </c>
      <c r="F328" s="176" t="s">
        <v>204</v>
      </c>
      <c r="G328" s="176" t="s">
        <v>204</v>
      </c>
      <c r="H328" s="176" t="s">
        <v>203</v>
      </c>
      <c r="I328" s="176" t="s">
        <v>203</v>
      </c>
      <c r="J328" s="176" t="s">
        <v>203</v>
      </c>
      <c r="K328" s="176" t="s">
        <v>205</v>
      </c>
      <c r="L328" s="176" t="s">
        <v>203</v>
      </c>
      <c r="M328" s="176" t="s">
        <v>203</v>
      </c>
      <c r="N328" s="176" t="s">
        <v>203</v>
      </c>
      <c r="O328" s="176" t="s">
        <v>204</v>
      </c>
      <c r="P328" s="176" t="s">
        <v>205</v>
      </c>
      <c r="Q328" s="176" t="s">
        <v>205</v>
      </c>
      <c r="R328" s="176" t="s">
        <v>205</v>
      </c>
      <c r="S328" s="176" t="s">
        <v>205</v>
      </c>
      <c r="T328" s="176" t="s">
        <v>203</v>
      </c>
      <c r="U328" s="176" t="s">
        <v>205</v>
      </c>
      <c r="V328" s="176" t="s">
        <v>203</v>
      </c>
      <c r="W328" s="176" t="s">
        <v>205</v>
      </c>
      <c r="X328" s="176" t="s">
        <v>205</v>
      </c>
      <c r="Y328" s="176" t="s">
        <v>203</v>
      </c>
      <c r="Z328" s="176" t="s">
        <v>204</v>
      </c>
    </row>
    <row r="329" spans="1:50" x14ac:dyDescent="0.3">
      <c r="A329" s="176">
        <v>808059</v>
      </c>
      <c r="B329" s="176" t="s">
        <v>289</v>
      </c>
      <c r="C329" s="176" t="s">
        <v>203</v>
      </c>
      <c r="D329" s="176" t="s">
        <v>203</v>
      </c>
      <c r="E329" s="176" t="s">
        <v>203</v>
      </c>
      <c r="F329" s="176" t="s">
        <v>203</v>
      </c>
      <c r="G329" s="176" t="s">
        <v>203</v>
      </c>
      <c r="H329" s="176" t="s">
        <v>203</v>
      </c>
      <c r="I329" s="176" t="s">
        <v>205</v>
      </c>
      <c r="J329" s="176" t="s">
        <v>205</v>
      </c>
      <c r="K329" s="176" t="s">
        <v>205</v>
      </c>
      <c r="L329" s="176" t="s">
        <v>205</v>
      </c>
      <c r="M329" s="176" t="s">
        <v>203</v>
      </c>
      <c r="N329" s="176" t="s">
        <v>205</v>
      </c>
      <c r="O329" s="176" t="s">
        <v>205</v>
      </c>
      <c r="P329" s="176" t="s">
        <v>205</v>
      </c>
      <c r="Q329" s="176" t="s">
        <v>205</v>
      </c>
      <c r="R329" s="176" t="s">
        <v>205</v>
      </c>
      <c r="S329" s="176" t="s">
        <v>205</v>
      </c>
      <c r="T329" s="176" t="s">
        <v>205</v>
      </c>
      <c r="U329" s="176" t="s">
        <v>204</v>
      </c>
      <c r="V329" s="176" t="s">
        <v>204</v>
      </c>
      <c r="W329" s="176" t="s">
        <v>204</v>
      </c>
      <c r="X329" s="176" t="s">
        <v>204</v>
      </c>
      <c r="Y329" s="176" t="s">
        <v>204</v>
      </c>
      <c r="Z329" s="176" t="s">
        <v>204</v>
      </c>
    </row>
    <row r="330" spans="1:50" x14ac:dyDescent="0.3">
      <c r="A330" s="176">
        <v>808073</v>
      </c>
      <c r="B330" s="176" t="s">
        <v>289</v>
      </c>
      <c r="C330" s="176" t="s">
        <v>204</v>
      </c>
      <c r="D330" s="176" t="s">
        <v>203</v>
      </c>
      <c r="E330" s="176" t="s">
        <v>203</v>
      </c>
      <c r="F330" s="176" t="s">
        <v>204</v>
      </c>
      <c r="G330" s="176" t="s">
        <v>204</v>
      </c>
      <c r="H330" s="176" t="s">
        <v>203</v>
      </c>
      <c r="I330" s="176" t="s">
        <v>204</v>
      </c>
      <c r="J330" s="176" t="s">
        <v>204</v>
      </c>
      <c r="K330" s="176" t="s">
        <v>203</v>
      </c>
      <c r="L330" s="176" t="s">
        <v>205</v>
      </c>
      <c r="M330" s="176" t="s">
        <v>205</v>
      </c>
      <c r="N330" s="176" t="s">
        <v>203</v>
      </c>
      <c r="O330" s="176" t="s">
        <v>204</v>
      </c>
      <c r="P330" s="176" t="s">
        <v>205</v>
      </c>
      <c r="Q330" s="176" t="s">
        <v>204</v>
      </c>
      <c r="R330" s="176" t="s">
        <v>203</v>
      </c>
      <c r="S330" s="176" t="s">
        <v>203</v>
      </c>
      <c r="T330" s="176" t="s">
        <v>205</v>
      </c>
      <c r="U330" s="176" t="s">
        <v>203</v>
      </c>
      <c r="V330" s="176" t="s">
        <v>205</v>
      </c>
      <c r="W330" s="176" t="s">
        <v>204</v>
      </c>
      <c r="X330" s="176" t="s">
        <v>205</v>
      </c>
      <c r="Y330" s="176" t="s">
        <v>204</v>
      </c>
      <c r="Z330" s="176" t="s">
        <v>204</v>
      </c>
    </row>
    <row r="331" spans="1:50" x14ac:dyDescent="0.3">
      <c r="A331" s="176">
        <v>808077</v>
      </c>
      <c r="B331" s="176" t="s">
        <v>289</v>
      </c>
      <c r="C331" s="176" t="s">
        <v>203</v>
      </c>
      <c r="D331" s="176" t="s">
        <v>203</v>
      </c>
      <c r="E331" s="176" t="s">
        <v>203</v>
      </c>
      <c r="F331" s="176" t="s">
        <v>203</v>
      </c>
      <c r="G331" s="176" t="s">
        <v>203</v>
      </c>
      <c r="H331" s="176" t="s">
        <v>203</v>
      </c>
      <c r="I331" s="176" t="s">
        <v>203</v>
      </c>
      <c r="J331" s="176" t="s">
        <v>203</v>
      </c>
      <c r="K331" s="176" t="s">
        <v>205</v>
      </c>
      <c r="L331" s="176" t="s">
        <v>203</v>
      </c>
      <c r="M331" s="176" t="s">
        <v>203</v>
      </c>
      <c r="N331" s="176" t="s">
        <v>203</v>
      </c>
      <c r="O331" s="176" t="s">
        <v>204</v>
      </c>
      <c r="P331" s="176" t="s">
        <v>205</v>
      </c>
      <c r="Q331" s="176" t="s">
        <v>205</v>
      </c>
      <c r="R331" s="176" t="s">
        <v>204</v>
      </c>
      <c r="S331" s="176" t="s">
        <v>205</v>
      </c>
      <c r="T331" s="176" t="s">
        <v>205</v>
      </c>
      <c r="U331" s="176" t="s">
        <v>205</v>
      </c>
      <c r="V331" s="176" t="s">
        <v>204</v>
      </c>
      <c r="W331" s="176" t="s">
        <v>204</v>
      </c>
      <c r="X331" s="176" t="s">
        <v>204</v>
      </c>
      <c r="Y331" s="176" t="s">
        <v>204</v>
      </c>
      <c r="Z331" s="176" t="s">
        <v>204</v>
      </c>
      <c r="AA331" s="176" t="s">
        <v>266</v>
      </c>
      <c r="AB331" s="176" t="s">
        <v>266</v>
      </c>
      <c r="AC331" s="176" t="s">
        <v>266</v>
      </c>
      <c r="AD331" s="176" t="s">
        <v>266</v>
      </c>
      <c r="AE331" s="176" t="s">
        <v>266</v>
      </c>
      <c r="AF331" s="176" t="s">
        <v>266</v>
      </c>
      <c r="AG331" s="176" t="s">
        <v>266</v>
      </c>
      <c r="AH331" s="176" t="s">
        <v>266</v>
      </c>
      <c r="AI331" s="176" t="s">
        <v>266</v>
      </c>
      <c r="AJ331" s="176" t="s">
        <v>266</v>
      </c>
      <c r="AK331" s="176" t="s">
        <v>266</v>
      </c>
      <c r="AL331" s="176" t="s">
        <v>266</v>
      </c>
      <c r="AM331" s="176" t="s">
        <v>266</v>
      </c>
      <c r="AN331" s="176" t="s">
        <v>266</v>
      </c>
      <c r="AO331" s="176" t="s">
        <v>266</v>
      </c>
      <c r="AP331" s="176" t="s">
        <v>266</v>
      </c>
      <c r="AQ331" s="176" t="s">
        <v>266</v>
      </c>
      <c r="AR331" s="176" t="s">
        <v>266</v>
      </c>
      <c r="AS331" s="176" t="s">
        <v>266</v>
      </c>
      <c r="AT331" s="176" t="s">
        <v>266</v>
      </c>
      <c r="AU331" s="176" t="s">
        <v>266</v>
      </c>
      <c r="AV331" s="176" t="s">
        <v>266</v>
      </c>
      <c r="AW331" s="176" t="s">
        <v>266</v>
      </c>
      <c r="AX331" s="176" t="s">
        <v>266</v>
      </c>
    </row>
    <row r="332" spans="1:50" x14ac:dyDescent="0.3">
      <c r="A332" s="176">
        <v>808093</v>
      </c>
      <c r="B332" s="176" t="s">
        <v>289</v>
      </c>
      <c r="C332" s="176" t="s">
        <v>203</v>
      </c>
      <c r="D332" s="176" t="s">
        <v>203</v>
      </c>
      <c r="E332" s="176" t="s">
        <v>204</v>
      </c>
      <c r="F332" s="176" t="s">
        <v>203</v>
      </c>
      <c r="G332" s="176" t="s">
        <v>204</v>
      </c>
      <c r="H332" s="176" t="s">
        <v>203</v>
      </c>
      <c r="I332" s="176" t="s">
        <v>205</v>
      </c>
      <c r="J332" s="176" t="s">
        <v>203</v>
      </c>
      <c r="K332" s="176" t="s">
        <v>205</v>
      </c>
      <c r="L332" s="176" t="s">
        <v>205</v>
      </c>
      <c r="M332" s="176" t="s">
        <v>205</v>
      </c>
      <c r="N332" s="176" t="s">
        <v>205</v>
      </c>
      <c r="O332" s="176" t="s">
        <v>204</v>
      </c>
      <c r="P332" s="176" t="s">
        <v>205</v>
      </c>
      <c r="Q332" s="176" t="s">
        <v>204</v>
      </c>
      <c r="R332" s="176" t="s">
        <v>203</v>
      </c>
      <c r="S332" s="176" t="s">
        <v>205</v>
      </c>
      <c r="T332" s="176" t="s">
        <v>205</v>
      </c>
      <c r="U332" s="176" t="s">
        <v>205</v>
      </c>
      <c r="V332" s="176" t="s">
        <v>205</v>
      </c>
      <c r="W332" s="176" t="s">
        <v>205</v>
      </c>
      <c r="X332" s="176" t="s">
        <v>205</v>
      </c>
      <c r="Y332" s="176" t="s">
        <v>205</v>
      </c>
      <c r="Z332" s="176" t="s">
        <v>204</v>
      </c>
      <c r="AA332" s="176" t="s">
        <v>266</v>
      </c>
      <c r="AB332" s="176" t="s">
        <v>266</v>
      </c>
      <c r="AC332" s="176" t="s">
        <v>266</v>
      </c>
      <c r="AD332" s="176" t="s">
        <v>266</v>
      </c>
      <c r="AE332" s="176" t="s">
        <v>266</v>
      </c>
      <c r="AF332" s="176" t="s">
        <v>266</v>
      </c>
      <c r="AG332" s="176" t="s">
        <v>266</v>
      </c>
      <c r="AH332" s="176" t="s">
        <v>266</v>
      </c>
      <c r="AI332" s="176" t="s">
        <v>266</v>
      </c>
      <c r="AJ332" s="176" t="s">
        <v>266</v>
      </c>
      <c r="AK332" s="176" t="s">
        <v>266</v>
      </c>
      <c r="AL332" s="176" t="s">
        <v>266</v>
      </c>
      <c r="AM332" s="176" t="s">
        <v>266</v>
      </c>
      <c r="AN332" s="176" t="s">
        <v>266</v>
      </c>
      <c r="AO332" s="176" t="s">
        <v>266</v>
      </c>
      <c r="AP332" s="176" t="s">
        <v>266</v>
      </c>
      <c r="AQ332" s="176" t="s">
        <v>266</v>
      </c>
      <c r="AR332" s="176" t="s">
        <v>266</v>
      </c>
      <c r="AS332" s="176" t="s">
        <v>266</v>
      </c>
      <c r="AT332" s="176" t="s">
        <v>266</v>
      </c>
      <c r="AU332" s="176" t="s">
        <v>266</v>
      </c>
      <c r="AV332" s="176" t="s">
        <v>266</v>
      </c>
      <c r="AW332" s="176" t="s">
        <v>266</v>
      </c>
      <c r="AX332" s="176" t="s">
        <v>266</v>
      </c>
    </row>
    <row r="333" spans="1:50" x14ac:dyDescent="0.3">
      <c r="A333" s="176">
        <v>808096</v>
      </c>
      <c r="B333" s="176" t="s">
        <v>289</v>
      </c>
      <c r="C333" s="176" t="s">
        <v>205</v>
      </c>
      <c r="D333" s="176" t="s">
        <v>203</v>
      </c>
      <c r="E333" s="176" t="s">
        <v>203</v>
      </c>
      <c r="F333" s="176" t="s">
        <v>205</v>
      </c>
      <c r="G333" s="176" t="s">
        <v>205</v>
      </c>
      <c r="H333" s="176" t="s">
        <v>205</v>
      </c>
      <c r="I333" s="176" t="s">
        <v>205</v>
      </c>
      <c r="J333" s="176" t="s">
        <v>203</v>
      </c>
      <c r="K333" s="176" t="s">
        <v>203</v>
      </c>
      <c r="L333" s="176" t="s">
        <v>205</v>
      </c>
      <c r="M333" s="176" t="s">
        <v>205</v>
      </c>
      <c r="N333" s="176" t="s">
        <v>205</v>
      </c>
      <c r="O333" s="176" t="s">
        <v>204</v>
      </c>
      <c r="P333" s="176" t="s">
        <v>204</v>
      </c>
      <c r="Q333" s="176" t="s">
        <v>205</v>
      </c>
      <c r="R333" s="176" t="s">
        <v>205</v>
      </c>
      <c r="S333" s="176" t="s">
        <v>203</v>
      </c>
      <c r="T333" s="176" t="s">
        <v>205</v>
      </c>
      <c r="U333" s="176" t="s">
        <v>203</v>
      </c>
      <c r="V333" s="176" t="s">
        <v>204</v>
      </c>
      <c r="W333" s="176" t="s">
        <v>204</v>
      </c>
      <c r="X333" s="176" t="s">
        <v>203</v>
      </c>
      <c r="Y333" s="176" t="s">
        <v>203</v>
      </c>
      <c r="Z333" s="176" t="s">
        <v>204</v>
      </c>
    </row>
    <row r="334" spans="1:50" x14ac:dyDescent="0.3">
      <c r="A334" s="176">
        <v>808109</v>
      </c>
      <c r="B334" s="176" t="s">
        <v>289</v>
      </c>
      <c r="C334" s="176" t="s">
        <v>203</v>
      </c>
      <c r="D334" s="176" t="s">
        <v>203</v>
      </c>
      <c r="E334" s="176" t="s">
        <v>203</v>
      </c>
      <c r="F334" s="176" t="s">
        <v>203</v>
      </c>
      <c r="G334" s="176" t="s">
        <v>205</v>
      </c>
      <c r="H334" s="176" t="s">
        <v>203</v>
      </c>
      <c r="I334" s="176" t="s">
        <v>203</v>
      </c>
      <c r="J334" s="176" t="s">
        <v>203</v>
      </c>
      <c r="K334" s="176" t="s">
        <v>203</v>
      </c>
      <c r="L334" s="176" t="s">
        <v>203</v>
      </c>
      <c r="M334" s="176" t="s">
        <v>203</v>
      </c>
      <c r="N334" s="176" t="s">
        <v>203</v>
      </c>
      <c r="O334" s="176" t="s">
        <v>205</v>
      </c>
      <c r="P334" s="176" t="s">
        <v>205</v>
      </c>
      <c r="Q334" s="176" t="s">
        <v>205</v>
      </c>
      <c r="R334" s="176" t="s">
        <v>203</v>
      </c>
      <c r="S334" s="176" t="s">
        <v>205</v>
      </c>
      <c r="T334" s="176" t="s">
        <v>205</v>
      </c>
      <c r="U334" s="176" t="s">
        <v>203</v>
      </c>
      <c r="V334" s="176" t="s">
        <v>203</v>
      </c>
      <c r="W334" s="176" t="s">
        <v>203</v>
      </c>
      <c r="X334" s="176" t="s">
        <v>203</v>
      </c>
      <c r="Y334" s="176" t="s">
        <v>203</v>
      </c>
      <c r="Z334" s="176" t="s">
        <v>205</v>
      </c>
      <c r="AA334" s="176" t="s">
        <v>266</v>
      </c>
      <c r="AB334" s="176" t="s">
        <v>266</v>
      </c>
      <c r="AC334" s="176" t="s">
        <v>266</v>
      </c>
      <c r="AD334" s="176" t="s">
        <v>266</v>
      </c>
      <c r="AE334" s="176" t="s">
        <v>266</v>
      </c>
      <c r="AF334" s="176" t="s">
        <v>266</v>
      </c>
      <c r="AG334" s="176" t="s">
        <v>266</v>
      </c>
      <c r="AH334" s="176" t="s">
        <v>266</v>
      </c>
      <c r="AI334" s="176" t="s">
        <v>266</v>
      </c>
      <c r="AJ334" s="176" t="s">
        <v>266</v>
      </c>
      <c r="AK334" s="176" t="s">
        <v>266</v>
      </c>
      <c r="AL334" s="176" t="s">
        <v>266</v>
      </c>
      <c r="AM334" s="176" t="s">
        <v>266</v>
      </c>
      <c r="AN334" s="176" t="s">
        <v>266</v>
      </c>
      <c r="AO334" s="176" t="s">
        <v>266</v>
      </c>
      <c r="AP334" s="176" t="s">
        <v>266</v>
      </c>
      <c r="AQ334" s="176" t="s">
        <v>266</v>
      </c>
      <c r="AR334" s="176" t="s">
        <v>266</v>
      </c>
      <c r="AS334" s="176" t="s">
        <v>266</v>
      </c>
      <c r="AT334" s="176" t="s">
        <v>266</v>
      </c>
      <c r="AU334" s="176" t="s">
        <v>266</v>
      </c>
      <c r="AV334" s="176" t="s">
        <v>266</v>
      </c>
      <c r="AW334" s="176" t="s">
        <v>266</v>
      </c>
      <c r="AX334" s="176" t="s">
        <v>266</v>
      </c>
    </row>
    <row r="335" spans="1:50" x14ac:dyDescent="0.3">
      <c r="A335" s="176">
        <v>808121</v>
      </c>
      <c r="B335" s="176" t="s">
        <v>289</v>
      </c>
      <c r="C335" s="176" t="s">
        <v>205</v>
      </c>
      <c r="D335" s="176" t="s">
        <v>205</v>
      </c>
      <c r="E335" s="176" t="s">
        <v>205</v>
      </c>
      <c r="F335" s="176" t="s">
        <v>203</v>
      </c>
      <c r="G335" s="176" t="s">
        <v>203</v>
      </c>
      <c r="H335" s="176" t="s">
        <v>203</v>
      </c>
      <c r="I335" s="176" t="s">
        <v>205</v>
      </c>
      <c r="J335" s="176" t="s">
        <v>203</v>
      </c>
      <c r="K335" s="176" t="s">
        <v>203</v>
      </c>
      <c r="L335" s="176" t="s">
        <v>205</v>
      </c>
      <c r="M335" s="176" t="s">
        <v>205</v>
      </c>
      <c r="N335" s="176" t="s">
        <v>205</v>
      </c>
      <c r="O335" s="176" t="s">
        <v>205</v>
      </c>
      <c r="P335" s="176" t="s">
        <v>203</v>
      </c>
      <c r="Q335" s="176" t="s">
        <v>205</v>
      </c>
      <c r="R335" s="176" t="s">
        <v>205</v>
      </c>
      <c r="S335" s="176" t="s">
        <v>203</v>
      </c>
      <c r="T335" s="176" t="s">
        <v>205</v>
      </c>
      <c r="U335" s="176" t="s">
        <v>205</v>
      </c>
      <c r="V335" s="176" t="s">
        <v>203</v>
      </c>
      <c r="W335" s="176" t="s">
        <v>205</v>
      </c>
      <c r="X335" s="176" t="s">
        <v>205</v>
      </c>
      <c r="Y335" s="176" t="s">
        <v>205</v>
      </c>
      <c r="Z335" s="176" t="s">
        <v>205</v>
      </c>
    </row>
    <row r="336" spans="1:50" x14ac:dyDescent="0.3">
      <c r="A336" s="176">
        <v>808144</v>
      </c>
      <c r="B336" s="176" t="s">
        <v>289</v>
      </c>
      <c r="C336" s="176" t="s">
        <v>203</v>
      </c>
      <c r="D336" s="176" t="s">
        <v>203</v>
      </c>
      <c r="E336" s="176" t="s">
        <v>203</v>
      </c>
      <c r="F336" s="176" t="s">
        <v>205</v>
      </c>
      <c r="G336" s="176" t="s">
        <v>204</v>
      </c>
      <c r="H336" s="176" t="s">
        <v>205</v>
      </c>
      <c r="I336" s="176" t="s">
        <v>205</v>
      </c>
      <c r="J336" s="176" t="s">
        <v>204</v>
      </c>
      <c r="K336" s="176" t="s">
        <v>203</v>
      </c>
      <c r="L336" s="176" t="s">
        <v>205</v>
      </c>
      <c r="M336" s="176" t="s">
        <v>204</v>
      </c>
      <c r="N336" s="176" t="s">
        <v>205</v>
      </c>
      <c r="O336" s="176" t="s">
        <v>205</v>
      </c>
      <c r="P336" s="176" t="s">
        <v>203</v>
      </c>
      <c r="Q336" s="176" t="s">
        <v>205</v>
      </c>
      <c r="R336" s="176" t="s">
        <v>203</v>
      </c>
      <c r="S336" s="176" t="s">
        <v>205</v>
      </c>
      <c r="T336" s="176" t="s">
        <v>204</v>
      </c>
      <c r="U336" s="176" t="s">
        <v>204</v>
      </c>
      <c r="V336" s="176" t="s">
        <v>204</v>
      </c>
      <c r="W336" s="176" t="s">
        <v>204</v>
      </c>
      <c r="X336" s="176" t="s">
        <v>203</v>
      </c>
      <c r="Y336" s="176" t="s">
        <v>203</v>
      </c>
      <c r="Z336" s="176" t="s">
        <v>204</v>
      </c>
      <c r="AA336" s="176" t="s">
        <v>266</v>
      </c>
      <c r="AB336" s="176" t="s">
        <v>266</v>
      </c>
      <c r="AC336" s="176" t="s">
        <v>266</v>
      </c>
      <c r="AD336" s="176" t="s">
        <v>266</v>
      </c>
      <c r="AE336" s="176" t="s">
        <v>266</v>
      </c>
      <c r="AF336" s="176" t="s">
        <v>266</v>
      </c>
      <c r="AG336" s="176" t="s">
        <v>266</v>
      </c>
      <c r="AH336" s="176" t="s">
        <v>266</v>
      </c>
      <c r="AI336" s="176" t="s">
        <v>266</v>
      </c>
      <c r="AJ336" s="176" t="s">
        <v>266</v>
      </c>
      <c r="AK336" s="176" t="s">
        <v>266</v>
      </c>
      <c r="AL336" s="176" t="s">
        <v>266</v>
      </c>
      <c r="AM336" s="176" t="s">
        <v>266</v>
      </c>
      <c r="AN336" s="176" t="s">
        <v>266</v>
      </c>
      <c r="AO336" s="176" t="s">
        <v>266</v>
      </c>
      <c r="AP336" s="176" t="s">
        <v>266</v>
      </c>
      <c r="AQ336" s="176" t="s">
        <v>266</v>
      </c>
      <c r="AR336" s="176" t="s">
        <v>266</v>
      </c>
      <c r="AS336" s="176" t="s">
        <v>266</v>
      </c>
      <c r="AT336" s="176" t="s">
        <v>266</v>
      </c>
      <c r="AU336" s="176" t="s">
        <v>266</v>
      </c>
      <c r="AV336" s="176" t="s">
        <v>266</v>
      </c>
      <c r="AW336" s="176" t="s">
        <v>266</v>
      </c>
      <c r="AX336" s="176" t="s">
        <v>266</v>
      </c>
    </row>
    <row r="337" spans="1:50" x14ac:dyDescent="0.3">
      <c r="A337" s="176">
        <v>808164</v>
      </c>
      <c r="B337" s="176" t="s">
        <v>289</v>
      </c>
      <c r="C337" s="176" t="s">
        <v>203</v>
      </c>
      <c r="D337" s="176" t="s">
        <v>203</v>
      </c>
      <c r="E337" s="176" t="s">
        <v>205</v>
      </c>
      <c r="F337" s="176" t="s">
        <v>204</v>
      </c>
      <c r="G337" s="176" t="s">
        <v>205</v>
      </c>
      <c r="H337" s="176" t="s">
        <v>203</v>
      </c>
      <c r="I337" s="176" t="s">
        <v>203</v>
      </c>
      <c r="J337" s="176" t="s">
        <v>205</v>
      </c>
      <c r="K337" s="176" t="s">
        <v>205</v>
      </c>
      <c r="L337" s="176" t="s">
        <v>203</v>
      </c>
      <c r="M337" s="176" t="s">
        <v>205</v>
      </c>
      <c r="N337" s="176" t="s">
        <v>205</v>
      </c>
      <c r="O337" s="176" t="s">
        <v>204</v>
      </c>
      <c r="P337" s="176" t="s">
        <v>203</v>
      </c>
      <c r="Q337" s="176" t="s">
        <v>205</v>
      </c>
      <c r="R337" s="176" t="s">
        <v>205</v>
      </c>
      <c r="S337" s="176" t="s">
        <v>204</v>
      </c>
      <c r="T337" s="176" t="s">
        <v>205</v>
      </c>
      <c r="U337" s="176" t="s">
        <v>203</v>
      </c>
      <c r="V337" s="176" t="s">
        <v>205</v>
      </c>
      <c r="W337" s="176" t="s">
        <v>203</v>
      </c>
      <c r="X337" s="176" t="s">
        <v>205</v>
      </c>
      <c r="Y337" s="176" t="s">
        <v>204</v>
      </c>
      <c r="Z337" s="176" t="s">
        <v>203</v>
      </c>
      <c r="AA337" s="176" t="s">
        <v>266</v>
      </c>
      <c r="AB337" s="176" t="s">
        <v>266</v>
      </c>
      <c r="AC337" s="176" t="s">
        <v>266</v>
      </c>
      <c r="AD337" s="176" t="s">
        <v>266</v>
      </c>
      <c r="AE337" s="176" t="s">
        <v>266</v>
      </c>
    </row>
    <row r="338" spans="1:50" x14ac:dyDescent="0.3">
      <c r="A338" s="176">
        <v>808169</v>
      </c>
      <c r="B338" s="176" t="s">
        <v>289</v>
      </c>
      <c r="C338" s="176" t="s">
        <v>205</v>
      </c>
      <c r="D338" s="176" t="s">
        <v>205</v>
      </c>
      <c r="E338" s="176" t="s">
        <v>205</v>
      </c>
      <c r="F338" s="176" t="s">
        <v>203</v>
      </c>
      <c r="G338" s="176" t="s">
        <v>205</v>
      </c>
      <c r="H338" s="176" t="s">
        <v>203</v>
      </c>
      <c r="I338" s="176" t="s">
        <v>205</v>
      </c>
      <c r="J338" s="176" t="s">
        <v>205</v>
      </c>
      <c r="K338" s="176" t="s">
        <v>205</v>
      </c>
      <c r="L338" s="176" t="s">
        <v>205</v>
      </c>
      <c r="M338" s="176" t="s">
        <v>204</v>
      </c>
      <c r="N338" s="176" t="s">
        <v>205</v>
      </c>
      <c r="O338" s="176" t="s">
        <v>205</v>
      </c>
      <c r="P338" s="176" t="s">
        <v>204</v>
      </c>
      <c r="Q338" s="176" t="s">
        <v>205</v>
      </c>
      <c r="R338" s="176" t="s">
        <v>204</v>
      </c>
      <c r="S338" s="176" t="s">
        <v>204</v>
      </c>
      <c r="T338" s="176" t="s">
        <v>205</v>
      </c>
      <c r="U338" s="176" t="s">
        <v>204</v>
      </c>
      <c r="V338" s="176" t="s">
        <v>204</v>
      </c>
      <c r="W338" s="176" t="s">
        <v>204</v>
      </c>
      <c r="X338" s="176" t="s">
        <v>204</v>
      </c>
      <c r="Y338" s="176" t="s">
        <v>204</v>
      </c>
      <c r="Z338" s="176" t="s">
        <v>204</v>
      </c>
    </row>
    <row r="339" spans="1:50" x14ac:dyDescent="0.3">
      <c r="A339" s="176">
        <v>808175</v>
      </c>
      <c r="B339" s="176" t="s">
        <v>289</v>
      </c>
      <c r="C339" s="176" t="s">
        <v>203</v>
      </c>
      <c r="D339" s="176" t="s">
        <v>205</v>
      </c>
      <c r="E339" s="176" t="s">
        <v>205</v>
      </c>
      <c r="F339" s="176" t="s">
        <v>205</v>
      </c>
      <c r="G339" s="176" t="s">
        <v>205</v>
      </c>
      <c r="H339" s="176" t="s">
        <v>205</v>
      </c>
      <c r="I339" s="176" t="s">
        <v>203</v>
      </c>
      <c r="J339" s="176" t="s">
        <v>205</v>
      </c>
      <c r="K339" s="176" t="s">
        <v>205</v>
      </c>
      <c r="L339" s="176" t="s">
        <v>205</v>
      </c>
      <c r="M339" s="176" t="s">
        <v>205</v>
      </c>
      <c r="N339" s="176" t="s">
        <v>205</v>
      </c>
      <c r="O339" s="176" t="s">
        <v>204</v>
      </c>
      <c r="P339" s="176" t="s">
        <v>204</v>
      </c>
      <c r="Q339" s="176" t="s">
        <v>204</v>
      </c>
      <c r="R339" s="176" t="s">
        <v>204</v>
      </c>
      <c r="S339" s="176" t="s">
        <v>204</v>
      </c>
      <c r="T339" s="176" t="s">
        <v>204</v>
      </c>
      <c r="U339" s="176" t="s">
        <v>204</v>
      </c>
      <c r="V339" s="176" t="s">
        <v>204</v>
      </c>
      <c r="W339" s="176" t="s">
        <v>204</v>
      </c>
      <c r="X339" s="176" t="s">
        <v>204</v>
      </c>
      <c r="Y339" s="176" t="s">
        <v>204</v>
      </c>
      <c r="Z339" s="176" t="s">
        <v>204</v>
      </c>
    </row>
    <row r="340" spans="1:50" x14ac:dyDescent="0.3">
      <c r="A340" s="176">
        <v>808176</v>
      </c>
      <c r="B340" s="176" t="s">
        <v>289</v>
      </c>
      <c r="C340" s="176" t="s">
        <v>205</v>
      </c>
      <c r="D340" s="176" t="s">
        <v>203</v>
      </c>
      <c r="E340" s="176" t="s">
        <v>205</v>
      </c>
      <c r="F340" s="176" t="s">
        <v>205</v>
      </c>
      <c r="G340" s="176" t="s">
        <v>204</v>
      </c>
      <c r="H340" s="176" t="s">
        <v>203</v>
      </c>
      <c r="I340" s="176" t="s">
        <v>203</v>
      </c>
      <c r="J340" s="176" t="s">
        <v>205</v>
      </c>
      <c r="K340" s="176" t="s">
        <v>205</v>
      </c>
      <c r="L340" s="176" t="s">
        <v>205</v>
      </c>
      <c r="M340" s="176" t="s">
        <v>205</v>
      </c>
      <c r="N340" s="176" t="s">
        <v>205</v>
      </c>
      <c r="O340" s="176" t="s">
        <v>204</v>
      </c>
      <c r="P340" s="176" t="s">
        <v>205</v>
      </c>
      <c r="Q340" s="176" t="s">
        <v>205</v>
      </c>
      <c r="R340" s="176" t="s">
        <v>203</v>
      </c>
      <c r="S340" s="176" t="s">
        <v>203</v>
      </c>
      <c r="T340" s="176" t="s">
        <v>205</v>
      </c>
      <c r="U340" s="176" t="s">
        <v>203</v>
      </c>
      <c r="V340" s="176" t="s">
        <v>204</v>
      </c>
      <c r="W340" s="176" t="s">
        <v>203</v>
      </c>
      <c r="X340" s="176" t="s">
        <v>205</v>
      </c>
      <c r="Y340" s="176" t="s">
        <v>204</v>
      </c>
      <c r="Z340" s="176" t="s">
        <v>205</v>
      </c>
      <c r="AA340" s="176" t="s">
        <v>266</v>
      </c>
      <c r="AB340" s="176" t="s">
        <v>266</v>
      </c>
      <c r="AC340" s="176" t="s">
        <v>266</v>
      </c>
      <c r="AD340" s="176" t="s">
        <v>266</v>
      </c>
      <c r="AE340" s="176" t="s">
        <v>266</v>
      </c>
      <c r="AF340" s="176" t="s">
        <v>266</v>
      </c>
      <c r="AG340" s="176" t="s">
        <v>266</v>
      </c>
      <c r="AH340" s="176" t="s">
        <v>266</v>
      </c>
      <c r="AI340" s="176" t="s">
        <v>266</v>
      </c>
      <c r="AJ340" s="176" t="s">
        <v>266</v>
      </c>
      <c r="AK340" s="176" t="s">
        <v>266</v>
      </c>
      <c r="AL340" s="176" t="s">
        <v>266</v>
      </c>
      <c r="AM340" s="176" t="s">
        <v>266</v>
      </c>
      <c r="AN340" s="176" t="s">
        <v>266</v>
      </c>
      <c r="AO340" s="176" t="s">
        <v>266</v>
      </c>
      <c r="AP340" s="176" t="s">
        <v>266</v>
      </c>
      <c r="AQ340" s="176" t="s">
        <v>266</v>
      </c>
      <c r="AR340" s="176" t="s">
        <v>266</v>
      </c>
      <c r="AS340" s="176" t="s">
        <v>266</v>
      </c>
      <c r="AT340" s="176" t="s">
        <v>266</v>
      </c>
      <c r="AU340" s="176" t="s">
        <v>266</v>
      </c>
      <c r="AV340" s="176" t="s">
        <v>266</v>
      </c>
      <c r="AW340" s="176" t="s">
        <v>266</v>
      </c>
      <c r="AX340" s="176" t="s">
        <v>266</v>
      </c>
    </row>
    <row r="341" spans="1:50" x14ac:dyDescent="0.3">
      <c r="A341" s="176">
        <v>808183</v>
      </c>
      <c r="B341" s="176" t="s">
        <v>289</v>
      </c>
      <c r="C341" s="176" t="s">
        <v>205</v>
      </c>
      <c r="D341" s="176" t="s">
        <v>204</v>
      </c>
      <c r="E341" s="176" t="s">
        <v>203</v>
      </c>
      <c r="F341" s="176" t="s">
        <v>203</v>
      </c>
      <c r="G341" s="176" t="s">
        <v>205</v>
      </c>
      <c r="H341" s="176" t="s">
        <v>205</v>
      </c>
      <c r="I341" s="176" t="s">
        <v>205</v>
      </c>
      <c r="J341" s="176" t="s">
        <v>205</v>
      </c>
      <c r="K341" s="176" t="s">
        <v>204</v>
      </c>
      <c r="L341" s="176" t="s">
        <v>203</v>
      </c>
      <c r="M341" s="176" t="s">
        <v>203</v>
      </c>
      <c r="N341" s="176" t="s">
        <v>205</v>
      </c>
      <c r="O341" s="176" t="s">
        <v>204</v>
      </c>
      <c r="P341" s="176" t="s">
        <v>204</v>
      </c>
      <c r="Q341" s="176" t="s">
        <v>204</v>
      </c>
      <c r="R341" s="176" t="s">
        <v>204</v>
      </c>
      <c r="S341" s="176" t="s">
        <v>204</v>
      </c>
      <c r="T341" s="176" t="s">
        <v>204</v>
      </c>
      <c r="U341" s="176" t="s">
        <v>204</v>
      </c>
      <c r="V341" s="176" t="s">
        <v>204</v>
      </c>
      <c r="W341" s="176" t="s">
        <v>204</v>
      </c>
      <c r="X341" s="176" t="s">
        <v>204</v>
      </c>
      <c r="Y341" s="176" t="s">
        <v>204</v>
      </c>
      <c r="Z341" s="176" t="s">
        <v>204</v>
      </c>
    </row>
    <row r="342" spans="1:50" x14ac:dyDescent="0.3">
      <c r="A342" s="176">
        <v>808194</v>
      </c>
      <c r="B342" s="176" t="s">
        <v>289</v>
      </c>
      <c r="C342" s="176" t="s">
        <v>205</v>
      </c>
      <c r="D342" s="176" t="s">
        <v>205</v>
      </c>
      <c r="E342" s="176" t="s">
        <v>203</v>
      </c>
      <c r="F342" s="176" t="s">
        <v>203</v>
      </c>
      <c r="G342" s="176" t="s">
        <v>203</v>
      </c>
      <c r="H342" s="176" t="s">
        <v>205</v>
      </c>
      <c r="I342" s="176" t="s">
        <v>203</v>
      </c>
      <c r="J342" s="176" t="s">
        <v>205</v>
      </c>
      <c r="K342" s="176" t="s">
        <v>205</v>
      </c>
      <c r="L342" s="176" t="s">
        <v>205</v>
      </c>
      <c r="M342" s="176" t="s">
        <v>204</v>
      </c>
      <c r="N342" s="176" t="s">
        <v>205</v>
      </c>
      <c r="O342" s="176" t="s">
        <v>204</v>
      </c>
      <c r="P342" s="176" t="s">
        <v>204</v>
      </c>
      <c r="Q342" s="176" t="s">
        <v>204</v>
      </c>
      <c r="R342" s="176" t="s">
        <v>204</v>
      </c>
      <c r="S342" s="176" t="s">
        <v>205</v>
      </c>
      <c r="T342" s="176" t="s">
        <v>204</v>
      </c>
      <c r="U342" s="176" t="s">
        <v>205</v>
      </c>
      <c r="V342" s="176" t="s">
        <v>204</v>
      </c>
      <c r="W342" s="176" t="s">
        <v>204</v>
      </c>
      <c r="X342" s="176" t="s">
        <v>205</v>
      </c>
      <c r="Y342" s="176" t="s">
        <v>204</v>
      </c>
      <c r="Z342" s="176" t="s">
        <v>204</v>
      </c>
    </row>
    <row r="343" spans="1:50" x14ac:dyDescent="0.3">
      <c r="A343" s="176">
        <v>808245</v>
      </c>
      <c r="B343" s="176" t="s">
        <v>289</v>
      </c>
      <c r="C343" s="176" t="s">
        <v>205</v>
      </c>
      <c r="D343" s="176" t="s">
        <v>204</v>
      </c>
      <c r="E343" s="176" t="s">
        <v>205</v>
      </c>
      <c r="F343" s="176" t="s">
        <v>205</v>
      </c>
      <c r="G343" s="176" t="s">
        <v>203</v>
      </c>
      <c r="H343" s="176" t="s">
        <v>205</v>
      </c>
      <c r="I343" s="176" t="s">
        <v>205</v>
      </c>
      <c r="J343" s="176" t="s">
        <v>205</v>
      </c>
      <c r="K343" s="176" t="s">
        <v>205</v>
      </c>
      <c r="L343" s="176" t="s">
        <v>205</v>
      </c>
      <c r="M343" s="176" t="s">
        <v>205</v>
      </c>
      <c r="N343" s="176" t="s">
        <v>203</v>
      </c>
      <c r="O343" s="176" t="s">
        <v>205</v>
      </c>
      <c r="P343" s="176" t="s">
        <v>204</v>
      </c>
      <c r="Q343" s="176" t="s">
        <v>205</v>
      </c>
      <c r="R343" s="176" t="s">
        <v>204</v>
      </c>
      <c r="S343" s="176" t="s">
        <v>205</v>
      </c>
      <c r="T343" s="176" t="s">
        <v>204</v>
      </c>
      <c r="U343" s="176" t="s">
        <v>205</v>
      </c>
      <c r="V343" s="176" t="s">
        <v>204</v>
      </c>
      <c r="W343" s="176" t="s">
        <v>205</v>
      </c>
      <c r="X343" s="176" t="s">
        <v>205</v>
      </c>
      <c r="Y343" s="176" t="s">
        <v>205</v>
      </c>
      <c r="Z343" s="176" t="s">
        <v>204</v>
      </c>
      <c r="AA343" s="176" t="s">
        <v>266</v>
      </c>
      <c r="AB343" s="176" t="s">
        <v>266</v>
      </c>
      <c r="AC343" s="176" t="s">
        <v>266</v>
      </c>
      <c r="AD343" s="176" t="s">
        <v>266</v>
      </c>
      <c r="AE343" s="176" t="s">
        <v>266</v>
      </c>
      <c r="AF343" s="176" t="s">
        <v>266</v>
      </c>
      <c r="AG343" s="176" t="s">
        <v>266</v>
      </c>
      <c r="AH343" s="176" t="s">
        <v>266</v>
      </c>
      <c r="AI343" s="176" t="s">
        <v>266</v>
      </c>
      <c r="AJ343" s="176" t="s">
        <v>266</v>
      </c>
      <c r="AK343" s="176" t="s">
        <v>266</v>
      </c>
      <c r="AL343" s="176" t="s">
        <v>266</v>
      </c>
      <c r="AM343" s="176" t="s">
        <v>266</v>
      </c>
      <c r="AN343" s="176" t="s">
        <v>266</v>
      </c>
      <c r="AO343" s="176" t="s">
        <v>266</v>
      </c>
      <c r="AP343" s="176" t="s">
        <v>266</v>
      </c>
      <c r="AQ343" s="176" t="s">
        <v>266</v>
      </c>
      <c r="AR343" s="176" t="s">
        <v>266</v>
      </c>
      <c r="AS343" s="176" t="s">
        <v>266</v>
      </c>
      <c r="AT343" s="176" t="s">
        <v>266</v>
      </c>
      <c r="AU343" s="176" t="s">
        <v>266</v>
      </c>
      <c r="AV343" s="176" t="s">
        <v>266</v>
      </c>
      <c r="AW343" s="176" t="s">
        <v>266</v>
      </c>
      <c r="AX343" s="176" t="s">
        <v>266</v>
      </c>
    </row>
    <row r="344" spans="1:50" x14ac:dyDescent="0.3">
      <c r="A344" s="176">
        <v>808295</v>
      </c>
      <c r="B344" s="176" t="s">
        <v>289</v>
      </c>
      <c r="C344" s="176" t="s">
        <v>203</v>
      </c>
      <c r="D344" s="176" t="s">
        <v>203</v>
      </c>
      <c r="E344" s="176" t="s">
        <v>203</v>
      </c>
      <c r="F344" s="176" t="s">
        <v>203</v>
      </c>
      <c r="G344" s="176" t="s">
        <v>203</v>
      </c>
      <c r="H344" s="176" t="s">
        <v>203</v>
      </c>
      <c r="I344" s="176" t="s">
        <v>205</v>
      </c>
      <c r="J344" s="176" t="s">
        <v>203</v>
      </c>
      <c r="K344" s="176" t="s">
        <v>205</v>
      </c>
      <c r="L344" s="176" t="s">
        <v>203</v>
      </c>
      <c r="M344" s="176" t="s">
        <v>203</v>
      </c>
      <c r="N344" s="176" t="s">
        <v>203</v>
      </c>
      <c r="O344" s="176" t="s">
        <v>205</v>
      </c>
      <c r="P344" s="176" t="s">
        <v>205</v>
      </c>
      <c r="Q344" s="176" t="s">
        <v>205</v>
      </c>
      <c r="R344" s="176" t="s">
        <v>205</v>
      </c>
      <c r="S344" s="176" t="s">
        <v>205</v>
      </c>
      <c r="T344" s="176" t="s">
        <v>205</v>
      </c>
      <c r="U344" s="176" t="s">
        <v>204</v>
      </c>
      <c r="V344" s="176" t="s">
        <v>204</v>
      </c>
      <c r="W344" s="176" t="s">
        <v>204</v>
      </c>
      <c r="X344" s="176" t="s">
        <v>204</v>
      </c>
      <c r="Y344" s="176" t="s">
        <v>204</v>
      </c>
      <c r="Z344" s="176" t="s">
        <v>204</v>
      </c>
    </row>
    <row r="345" spans="1:50" x14ac:dyDescent="0.3">
      <c r="A345" s="176">
        <v>808298</v>
      </c>
      <c r="B345" s="176" t="s">
        <v>289</v>
      </c>
      <c r="C345" s="176" t="s">
        <v>203</v>
      </c>
      <c r="D345" s="176" t="s">
        <v>203</v>
      </c>
      <c r="E345" s="176" t="s">
        <v>203</v>
      </c>
      <c r="F345" s="176" t="s">
        <v>205</v>
      </c>
      <c r="G345" s="176" t="s">
        <v>205</v>
      </c>
      <c r="H345" s="176" t="s">
        <v>203</v>
      </c>
      <c r="I345" s="176" t="s">
        <v>203</v>
      </c>
      <c r="J345" s="176" t="s">
        <v>203</v>
      </c>
      <c r="K345" s="176" t="s">
        <v>205</v>
      </c>
      <c r="L345" s="176" t="s">
        <v>203</v>
      </c>
      <c r="M345" s="176" t="s">
        <v>203</v>
      </c>
      <c r="N345" s="176" t="s">
        <v>203</v>
      </c>
      <c r="O345" s="176" t="s">
        <v>205</v>
      </c>
      <c r="P345" s="176" t="s">
        <v>203</v>
      </c>
      <c r="Q345" s="176" t="s">
        <v>205</v>
      </c>
      <c r="R345" s="176" t="s">
        <v>203</v>
      </c>
      <c r="S345" s="176" t="s">
        <v>205</v>
      </c>
      <c r="T345" s="176" t="s">
        <v>203</v>
      </c>
      <c r="U345" s="176" t="s">
        <v>205</v>
      </c>
      <c r="V345" s="176" t="s">
        <v>204</v>
      </c>
      <c r="W345" s="176" t="s">
        <v>205</v>
      </c>
      <c r="X345" s="176" t="s">
        <v>203</v>
      </c>
      <c r="Y345" s="176" t="s">
        <v>204</v>
      </c>
      <c r="Z345" s="176" t="s">
        <v>205</v>
      </c>
      <c r="AA345" s="176" t="s">
        <v>266</v>
      </c>
      <c r="AB345" s="176" t="s">
        <v>266</v>
      </c>
      <c r="AC345" s="176" t="s">
        <v>266</v>
      </c>
      <c r="AD345" s="176" t="s">
        <v>266</v>
      </c>
      <c r="AE345" s="176" t="s">
        <v>266</v>
      </c>
      <c r="AF345" s="176" t="s">
        <v>266</v>
      </c>
      <c r="AG345" s="176" t="s">
        <v>266</v>
      </c>
      <c r="AH345" s="176" t="s">
        <v>266</v>
      </c>
      <c r="AI345" s="176" t="s">
        <v>266</v>
      </c>
      <c r="AJ345" s="176" t="s">
        <v>266</v>
      </c>
      <c r="AK345" s="176" t="s">
        <v>266</v>
      </c>
      <c r="AL345" s="176" t="s">
        <v>266</v>
      </c>
      <c r="AM345" s="176" t="s">
        <v>266</v>
      </c>
      <c r="AN345" s="176" t="s">
        <v>266</v>
      </c>
      <c r="AO345" s="176" t="s">
        <v>266</v>
      </c>
      <c r="AP345" s="176" t="s">
        <v>266</v>
      </c>
      <c r="AQ345" s="176" t="s">
        <v>266</v>
      </c>
      <c r="AR345" s="176" t="s">
        <v>266</v>
      </c>
      <c r="AS345" s="176" t="s">
        <v>266</v>
      </c>
      <c r="AT345" s="176" t="s">
        <v>266</v>
      </c>
      <c r="AU345" s="176" t="s">
        <v>266</v>
      </c>
      <c r="AV345" s="176" t="s">
        <v>266</v>
      </c>
      <c r="AW345" s="176" t="s">
        <v>266</v>
      </c>
      <c r="AX345" s="176" t="s">
        <v>266</v>
      </c>
    </row>
    <row r="346" spans="1:50" x14ac:dyDescent="0.3">
      <c r="A346" s="176">
        <v>808311</v>
      </c>
      <c r="B346" s="176" t="s">
        <v>289</v>
      </c>
      <c r="C346" s="176" t="s">
        <v>203</v>
      </c>
      <c r="D346" s="176" t="s">
        <v>203</v>
      </c>
      <c r="E346" s="176" t="s">
        <v>205</v>
      </c>
      <c r="F346" s="176" t="s">
        <v>203</v>
      </c>
      <c r="G346" s="176" t="s">
        <v>203</v>
      </c>
      <c r="H346" s="176" t="s">
        <v>205</v>
      </c>
      <c r="I346" s="176" t="s">
        <v>204</v>
      </c>
      <c r="J346" s="176" t="s">
        <v>205</v>
      </c>
      <c r="K346" s="176" t="s">
        <v>205</v>
      </c>
      <c r="L346" s="176" t="s">
        <v>203</v>
      </c>
      <c r="M346" s="176" t="s">
        <v>205</v>
      </c>
      <c r="N346" s="176" t="s">
        <v>205</v>
      </c>
      <c r="O346" s="176" t="s">
        <v>205</v>
      </c>
      <c r="P346" s="176" t="s">
        <v>203</v>
      </c>
      <c r="Q346" s="176" t="s">
        <v>203</v>
      </c>
      <c r="R346" s="176" t="s">
        <v>203</v>
      </c>
      <c r="S346" s="176" t="s">
        <v>203</v>
      </c>
      <c r="T346" s="176" t="s">
        <v>203</v>
      </c>
      <c r="U346" s="176" t="s">
        <v>205</v>
      </c>
      <c r="V346" s="176" t="s">
        <v>203</v>
      </c>
      <c r="W346" s="176" t="s">
        <v>203</v>
      </c>
      <c r="X346" s="176" t="s">
        <v>205</v>
      </c>
      <c r="Y346" s="176" t="s">
        <v>203</v>
      </c>
      <c r="Z346" s="176" t="s">
        <v>205</v>
      </c>
    </row>
    <row r="347" spans="1:50" x14ac:dyDescent="0.3">
      <c r="A347" s="176">
        <v>808312</v>
      </c>
      <c r="B347" s="176" t="s">
        <v>289</v>
      </c>
      <c r="C347" s="176" t="s">
        <v>204</v>
      </c>
      <c r="D347" s="176" t="s">
        <v>205</v>
      </c>
      <c r="E347" s="176" t="s">
        <v>203</v>
      </c>
      <c r="F347" s="176" t="s">
        <v>205</v>
      </c>
      <c r="G347" s="176" t="s">
        <v>204</v>
      </c>
      <c r="H347" s="176" t="s">
        <v>203</v>
      </c>
      <c r="I347" s="176" t="s">
        <v>204</v>
      </c>
      <c r="J347" s="176" t="s">
        <v>204</v>
      </c>
      <c r="K347" s="176" t="s">
        <v>204</v>
      </c>
      <c r="L347" s="176" t="s">
        <v>205</v>
      </c>
      <c r="M347" s="176" t="s">
        <v>203</v>
      </c>
      <c r="N347" s="176" t="s">
        <v>204</v>
      </c>
      <c r="O347" s="176" t="s">
        <v>204</v>
      </c>
      <c r="P347" s="176" t="s">
        <v>204</v>
      </c>
      <c r="Q347" s="176" t="s">
        <v>205</v>
      </c>
      <c r="R347" s="176" t="s">
        <v>205</v>
      </c>
      <c r="S347" s="176" t="s">
        <v>205</v>
      </c>
      <c r="T347" s="176" t="s">
        <v>205</v>
      </c>
      <c r="U347" s="176" t="s">
        <v>205</v>
      </c>
      <c r="V347" s="176" t="s">
        <v>203</v>
      </c>
      <c r="W347" s="176" t="s">
        <v>205</v>
      </c>
      <c r="X347" s="176" t="s">
        <v>205</v>
      </c>
      <c r="Y347" s="176" t="s">
        <v>205</v>
      </c>
      <c r="Z347" s="176" t="s">
        <v>204</v>
      </c>
      <c r="AA347" s="176" t="s">
        <v>266</v>
      </c>
      <c r="AB347" s="176" t="s">
        <v>266</v>
      </c>
      <c r="AC347" s="176" t="s">
        <v>266</v>
      </c>
      <c r="AD347" s="176" t="s">
        <v>266</v>
      </c>
      <c r="AE347" s="176" t="s">
        <v>266</v>
      </c>
      <c r="AF347" s="176" t="s">
        <v>266</v>
      </c>
      <c r="AG347" s="176" t="s">
        <v>266</v>
      </c>
      <c r="AH347" s="176" t="s">
        <v>266</v>
      </c>
      <c r="AI347" s="176" t="s">
        <v>266</v>
      </c>
      <c r="AJ347" s="176" t="s">
        <v>266</v>
      </c>
      <c r="AK347" s="176" t="s">
        <v>266</v>
      </c>
      <c r="AL347" s="176" t="s">
        <v>266</v>
      </c>
      <c r="AM347" s="176" t="s">
        <v>266</v>
      </c>
      <c r="AN347" s="176" t="s">
        <v>266</v>
      </c>
      <c r="AO347" s="176" t="s">
        <v>266</v>
      </c>
      <c r="AP347" s="176" t="s">
        <v>266</v>
      </c>
      <c r="AQ347" s="176" t="s">
        <v>266</v>
      </c>
      <c r="AR347" s="176" t="s">
        <v>266</v>
      </c>
      <c r="AS347" s="176" t="s">
        <v>266</v>
      </c>
      <c r="AT347" s="176" t="s">
        <v>266</v>
      </c>
      <c r="AU347" s="176" t="s">
        <v>266</v>
      </c>
      <c r="AV347" s="176" t="s">
        <v>266</v>
      </c>
      <c r="AW347" s="176" t="s">
        <v>266</v>
      </c>
      <c r="AX347" s="176" t="s">
        <v>266</v>
      </c>
    </row>
    <row r="348" spans="1:50" x14ac:dyDescent="0.3">
      <c r="A348" s="176">
        <v>808331</v>
      </c>
      <c r="B348" s="176" t="s">
        <v>289</v>
      </c>
      <c r="C348" s="176" t="s">
        <v>204</v>
      </c>
      <c r="D348" s="176" t="s">
        <v>203</v>
      </c>
      <c r="E348" s="176" t="s">
        <v>205</v>
      </c>
      <c r="F348" s="176" t="s">
        <v>204</v>
      </c>
      <c r="G348" s="176" t="s">
        <v>204</v>
      </c>
      <c r="H348" s="176" t="s">
        <v>205</v>
      </c>
      <c r="I348" s="176" t="s">
        <v>205</v>
      </c>
      <c r="J348" s="176" t="s">
        <v>203</v>
      </c>
      <c r="K348" s="176" t="s">
        <v>203</v>
      </c>
      <c r="L348" s="176" t="s">
        <v>203</v>
      </c>
      <c r="M348" s="176" t="s">
        <v>204</v>
      </c>
      <c r="N348" s="176" t="s">
        <v>203</v>
      </c>
      <c r="O348" s="176" t="s">
        <v>204</v>
      </c>
      <c r="P348" s="176" t="s">
        <v>203</v>
      </c>
      <c r="Q348" s="176" t="s">
        <v>205</v>
      </c>
      <c r="R348" s="176" t="s">
        <v>205</v>
      </c>
      <c r="S348" s="176" t="s">
        <v>205</v>
      </c>
      <c r="T348" s="176" t="s">
        <v>203</v>
      </c>
      <c r="U348" s="176" t="s">
        <v>205</v>
      </c>
      <c r="V348" s="176" t="s">
        <v>205</v>
      </c>
      <c r="W348" s="176" t="s">
        <v>205</v>
      </c>
      <c r="X348" s="176" t="s">
        <v>205</v>
      </c>
      <c r="Y348" s="176" t="s">
        <v>205</v>
      </c>
      <c r="Z348" s="176" t="s">
        <v>204</v>
      </c>
    </row>
    <row r="349" spans="1:50" x14ac:dyDescent="0.3">
      <c r="A349" s="176">
        <v>808334</v>
      </c>
      <c r="B349" s="176" t="s">
        <v>289</v>
      </c>
      <c r="C349" s="176" t="s">
        <v>203</v>
      </c>
      <c r="D349" s="176" t="s">
        <v>203</v>
      </c>
      <c r="E349" s="176" t="s">
        <v>205</v>
      </c>
      <c r="F349" s="176" t="s">
        <v>205</v>
      </c>
      <c r="G349" s="176" t="s">
        <v>205</v>
      </c>
      <c r="H349" s="176" t="s">
        <v>203</v>
      </c>
      <c r="I349" s="176" t="s">
        <v>203</v>
      </c>
      <c r="J349" s="176" t="s">
        <v>205</v>
      </c>
      <c r="K349" s="176" t="s">
        <v>204</v>
      </c>
      <c r="L349" s="176" t="s">
        <v>204</v>
      </c>
      <c r="M349" s="176" t="s">
        <v>203</v>
      </c>
      <c r="N349" s="176" t="s">
        <v>205</v>
      </c>
      <c r="O349" s="176" t="s">
        <v>204</v>
      </c>
      <c r="P349" s="176" t="s">
        <v>205</v>
      </c>
      <c r="Q349" s="176" t="s">
        <v>205</v>
      </c>
      <c r="R349" s="176" t="s">
        <v>205</v>
      </c>
      <c r="S349" s="176" t="s">
        <v>205</v>
      </c>
      <c r="T349" s="176" t="s">
        <v>205</v>
      </c>
      <c r="U349" s="176" t="s">
        <v>204</v>
      </c>
      <c r="V349" s="176" t="s">
        <v>204</v>
      </c>
      <c r="W349" s="176" t="s">
        <v>204</v>
      </c>
      <c r="X349" s="176" t="s">
        <v>204</v>
      </c>
      <c r="Y349" s="176" t="s">
        <v>204</v>
      </c>
      <c r="Z349" s="176" t="s">
        <v>204</v>
      </c>
    </row>
    <row r="350" spans="1:50" x14ac:dyDescent="0.3">
      <c r="A350" s="176">
        <v>808341</v>
      </c>
      <c r="B350" s="176" t="s">
        <v>289</v>
      </c>
      <c r="C350" s="176" t="s">
        <v>204</v>
      </c>
      <c r="D350" s="176" t="s">
        <v>205</v>
      </c>
      <c r="E350" s="176" t="s">
        <v>203</v>
      </c>
      <c r="F350" s="176" t="s">
        <v>203</v>
      </c>
      <c r="G350" s="176" t="s">
        <v>204</v>
      </c>
      <c r="H350" s="176" t="s">
        <v>205</v>
      </c>
      <c r="I350" s="176" t="s">
        <v>203</v>
      </c>
      <c r="J350" s="176" t="s">
        <v>205</v>
      </c>
      <c r="K350" s="176" t="s">
        <v>203</v>
      </c>
      <c r="L350" s="176" t="s">
        <v>205</v>
      </c>
      <c r="M350" s="176" t="s">
        <v>203</v>
      </c>
      <c r="N350" s="176" t="s">
        <v>205</v>
      </c>
      <c r="O350" s="176" t="s">
        <v>205</v>
      </c>
      <c r="P350" s="176" t="s">
        <v>205</v>
      </c>
      <c r="Q350" s="176" t="s">
        <v>205</v>
      </c>
      <c r="R350" s="176" t="s">
        <v>205</v>
      </c>
      <c r="S350" s="176" t="s">
        <v>205</v>
      </c>
      <c r="T350" s="176" t="s">
        <v>205</v>
      </c>
      <c r="U350" s="176" t="s">
        <v>205</v>
      </c>
      <c r="V350" s="176" t="s">
        <v>205</v>
      </c>
      <c r="W350" s="176" t="s">
        <v>205</v>
      </c>
      <c r="X350" s="176" t="s">
        <v>205</v>
      </c>
      <c r="Y350" s="176" t="s">
        <v>205</v>
      </c>
      <c r="Z350" s="176" t="s">
        <v>204</v>
      </c>
      <c r="AA350" s="176" t="s">
        <v>266</v>
      </c>
      <c r="AB350" s="176" t="s">
        <v>266</v>
      </c>
      <c r="AC350" s="176" t="s">
        <v>266</v>
      </c>
      <c r="AD350" s="176" t="s">
        <v>266</v>
      </c>
      <c r="AE350" s="176" t="s">
        <v>266</v>
      </c>
      <c r="AF350" s="176" t="s">
        <v>266</v>
      </c>
      <c r="AG350" s="176" t="s">
        <v>266</v>
      </c>
      <c r="AH350" s="176" t="s">
        <v>266</v>
      </c>
      <c r="AI350" s="176" t="s">
        <v>266</v>
      </c>
      <c r="AJ350" s="176" t="s">
        <v>266</v>
      </c>
      <c r="AK350" s="176" t="s">
        <v>266</v>
      </c>
      <c r="AL350" s="176" t="s">
        <v>266</v>
      </c>
      <c r="AM350" s="176" t="s">
        <v>266</v>
      </c>
      <c r="AN350" s="176" t="s">
        <v>266</v>
      </c>
      <c r="AO350" s="176" t="s">
        <v>266</v>
      </c>
      <c r="AP350" s="176" t="s">
        <v>266</v>
      </c>
      <c r="AQ350" s="176" t="s">
        <v>266</v>
      </c>
      <c r="AR350" s="176" t="s">
        <v>266</v>
      </c>
      <c r="AS350" s="176" t="s">
        <v>266</v>
      </c>
      <c r="AT350" s="176" t="s">
        <v>266</v>
      </c>
      <c r="AU350" s="176" t="s">
        <v>266</v>
      </c>
      <c r="AV350" s="176" t="s">
        <v>266</v>
      </c>
      <c r="AW350" s="176" t="s">
        <v>266</v>
      </c>
      <c r="AX350" s="176" t="s">
        <v>266</v>
      </c>
    </row>
    <row r="351" spans="1:50" x14ac:dyDescent="0.3">
      <c r="A351" s="176">
        <v>808345</v>
      </c>
      <c r="B351" s="176" t="s">
        <v>289</v>
      </c>
      <c r="C351" s="176" t="s">
        <v>204</v>
      </c>
      <c r="D351" s="176" t="s">
        <v>203</v>
      </c>
      <c r="E351" s="176" t="s">
        <v>204</v>
      </c>
      <c r="F351" s="176" t="s">
        <v>203</v>
      </c>
      <c r="G351" s="176" t="s">
        <v>205</v>
      </c>
      <c r="H351" s="176" t="s">
        <v>205</v>
      </c>
      <c r="I351" s="176" t="s">
        <v>204</v>
      </c>
      <c r="J351" s="176" t="s">
        <v>204</v>
      </c>
      <c r="K351" s="176" t="s">
        <v>204</v>
      </c>
      <c r="L351" s="176" t="s">
        <v>205</v>
      </c>
      <c r="M351" s="176" t="s">
        <v>205</v>
      </c>
      <c r="N351" s="176" t="s">
        <v>204</v>
      </c>
      <c r="O351" s="176" t="s">
        <v>205</v>
      </c>
      <c r="P351" s="176" t="s">
        <v>204</v>
      </c>
      <c r="Q351" s="176" t="s">
        <v>205</v>
      </c>
      <c r="R351" s="176" t="s">
        <v>205</v>
      </c>
      <c r="S351" s="176" t="s">
        <v>203</v>
      </c>
      <c r="T351" s="176" t="s">
        <v>205</v>
      </c>
      <c r="U351" s="176" t="s">
        <v>205</v>
      </c>
      <c r="V351" s="176" t="s">
        <v>205</v>
      </c>
      <c r="W351" s="176" t="s">
        <v>203</v>
      </c>
      <c r="X351" s="176" t="s">
        <v>205</v>
      </c>
      <c r="Y351" s="176" t="s">
        <v>203</v>
      </c>
      <c r="Z351" s="176" t="s">
        <v>205</v>
      </c>
    </row>
    <row r="352" spans="1:50" x14ac:dyDescent="0.3">
      <c r="A352" s="176">
        <v>808357</v>
      </c>
      <c r="B352" s="176" t="s">
        <v>289</v>
      </c>
      <c r="C352" s="176" t="s">
        <v>204</v>
      </c>
      <c r="D352" s="176" t="s">
        <v>205</v>
      </c>
      <c r="E352" s="176" t="s">
        <v>203</v>
      </c>
      <c r="F352" s="176" t="s">
        <v>204</v>
      </c>
      <c r="G352" s="176" t="s">
        <v>204</v>
      </c>
      <c r="H352" s="176" t="s">
        <v>205</v>
      </c>
      <c r="I352" s="176" t="s">
        <v>205</v>
      </c>
      <c r="J352" s="176" t="s">
        <v>204</v>
      </c>
      <c r="K352" s="176" t="s">
        <v>204</v>
      </c>
      <c r="L352" s="176" t="s">
        <v>204</v>
      </c>
      <c r="M352" s="176" t="s">
        <v>204</v>
      </c>
      <c r="N352" s="176" t="s">
        <v>203</v>
      </c>
      <c r="O352" s="176" t="s">
        <v>204</v>
      </c>
      <c r="P352" s="176" t="s">
        <v>204</v>
      </c>
      <c r="Q352" s="176" t="s">
        <v>205</v>
      </c>
      <c r="R352" s="176" t="s">
        <v>204</v>
      </c>
      <c r="S352" s="176" t="s">
        <v>205</v>
      </c>
      <c r="T352" s="176" t="s">
        <v>203</v>
      </c>
      <c r="U352" s="176" t="s">
        <v>205</v>
      </c>
      <c r="V352" s="176" t="s">
        <v>205</v>
      </c>
      <c r="W352" s="176" t="s">
        <v>204</v>
      </c>
      <c r="X352" s="176" t="s">
        <v>205</v>
      </c>
      <c r="Y352" s="176" t="s">
        <v>204</v>
      </c>
      <c r="Z352" s="176" t="s">
        <v>205</v>
      </c>
      <c r="AA352" s="176" t="s">
        <v>266</v>
      </c>
      <c r="AB352" s="176" t="s">
        <v>266</v>
      </c>
      <c r="AC352" s="176" t="s">
        <v>266</v>
      </c>
      <c r="AD352" s="176" t="s">
        <v>266</v>
      </c>
      <c r="AE352" s="176" t="s">
        <v>266</v>
      </c>
      <c r="AF352" s="176" t="s">
        <v>266</v>
      </c>
      <c r="AG352" s="176" t="s">
        <v>266</v>
      </c>
      <c r="AH352" s="176" t="s">
        <v>266</v>
      </c>
      <c r="AI352" s="176" t="s">
        <v>266</v>
      </c>
      <c r="AJ352" s="176" t="s">
        <v>266</v>
      </c>
      <c r="AK352" s="176" t="s">
        <v>266</v>
      </c>
      <c r="AL352" s="176" t="s">
        <v>266</v>
      </c>
      <c r="AM352" s="176" t="s">
        <v>266</v>
      </c>
      <c r="AN352" s="176" t="s">
        <v>266</v>
      </c>
      <c r="AO352" s="176" t="s">
        <v>266</v>
      </c>
      <c r="AP352" s="176" t="s">
        <v>266</v>
      </c>
      <c r="AQ352" s="176" t="s">
        <v>266</v>
      </c>
      <c r="AR352" s="176" t="s">
        <v>266</v>
      </c>
      <c r="AS352" s="176" t="s">
        <v>266</v>
      </c>
      <c r="AT352" s="176" t="s">
        <v>266</v>
      </c>
      <c r="AU352" s="176" t="s">
        <v>266</v>
      </c>
      <c r="AV352" s="176" t="s">
        <v>266</v>
      </c>
      <c r="AW352" s="176" t="s">
        <v>266</v>
      </c>
      <c r="AX352" s="176" t="s">
        <v>266</v>
      </c>
    </row>
    <row r="353" spans="1:50" x14ac:dyDescent="0.3">
      <c r="A353" s="176">
        <v>808362</v>
      </c>
      <c r="B353" s="176" t="s">
        <v>289</v>
      </c>
      <c r="C353" s="176" t="s">
        <v>205</v>
      </c>
      <c r="D353" s="176" t="s">
        <v>203</v>
      </c>
      <c r="E353" s="176" t="s">
        <v>203</v>
      </c>
      <c r="F353" s="176" t="s">
        <v>203</v>
      </c>
      <c r="G353" s="176" t="s">
        <v>205</v>
      </c>
      <c r="H353" s="176" t="s">
        <v>203</v>
      </c>
      <c r="I353" s="176" t="s">
        <v>203</v>
      </c>
      <c r="J353" s="176" t="s">
        <v>205</v>
      </c>
      <c r="K353" s="176" t="s">
        <v>205</v>
      </c>
      <c r="L353" s="176" t="s">
        <v>203</v>
      </c>
      <c r="M353" s="176" t="s">
        <v>203</v>
      </c>
      <c r="N353" s="176" t="s">
        <v>203</v>
      </c>
      <c r="O353" s="176" t="s">
        <v>204</v>
      </c>
      <c r="P353" s="176" t="s">
        <v>203</v>
      </c>
      <c r="Q353" s="176" t="s">
        <v>205</v>
      </c>
      <c r="R353" s="176" t="s">
        <v>203</v>
      </c>
      <c r="S353" s="176" t="s">
        <v>203</v>
      </c>
      <c r="T353" s="176" t="s">
        <v>203</v>
      </c>
      <c r="U353" s="176" t="s">
        <v>205</v>
      </c>
      <c r="V353" s="176" t="s">
        <v>205</v>
      </c>
      <c r="W353" s="176" t="s">
        <v>205</v>
      </c>
      <c r="X353" s="176" t="s">
        <v>203</v>
      </c>
      <c r="Y353" s="176" t="s">
        <v>203</v>
      </c>
      <c r="Z353" s="176" t="s">
        <v>205</v>
      </c>
      <c r="AA353" s="176" t="s">
        <v>266</v>
      </c>
      <c r="AB353" s="176" t="s">
        <v>266</v>
      </c>
      <c r="AC353" s="176" t="s">
        <v>266</v>
      </c>
      <c r="AD353" s="176" t="s">
        <v>266</v>
      </c>
      <c r="AE353" s="176" t="s">
        <v>266</v>
      </c>
      <c r="AF353" s="176" t="s">
        <v>266</v>
      </c>
      <c r="AG353" s="176" t="s">
        <v>266</v>
      </c>
      <c r="AH353" s="176" t="s">
        <v>266</v>
      </c>
      <c r="AI353" s="176" t="s">
        <v>266</v>
      </c>
      <c r="AJ353" s="176" t="s">
        <v>266</v>
      </c>
      <c r="AK353" s="176" t="s">
        <v>266</v>
      </c>
      <c r="AL353" s="176" t="s">
        <v>266</v>
      </c>
      <c r="AM353" s="176" t="s">
        <v>266</v>
      </c>
      <c r="AN353" s="176" t="s">
        <v>266</v>
      </c>
      <c r="AO353" s="176" t="s">
        <v>266</v>
      </c>
      <c r="AP353" s="176" t="s">
        <v>266</v>
      </c>
      <c r="AQ353" s="176" t="s">
        <v>266</v>
      </c>
      <c r="AR353" s="176" t="s">
        <v>266</v>
      </c>
      <c r="AS353" s="176" t="s">
        <v>266</v>
      </c>
      <c r="AT353" s="176" t="s">
        <v>266</v>
      </c>
      <c r="AU353" s="176" t="s">
        <v>266</v>
      </c>
      <c r="AV353" s="176" t="s">
        <v>266</v>
      </c>
      <c r="AW353" s="176" t="s">
        <v>266</v>
      </c>
      <c r="AX353" s="176" t="s">
        <v>266</v>
      </c>
    </row>
    <row r="354" spans="1:50" x14ac:dyDescent="0.3">
      <c r="A354" s="176">
        <v>808371</v>
      </c>
      <c r="B354" s="176" t="s">
        <v>289</v>
      </c>
      <c r="C354" s="176" t="s">
        <v>205</v>
      </c>
      <c r="D354" s="176" t="s">
        <v>205</v>
      </c>
      <c r="E354" s="176" t="s">
        <v>205</v>
      </c>
      <c r="F354" s="176" t="s">
        <v>203</v>
      </c>
      <c r="G354" s="176" t="s">
        <v>205</v>
      </c>
      <c r="H354" s="176" t="s">
        <v>203</v>
      </c>
      <c r="I354" s="176" t="s">
        <v>203</v>
      </c>
      <c r="J354" s="176" t="s">
        <v>203</v>
      </c>
      <c r="K354" s="176" t="s">
        <v>205</v>
      </c>
      <c r="L354" s="176" t="s">
        <v>203</v>
      </c>
      <c r="M354" s="176" t="s">
        <v>203</v>
      </c>
      <c r="N354" s="176" t="s">
        <v>205</v>
      </c>
      <c r="O354" s="176" t="s">
        <v>204</v>
      </c>
      <c r="P354" s="176" t="s">
        <v>205</v>
      </c>
      <c r="Q354" s="176" t="s">
        <v>205</v>
      </c>
      <c r="R354" s="176" t="s">
        <v>204</v>
      </c>
      <c r="S354" s="176" t="s">
        <v>204</v>
      </c>
      <c r="T354" s="176" t="s">
        <v>205</v>
      </c>
      <c r="U354" s="176" t="s">
        <v>204</v>
      </c>
      <c r="V354" s="176" t="s">
        <v>205</v>
      </c>
      <c r="W354" s="176" t="s">
        <v>205</v>
      </c>
      <c r="X354" s="176" t="s">
        <v>204</v>
      </c>
      <c r="Y354" s="176" t="s">
        <v>205</v>
      </c>
      <c r="Z354" s="176" t="s">
        <v>204</v>
      </c>
      <c r="AA354" s="176" t="s">
        <v>266</v>
      </c>
      <c r="AB354" s="176" t="s">
        <v>266</v>
      </c>
      <c r="AC354" s="176" t="s">
        <v>266</v>
      </c>
      <c r="AD354" s="176" t="s">
        <v>266</v>
      </c>
      <c r="AE354" s="176" t="s">
        <v>266</v>
      </c>
      <c r="AF354" s="176" t="s">
        <v>266</v>
      </c>
      <c r="AG354" s="176" t="s">
        <v>266</v>
      </c>
      <c r="AH354" s="176" t="s">
        <v>266</v>
      </c>
      <c r="AI354" s="176" t="s">
        <v>266</v>
      </c>
      <c r="AJ354" s="176" t="s">
        <v>266</v>
      </c>
      <c r="AK354" s="176" t="s">
        <v>266</v>
      </c>
      <c r="AL354" s="176" t="s">
        <v>266</v>
      </c>
      <c r="AM354" s="176" t="s">
        <v>266</v>
      </c>
      <c r="AN354" s="176" t="s">
        <v>266</v>
      </c>
      <c r="AO354" s="176" t="s">
        <v>266</v>
      </c>
      <c r="AP354" s="176" t="s">
        <v>266</v>
      </c>
      <c r="AQ354" s="176" t="s">
        <v>266</v>
      </c>
      <c r="AR354" s="176" t="s">
        <v>266</v>
      </c>
      <c r="AS354" s="176" t="s">
        <v>266</v>
      </c>
      <c r="AT354" s="176" t="s">
        <v>266</v>
      </c>
      <c r="AU354" s="176" t="s">
        <v>266</v>
      </c>
      <c r="AV354" s="176" t="s">
        <v>266</v>
      </c>
      <c r="AW354" s="176" t="s">
        <v>266</v>
      </c>
      <c r="AX354" s="176" t="s">
        <v>266</v>
      </c>
    </row>
    <row r="355" spans="1:50" x14ac:dyDescent="0.3">
      <c r="A355" s="176">
        <v>808382</v>
      </c>
      <c r="B355" s="176" t="s">
        <v>289</v>
      </c>
      <c r="C355" s="176" t="s">
        <v>205</v>
      </c>
      <c r="D355" s="176" t="s">
        <v>203</v>
      </c>
      <c r="E355" s="176" t="s">
        <v>203</v>
      </c>
      <c r="F355" s="176" t="s">
        <v>204</v>
      </c>
      <c r="G355" s="176" t="s">
        <v>205</v>
      </c>
      <c r="H355" s="176" t="s">
        <v>203</v>
      </c>
      <c r="I355" s="176" t="s">
        <v>204</v>
      </c>
      <c r="J355" s="176" t="s">
        <v>203</v>
      </c>
      <c r="K355" s="176" t="s">
        <v>204</v>
      </c>
      <c r="L355" s="176" t="s">
        <v>203</v>
      </c>
      <c r="M355" s="176" t="s">
        <v>204</v>
      </c>
      <c r="N355" s="176" t="s">
        <v>203</v>
      </c>
      <c r="O355" s="176" t="s">
        <v>204</v>
      </c>
      <c r="P355" s="176" t="s">
        <v>203</v>
      </c>
      <c r="Q355" s="176" t="s">
        <v>203</v>
      </c>
      <c r="R355" s="176" t="s">
        <v>203</v>
      </c>
      <c r="S355" s="176" t="s">
        <v>205</v>
      </c>
      <c r="T355" s="176" t="s">
        <v>203</v>
      </c>
      <c r="U355" s="176" t="s">
        <v>203</v>
      </c>
      <c r="V355" s="176" t="s">
        <v>203</v>
      </c>
      <c r="W355" s="176" t="s">
        <v>205</v>
      </c>
      <c r="X355" s="176" t="s">
        <v>205</v>
      </c>
      <c r="Y355" s="176" t="s">
        <v>203</v>
      </c>
      <c r="Z355" s="176" t="s">
        <v>203</v>
      </c>
      <c r="AA355" s="176" t="s">
        <v>266</v>
      </c>
      <c r="AB355" s="176" t="s">
        <v>266</v>
      </c>
      <c r="AC355" s="176" t="s">
        <v>266</v>
      </c>
      <c r="AD355" s="176" t="s">
        <v>266</v>
      </c>
      <c r="AE355" s="176" t="s">
        <v>266</v>
      </c>
      <c r="AF355" s="176" t="s">
        <v>266</v>
      </c>
      <c r="AG355" s="176" t="s">
        <v>266</v>
      </c>
      <c r="AH355" s="176" t="s">
        <v>266</v>
      </c>
      <c r="AI355" s="176" t="s">
        <v>266</v>
      </c>
      <c r="AJ355" s="176" t="s">
        <v>266</v>
      </c>
      <c r="AK355" s="176" t="s">
        <v>266</v>
      </c>
      <c r="AL355" s="176" t="s">
        <v>266</v>
      </c>
      <c r="AM355" s="176" t="s">
        <v>266</v>
      </c>
      <c r="AN355" s="176" t="s">
        <v>266</v>
      </c>
      <c r="AO355" s="176" t="s">
        <v>266</v>
      </c>
      <c r="AP355" s="176" t="s">
        <v>266</v>
      </c>
      <c r="AQ355" s="176" t="s">
        <v>266</v>
      </c>
      <c r="AR355" s="176" t="s">
        <v>266</v>
      </c>
      <c r="AS355" s="176" t="s">
        <v>266</v>
      </c>
      <c r="AT355" s="176" t="s">
        <v>266</v>
      </c>
      <c r="AU355" s="176" t="s">
        <v>266</v>
      </c>
      <c r="AV355" s="176" t="s">
        <v>266</v>
      </c>
      <c r="AW355" s="176" t="s">
        <v>266</v>
      </c>
      <c r="AX355" s="176" t="s">
        <v>266</v>
      </c>
    </row>
    <row r="356" spans="1:50" x14ac:dyDescent="0.3">
      <c r="A356" s="176">
        <v>808389</v>
      </c>
      <c r="B356" s="176" t="s">
        <v>289</v>
      </c>
      <c r="C356" s="176" t="s">
        <v>203</v>
      </c>
      <c r="D356" s="176" t="s">
        <v>203</v>
      </c>
      <c r="E356" s="176" t="s">
        <v>205</v>
      </c>
      <c r="F356" s="176" t="s">
        <v>203</v>
      </c>
      <c r="G356" s="176" t="s">
        <v>205</v>
      </c>
      <c r="H356" s="176" t="s">
        <v>205</v>
      </c>
      <c r="I356" s="176" t="s">
        <v>205</v>
      </c>
      <c r="J356" s="176" t="s">
        <v>205</v>
      </c>
      <c r="K356" s="176" t="s">
        <v>205</v>
      </c>
      <c r="L356" s="176" t="s">
        <v>205</v>
      </c>
      <c r="M356" s="176" t="s">
        <v>203</v>
      </c>
      <c r="N356" s="176" t="s">
        <v>204</v>
      </c>
      <c r="O356" s="176" t="s">
        <v>204</v>
      </c>
      <c r="P356" s="176" t="s">
        <v>205</v>
      </c>
      <c r="Q356" s="176" t="s">
        <v>205</v>
      </c>
      <c r="R356" s="176" t="s">
        <v>205</v>
      </c>
      <c r="S356" s="176" t="s">
        <v>205</v>
      </c>
      <c r="T356" s="176" t="s">
        <v>203</v>
      </c>
      <c r="U356" s="176" t="s">
        <v>205</v>
      </c>
      <c r="V356" s="176" t="s">
        <v>205</v>
      </c>
      <c r="W356" s="176" t="s">
        <v>205</v>
      </c>
      <c r="X356" s="176" t="s">
        <v>205</v>
      </c>
      <c r="Y356" s="176" t="s">
        <v>205</v>
      </c>
      <c r="Z356" s="176" t="s">
        <v>204</v>
      </c>
      <c r="AA356" s="176" t="s">
        <v>266</v>
      </c>
      <c r="AB356" s="176" t="s">
        <v>266</v>
      </c>
      <c r="AC356" s="176" t="s">
        <v>266</v>
      </c>
      <c r="AD356" s="176" t="s">
        <v>266</v>
      </c>
      <c r="AE356" s="176" t="s">
        <v>266</v>
      </c>
      <c r="AF356" s="176" t="s">
        <v>266</v>
      </c>
      <c r="AG356" s="176" t="s">
        <v>266</v>
      </c>
      <c r="AH356" s="176" t="s">
        <v>266</v>
      </c>
      <c r="AI356" s="176" t="s">
        <v>266</v>
      </c>
      <c r="AJ356" s="176" t="s">
        <v>266</v>
      </c>
      <c r="AK356" s="176" t="s">
        <v>266</v>
      </c>
      <c r="AL356" s="176" t="s">
        <v>266</v>
      </c>
      <c r="AM356" s="176" t="s">
        <v>266</v>
      </c>
      <c r="AN356" s="176" t="s">
        <v>266</v>
      </c>
      <c r="AO356" s="176" t="s">
        <v>266</v>
      </c>
      <c r="AP356" s="176" t="s">
        <v>266</v>
      </c>
      <c r="AQ356" s="176" t="s">
        <v>266</v>
      </c>
      <c r="AR356" s="176" t="s">
        <v>266</v>
      </c>
      <c r="AS356" s="176" t="s">
        <v>266</v>
      </c>
      <c r="AT356" s="176" t="s">
        <v>266</v>
      </c>
      <c r="AU356" s="176" t="s">
        <v>266</v>
      </c>
      <c r="AV356" s="176" t="s">
        <v>266</v>
      </c>
      <c r="AW356" s="176" t="s">
        <v>266</v>
      </c>
      <c r="AX356" s="176" t="s">
        <v>266</v>
      </c>
    </row>
    <row r="357" spans="1:50" x14ac:dyDescent="0.3">
      <c r="A357" s="176">
        <v>808403</v>
      </c>
      <c r="B357" s="176" t="s">
        <v>289</v>
      </c>
      <c r="C357" s="176" t="s">
        <v>204</v>
      </c>
      <c r="D357" s="176" t="s">
        <v>203</v>
      </c>
      <c r="E357" s="176" t="s">
        <v>204</v>
      </c>
      <c r="F357" s="176" t="s">
        <v>204</v>
      </c>
      <c r="G357" s="176" t="s">
        <v>204</v>
      </c>
      <c r="H357" s="176" t="s">
        <v>204</v>
      </c>
      <c r="I357" s="176" t="s">
        <v>204</v>
      </c>
      <c r="J357" s="176" t="s">
        <v>204</v>
      </c>
      <c r="K357" s="176" t="s">
        <v>204</v>
      </c>
      <c r="L357" s="176" t="s">
        <v>204</v>
      </c>
      <c r="M357" s="176" t="s">
        <v>204</v>
      </c>
      <c r="N357" s="176" t="s">
        <v>204</v>
      </c>
      <c r="O357" s="176" t="s">
        <v>204</v>
      </c>
      <c r="P357" s="176" t="s">
        <v>205</v>
      </c>
      <c r="Q357" s="176" t="s">
        <v>203</v>
      </c>
      <c r="R357" s="176" t="s">
        <v>203</v>
      </c>
      <c r="S357" s="176" t="s">
        <v>205</v>
      </c>
      <c r="T357" s="176" t="s">
        <v>203</v>
      </c>
      <c r="U357" s="176" t="s">
        <v>204</v>
      </c>
      <c r="V357" s="176" t="s">
        <v>204</v>
      </c>
      <c r="W357" s="176" t="s">
        <v>204</v>
      </c>
      <c r="X357" s="176" t="s">
        <v>205</v>
      </c>
      <c r="Y357" s="176" t="s">
        <v>204</v>
      </c>
      <c r="Z357" s="176" t="s">
        <v>204</v>
      </c>
    </row>
    <row r="358" spans="1:50" x14ac:dyDescent="0.3">
      <c r="A358" s="176">
        <v>808408</v>
      </c>
      <c r="B358" s="176" t="s">
        <v>289</v>
      </c>
      <c r="C358" s="176" t="s">
        <v>203</v>
      </c>
      <c r="D358" s="176" t="s">
        <v>203</v>
      </c>
      <c r="E358" s="176" t="s">
        <v>203</v>
      </c>
      <c r="F358" s="176" t="s">
        <v>205</v>
      </c>
      <c r="G358" s="176" t="s">
        <v>205</v>
      </c>
      <c r="H358" s="176" t="s">
        <v>203</v>
      </c>
      <c r="I358" s="176" t="s">
        <v>203</v>
      </c>
      <c r="J358" s="176" t="s">
        <v>205</v>
      </c>
      <c r="K358" s="176" t="s">
        <v>203</v>
      </c>
      <c r="L358" s="176" t="s">
        <v>205</v>
      </c>
      <c r="M358" s="176" t="s">
        <v>203</v>
      </c>
      <c r="N358" s="176" t="s">
        <v>203</v>
      </c>
      <c r="O358" s="176" t="s">
        <v>205</v>
      </c>
      <c r="P358" s="176" t="s">
        <v>204</v>
      </c>
      <c r="Q358" s="176" t="s">
        <v>205</v>
      </c>
      <c r="R358" s="176" t="s">
        <v>203</v>
      </c>
      <c r="S358" s="176" t="s">
        <v>205</v>
      </c>
      <c r="T358" s="176" t="s">
        <v>203</v>
      </c>
      <c r="U358" s="176" t="s">
        <v>205</v>
      </c>
      <c r="V358" s="176" t="s">
        <v>204</v>
      </c>
      <c r="W358" s="176" t="s">
        <v>205</v>
      </c>
      <c r="X358" s="176" t="s">
        <v>205</v>
      </c>
      <c r="Y358" s="176" t="s">
        <v>205</v>
      </c>
      <c r="Z358" s="176" t="s">
        <v>205</v>
      </c>
      <c r="AA358" s="176" t="s">
        <v>266</v>
      </c>
      <c r="AB358" s="176" t="s">
        <v>266</v>
      </c>
      <c r="AC358" s="176" t="s">
        <v>266</v>
      </c>
      <c r="AD358" s="176" t="s">
        <v>266</v>
      </c>
      <c r="AE358" s="176" t="s">
        <v>266</v>
      </c>
      <c r="AF358" s="176" t="s">
        <v>266</v>
      </c>
      <c r="AG358" s="176" t="s">
        <v>266</v>
      </c>
      <c r="AH358" s="176" t="s">
        <v>266</v>
      </c>
      <c r="AI358" s="176" t="s">
        <v>266</v>
      </c>
      <c r="AJ358" s="176" t="s">
        <v>266</v>
      </c>
      <c r="AK358" s="176" t="s">
        <v>266</v>
      </c>
      <c r="AL358" s="176" t="s">
        <v>266</v>
      </c>
      <c r="AM358" s="176" t="s">
        <v>266</v>
      </c>
      <c r="AN358" s="176" t="s">
        <v>266</v>
      </c>
      <c r="AO358" s="176" t="s">
        <v>266</v>
      </c>
      <c r="AP358" s="176" t="s">
        <v>266</v>
      </c>
      <c r="AQ358" s="176" t="s">
        <v>266</v>
      </c>
      <c r="AR358" s="176" t="s">
        <v>266</v>
      </c>
      <c r="AS358" s="176" t="s">
        <v>266</v>
      </c>
      <c r="AT358" s="176" t="s">
        <v>266</v>
      </c>
      <c r="AU358" s="176" t="s">
        <v>266</v>
      </c>
      <c r="AV358" s="176" t="s">
        <v>266</v>
      </c>
      <c r="AW358" s="176" t="s">
        <v>266</v>
      </c>
      <c r="AX358" s="176" t="s">
        <v>266</v>
      </c>
    </row>
    <row r="359" spans="1:50" x14ac:dyDescent="0.3">
      <c r="A359" s="176">
        <v>808428</v>
      </c>
      <c r="B359" s="176" t="s">
        <v>289</v>
      </c>
      <c r="C359" s="176" t="s">
        <v>203</v>
      </c>
      <c r="D359" s="176" t="s">
        <v>205</v>
      </c>
      <c r="E359" s="176" t="s">
        <v>203</v>
      </c>
      <c r="F359" s="176" t="s">
        <v>203</v>
      </c>
      <c r="G359" s="176" t="s">
        <v>205</v>
      </c>
      <c r="H359" s="176" t="s">
        <v>203</v>
      </c>
      <c r="I359" s="176" t="s">
        <v>203</v>
      </c>
      <c r="J359" s="176" t="s">
        <v>204</v>
      </c>
      <c r="K359" s="176" t="s">
        <v>205</v>
      </c>
      <c r="L359" s="176" t="s">
        <v>205</v>
      </c>
      <c r="M359" s="176" t="s">
        <v>203</v>
      </c>
      <c r="N359" s="176" t="s">
        <v>204</v>
      </c>
      <c r="O359" s="176" t="s">
        <v>204</v>
      </c>
      <c r="P359" s="176" t="s">
        <v>204</v>
      </c>
      <c r="Q359" s="176" t="s">
        <v>204</v>
      </c>
      <c r="R359" s="176" t="s">
        <v>205</v>
      </c>
      <c r="S359" s="176" t="s">
        <v>205</v>
      </c>
      <c r="T359" s="176" t="s">
        <v>205</v>
      </c>
      <c r="U359" s="176" t="s">
        <v>204</v>
      </c>
      <c r="V359" s="176" t="s">
        <v>204</v>
      </c>
      <c r="W359" s="176" t="s">
        <v>204</v>
      </c>
      <c r="X359" s="176" t="s">
        <v>204</v>
      </c>
      <c r="Y359" s="176" t="s">
        <v>204</v>
      </c>
      <c r="Z359" s="176" t="s">
        <v>204</v>
      </c>
    </row>
    <row r="360" spans="1:50" x14ac:dyDescent="0.3">
      <c r="A360" s="176">
        <v>808431</v>
      </c>
      <c r="B360" s="176" t="s">
        <v>289</v>
      </c>
      <c r="C360" s="176" t="s">
        <v>205</v>
      </c>
      <c r="D360" s="176" t="s">
        <v>203</v>
      </c>
      <c r="E360" s="176" t="s">
        <v>205</v>
      </c>
      <c r="F360" s="176" t="s">
        <v>203</v>
      </c>
      <c r="G360" s="176" t="s">
        <v>204</v>
      </c>
      <c r="H360" s="176" t="s">
        <v>205</v>
      </c>
      <c r="I360" s="176" t="s">
        <v>204</v>
      </c>
      <c r="J360" s="176" t="s">
        <v>204</v>
      </c>
      <c r="K360" s="176" t="s">
        <v>204</v>
      </c>
      <c r="L360" s="176" t="s">
        <v>204</v>
      </c>
      <c r="M360" s="176" t="s">
        <v>205</v>
      </c>
      <c r="N360" s="176" t="s">
        <v>204</v>
      </c>
      <c r="O360" s="176" t="s">
        <v>204</v>
      </c>
      <c r="P360" s="176" t="s">
        <v>204</v>
      </c>
      <c r="Q360" s="176" t="s">
        <v>204</v>
      </c>
      <c r="R360" s="176" t="s">
        <v>204</v>
      </c>
      <c r="S360" s="176" t="s">
        <v>204</v>
      </c>
      <c r="T360" s="176" t="s">
        <v>204</v>
      </c>
      <c r="U360" s="176" t="s">
        <v>204</v>
      </c>
      <c r="V360" s="176" t="s">
        <v>204</v>
      </c>
      <c r="W360" s="176" t="s">
        <v>204</v>
      </c>
      <c r="X360" s="176" t="s">
        <v>204</v>
      </c>
      <c r="Y360" s="176" t="s">
        <v>204</v>
      </c>
      <c r="Z360" s="176" t="s">
        <v>204</v>
      </c>
    </row>
    <row r="361" spans="1:50" x14ac:dyDescent="0.3">
      <c r="A361" s="176">
        <v>808432</v>
      </c>
      <c r="B361" s="176" t="s">
        <v>289</v>
      </c>
      <c r="C361" s="176" t="s">
        <v>205</v>
      </c>
      <c r="D361" s="176" t="s">
        <v>204</v>
      </c>
      <c r="E361" s="176" t="s">
        <v>203</v>
      </c>
      <c r="F361" s="176" t="s">
        <v>203</v>
      </c>
      <c r="G361" s="176" t="s">
        <v>203</v>
      </c>
      <c r="H361" s="176" t="s">
        <v>204</v>
      </c>
      <c r="I361" s="176" t="s">
        <v>203</v>
      </c>
      <c r="J361" s="176" t="s">
        <v>203</v>
      </c>
      <c r="K361" s="176" t="s">
        <v>203</v>
      </c>
      <c r="L361" s="176" t="s">
        <v>203</v>
      </c>
      <c r="M361" s="176" t="s">
        <v>205</v>
      </c>
      <c r="N361" s="176" t="s">
        <v>203</v>
      </c>
      <c r="O361" s="176" t="s">
        <v>205</v>
      </c>
      <c r="P361" s="176" t="s">
        <v>203</v>
      </c>
      <c r="Q361" s="176" t="s">
        <v>205</v>
      </c>
      <c r="R361" s="176" t="s">
        <v>205</v>
      </c>
      <c r="S361" s="176" t="s">
        <v>205</v>
      </c>
      <c r="T361" s="176" t="s">
        <v>203</v>
      </c>
      <c r="U361" s="176" t="s">
        <v>205</v>
      </c>
      <c r="V361" s="176" t="s">
        <v>203</v>
      </c>
      <c r="W361" s="176" t="s">
        <v>205</v>
      </c>
      <c r="X361" s="176" t="s">
        <v>203</v>
      </c>
      <c r="Y361" s="176" t="s">
        <v>205</v>
      </c>
      <c r="Z361" s="176" t="s">
        <v>205</v>
      </c>
      <c r="AA361" s="176" t="s">
        <v>266</v>
      </c>
      <c r="AB361" s="176" t="s">
        <v>266</v>
      </c>
      <c r="AC361" s="176" t="s">
        <v>266</v>
      </c>
      <c r="AD361" s="176" t="s">
        <v>266</v>
      </c>
      <c r="AE361" s="176" t="s">
        <v>266</v>
      </c>
      <c r="AF361" s="176" t="s">
        <v>266</v>
      </c>
      <c r="AG361" s="176" t="s">
        <v>266</v>
      </c>
      <c r="AH361" s="176" t="s">
        <v>266</v>
      </c>
      <c r="AI361" s="176" t="s">
        <v>266</v>
      </c>
      <c r="AJ361" s="176" t="s">
        <v>266</v>
      </c>
      <c r="AK361" s="176" t="s">
        <v>266</v>
      </c>
      <c r="AL361" s="176" t="s">
        <v>266</v>
      </c>
      <c r="AM361" s="176" t="s">
        <v>266</v>
      </c>
      <c r="AN361" s="176" t="s">
        <v>266</v>
      </c>
      <c r="AO361" s="176" t="s">
        <v>266</v>
      </c>
      <c r="AP361" s="176" t="s">
        <v>266</v>
      </c>
      <c r="AQ361" s="176" t="s">
        <v>266</v>
      </c>
      <c r="AR361" s="176" t="s">
        <v>266</v>
      </c>
      <c r="AS361" s="176" t="s">
        <v>266</v>
      </c>
      <c r="AT361" s="176" t="s">
        <v>266</v>
      </c>
      <c r="AU361" s="176" t="s">
        <v>266</v>
      </c>
      <c r="AV361" s="176" t="s">
        <v>266</v>
      </c>
      <c r="AW361" s="176" t="s">
        <v>266</v>
      </c>
      <c r="AX361" s="176" t="s">
        <v>266</v>
      </c>
    </row>
    <row r="362" spans="1:50" x14ac:dyDescent="0.3">
      <c r="A362" s="176">
        <v>808441</v>
      </c>
      <c r="B362" s="176" t="s">
        <v>289</v>
      </c>
      <c r="C362" s="176" t="s">
        <v>203</v>
      </c>
      <c r="D362" s="176" t="s">
        <v>203</v>
      </c>
      <c r="E362" s="176" t="s">
        <v>204</v>
      </c>
      <c r="F362" s="176" t="s">
        <v>204</v>
      </c>
      <c r="G362" s="176" t="s">
        <v>203</v>
      </c>
      <c r="H362" s="176" t="s">
        <v>205</v>
      </c>
      <c r="I362" s="176" t="s">
        <v>203</v>
      </c>
      <c r="J362" s="176" t="s">
        <v>203</v>
      </c>
      <c r="K362" s="176" t="s">
        <v>205</v>
      </c>
      <c r="L362" s="176" t="s">
        <v>203</v>
      </c>
      <c r="M362" s="176" t="s">
        <v>203</v>
      </c>
      <c r="N362" s="176" t="s">
        <v>205</v>
      </c>
      <c r="O362" s="176" t="s">
        <v>204</v>
      </c>
      <c r="P362" s="176" t="s">
        <v>205</v>
      </c>
      <c r="Q362" s="176" t="s">
        <v>205</v>
      </c>
      <c r="R362" s="176" t="s">
        <v>205</v>
      </c>
      <c r="S362" s="176" t="s">
        <v>205</v>
      </c>
      <c r="T362" s="176" t="s">
        <v>203</v>
      </c>
      <c r="U362" s="176" t="s">
        <v>204</v>
      </c>
      <c r="V362" s="176" t="s">
        <v>204</v>
      </c>
      <c r="W362" s="176" t="s">
        <v>205</v>
      </c>
      <c r="X362" s="176" t="s">
        <v>204</v>
      </c>
      <c r="Y362" s="176" t="s">
        <v>205</v>
      </c>
      <c r="Z362" s="176" t="s">
        <v>204</v>
      </c>
      <c r="AA362" s="176" t="s">
        <v>266</v>
      </c>
      <c r="AB362" s="176" t="s">
        <v>266</v>
      </c>
      <c r="AC362" s="176" t="s">
        <v>266</v>
      </c>
      <c r="AD362" s="176" t="s">
        <v>266</v>
      </c>
      <c r="AE362" s="176" t="s">
        <v>266</v>
      </c>
      <c r="AF362" s="176" t="s">
        <v>266</v>
      </c>
      <c r="AG362" s="176" t="s">
        <v>266</v>
      </c>
      <c r="AH362" s="176" t="s">
        <v>266</v>
      </c>
      <c r="AI362" s="176" t="s">
        <v>266</v>
      </c>
      <c r="AJ362" s="176" t="s">
        <v>266</v>
      </c>
      <c r="AK362" s="176" t="s">
        <v>266</v>
      </c>
      <c r="AL362" s="176" t="s">
        <v>266</v>
      </c>
      <c r="AM362" s="176" t="s">
        <v>266</v>
      </c>
      <c r="AN362" s="176" t="s">
        <v>266</v>
      </c>
      <c r="AO362" s="176" t="s">
        <v>266</v>
      </c>
      <c r="AP362" s="176" t="s">
        <v>266</v>
      </c>
      <c r="AQ362" s="176" t="s">
        <v>266</v>
      </c>
      <c r="AR362" s="176" t="s">
        <v>266</v>
      </c>
      <c r="AS362" s="176" t="s">
        <v>266</v>
      </c>
      <c r="AT362" s="176" t="s">
        <v>266</v>
      </c>
      <c r="AU362" s="176" t="s">
        <v>266</v>
      </c>
      <c r="AV362" s="176" t="s">
        <v>266</v>
      </c>
      <c r="AW362" s="176" t="s">
        <v>266</v>
      </c>
      <c r="AX362" s="176" t="s">
        <v>266</v>
      </c>
    </row>
    <row r="363" spans="1:50" x14ac:dyDescent="0.3">
      <c r="A363" s="176">
        <v>808466</v>
      </c>
      <c r="B363" s="176" t="s">
        <v>289</v>
      </c>
      <c r="C363" s="176" t="s">
        <v>203</v>
      </c>
      <c r="D363" s="176" t="s">
        <v>203</v>
      </c>
      <c r="E363" s="176" t="s">
        <v>205</v>
      </c>
      <c r="F363" s="176" t="s">
        <v>205</v>
      </c>
      <c r="G363" s="176" t="s">
        <v>203</v>
      </c>
      <c r="H363" s="176" t="s">
        <v>205</v>
      </c>
      <c r="I363" s="176" t="s">
        <v>205</v>
      </c>
      <c r="J363" s="176" t="s">
        <v>205</v>
      </c>
      <c r="K363" s="176" t="s">
        <v>205</v>
      </c>
      <c r="L363" s="176" t="s">
        <v>205</v>
      </c>
      <c r="M363" s="176" t="s">
        <v>205</v>
      </c>
      <c r="N363" s="176" t="s">
        <v>204</v>
      </c>
      <c r="O363" s="176" t="s">
        <v>204</v>
      </c>
      <c r="P363" s="176" t="s">
        <v>205</v>
      </c>
      <c r="Q363" s="176" t="s">
        <v>205</v>
      </c>
      <c r="R363" s="176" t="s">
        <v>205</v>
      </c>
      <c r="S363" s="176" t="s">
        <v>205</v>
      </c>
      <c r="T363" s="176" t="s">
        <v>205</v>
      </c>
      <c r="U363" s="176" t="s">
        <v>205</v>
      </c>
      <c r="V363" s="176" t="s">
        <v>204</v>
      </c>
      <c r="W363" s="176" t="s">
        <v>204</v>
      </c>
      <c r="X363" s="176" t="s">
        <v>204</v>
      </c>
      <c r="Y363" s="176" t="s">
        <v>204</v>
      </c>
      <c r="Z363" s="176" t="s">
        <v>204</v>
      </c>
      <c r="AA363" s="176" t="s">
        <v>266</v>
      </c>
      <c r="AB363" s="176" t="s">
        <v>266</v>
      </c>
      <c r="AC363" s="176" t="s">
        <v>266</v>
      </c>
      <c r="AD363" s="176" t="s">
        <v>266</v>
      </c>
      <c r="AE363" s="176" t="s">
        <v>266</v>
      </c>
      <c r="AF363" s="176" t="s">
        <v>266</v>
      </c>
      <c r="AG363" s="176" t="s">
        <v>266</v>
      </c>
      <c r="AH363" s="176" t="s">
        <v>266</v>
      </c>
      <c r="AI363" s="176" t="s">
        <v>266</v>
      </c>
      <c r="AJ363" s="176" t="s">
        <v>266</v>
      </c>
      <c r="AK363" s="176" t="s">
        <v>266</v>
      </c>
      <c r="AL363" s="176" t="s">
        <v>266</v>
      </c>
      <c r="AM363" s="176" t="s">
        <v>266</v>
      </c>
      <c r="AN363" s="176" t="s">
        <v>266</v>
      </c>
      <c r="AO363" s="176" t="s">
        <v>266</v>
      </c>
      <c r="AP363" s="176" t="s">
        <v>266</v>
      </c>
      <c r="AQ363" s="176" t="s">
        <v>266</v>
      </c>
      <c r="AR363" s="176" t="s">
        <v>266</v>
      </c>
      <c r="AS363" s="176" t="s">
        <v>266</v>
      </c>
      <c r="AT363" s="176" t="s">
        <v>266</v>
      </c>
      <c r="AU363" s="176" t="s">
        <v>266</v>
      </c>
      <c r="AV363" s="176" t="s">
        <v>266</v>
      </c>
      <c r="AW363" s="176" t="s">
        <v>266</v>
      </c>
      <c r="AX363" s="176" t="s">
        <v>266</v>
      </c>
    </row>
    <row r="364" spans="1:50" x14ac:dyDescent="0.3">
      <c r="A364" s="176">
        <v>808467</v>
      </c>
      <c r="B364" s="176" t="s">
        <v>289</v>
      </c>
      <c r="C364" s="176" t="s">
        <v>205</v>
      </c>
      <c r="D364" s="176" t="s">
        <v>205</v>
      </c>
      <c r="E364" s="176" t="s">
        <v>205</v>
      </c>
      <c r="F364" s="176" t="s">
        <v>203</v>
      </c>
      <c r="G364" s="176" t="s">
        <v>204</v>
      </c>
      <c r="H364" s="176" t="s">
        <v>203</v>
      </c>
      <c r="I364" s="176" t="s">
        <v>205</v>
      </c>
      <c r="J364" s="176" t="s">
        <v>205</v>
      </c>
      <c r="K364" s="176" t="s">
        <v>203</v>
      </c>
      <c r="L364" s="176" t="s">
        <v>205</v>
      </c>
      <c r="M364" s="176" t="s">
        <v>204</v>
      </c>
      <c r="N364" s="176" t="s">
        <v>205</v>
      </c>
      <c r="O364" s="176" t="s">
        <v>204</v>
      </c>
      <c r="P364" s="176" t="s">
        <v>203</v>
      </c>
      <c r="Q364" s="176" t="s">
        <v>205</v>
      </c>
      <c r="R364" s="176" t="s">
        <v>205</v>
      </c>
      <c r="S364" s="176" t="s">
        <v>205</v>
      </c>
      <c r="T364" s="176" t="s">
        <v>203</v>
      </c>
      <c r="U364" s="176" t="s">
        <v>205</v>
      </c>
      <c r="V364" s="176" t="s">
        <v>204</v>
      </c>
      <c r="W364" s="176" t="s">
        <v>205</v>
      </c>
      <c r="X364" s="176" t="s">
        <v>203</v>
      </c>
      <c r="Y364" s="176" t="s">
        <v>205</v>
      </c>
      <c r="Z364" s="176" t="s">
        <v>204</v>
      </c>
      <c r="AA364" s="176" t="s">
        <v>266</v>
      </c>
      <c r="AB364" s="176" t="s">
        <v>266</v>
      </c>
      <c r="AC364" s="176" t="s">
        <v>266</v>
      </c>
      <c r="AD364" s="176" t="s">
        <v>266</v>
      </c>
      <c r="AE364" s="176" t="s">
        <v>266</v>
      </c>
      <c r="AF364" s="176" t="s">
        <v>266</v>
      </c>
      <c r="AG364" s="176" t="s">
        <v>266</v>
      </c>
      <c r="AH364" s="176" t="s">
        <v>266</v>
      </c>
      <c r="AI364" s="176" t="s">
        <v>266</v>
      </c>
      <c r="AJ364" s="176" t="s">
        <v>266</v>
      </c>
      <c r="AK364" s="176" t="s">
        <v>266</v>
      </c>
      <c r="AL364" s="176" t="s">
        <v>266</v>
      </c>
      <c r="AM364" s="176" t="s">
        <v>266</v>
      </c>
      <c r="AN364" s="176" t="s">
        <v>266</v>
      </c>
      <c r="AO364" s="176" t="s">
        <v>266</v>
      </c>
      <c r="AP364" s="176" t="s">
        <v>266</v>
      </c>
      <c r="AQ364" s="176" t="s">
        <v>266</v>
      </c>
      <c r="AR364" s="176" t="s">
        <v>266</v>
      </c>
      <c r="AS364" s="176" t="s">
        <v>266</v>
      </c>
      <c r="AT364" s="176" t="s">
        <v>266</v>
      </c>
      <c r="AU364" s="176" t="s">
        <v>266</v>
      </c>
      <c r="AV364" s="176" t="s">
        <v>266</v>
      </c>
      <c r="AW364" s="176" t="s">
        <v>266</v>
      </c>
      <c r="AX364" s="176" t="s">
        <v>266</v>
      </c>
    </row>
    <row r="365" spans="1:50" x14ac:dyDescent="0.3">
      <c r="A365" s="176">
        <v>808472</v>
      </c>
      <c r="B365" s="176" t="s">
        <v>289</v>
      </c>
      <c r="C365" s="176" t="s">
        <v>203</v>
      </c>
      <c r="D365" s="176" t="s">
        <v>204</v>
      </c>
      <c r="E365" s="176" t="s">
        <v>205</v>
      </c>
      <c r="F365" s="176" t="s">
        <v>205</v>
      </c>
      <c r="G365" s="176" t="s">
        <v>205</v>
      </c>
      <c r="H365" s="176" t="s">
        <v>203</v>
      </c>
      <c r="I365" s="176" t="s">
        <v>205</v>
      </c>
      <c r="J365" s="176" t="s">
        <v>205</v>
      </c>
      <c r="K365" s="176" t="s">
        <v>203</v>
      </c>
      <c r="L365" s="176" t="s">
        <v>203</v>
      </c>
      <c r="M365" s="176" t="s">
        <v>205</v>
      </c>
      <c r="N365" s="176" t="s">
        <v>204</v>
      </c>
      <c r="O365" s="176" t="s">
        <v>204</v>
      </c>
      <c r="P365" s="176" t="s">
        <v>203</v>
      </c>
      <c r="Q365" s="176" t="s">
        <v>205</v>
      </c>
      <c r="R365" s="176" t="s">
        <v>203</v>
      </c>
      <c r="S365" s="176" t="s">
        <v>203</v>
      </c>
      <c r="T365" s="176" t="s">
        <v>205</v>
      </c>
      <c r="U365" s="176" t="s">
        <v>203</v>
      </c>
      <c r="V365" s="176" t="s">
        <v>203</v>
      </c>
      <c r="W365" s="176" t="s">
        <v>204</v>
      </c>
      <c r="X365" s="176" t="s">
        <v>205</v>
      </c>
      <c r="Y365" s="176" t="s">
        <v>205</v>
      </c>
      <c r="Z365" s="176" t="s">
        <v>204</v>
      </c>
      <c r="AA365" s="176" t="s">
        <v>266</v>
      </c>
      <c r="AB365" s="176" t="s">
        <v>266</v>
      </c>
      <c r="AC365" s="176" t="s">
        <v>266</v>
      </c>
      <c r="AD365" s="176" t="s">
        <v>266</v>
      </c>
      <c r="AE365" s="176" t="s">
        <v>266</v>
      </c>
      <c r="AF365" s="176" t="s">
        <v>266</v>
      </c>
      <c r="AG365" s="176" t="s">
        <v>266</v>
      </c>
      <c r="AH365" s="176" t="s">
        <v>266</v>
      </c>
      <c r="AI365" s="176" t="s">
        <v>266</v>
      </c>
      <c r="AJ365" s="176" t="s">
        <v>266</v>
      </c>
      <c r="AK365" s="176" t="s">
        <v>266</v>
      </c>
      <c r="AL365" s="176" t="s">
        <v>266</v>
      </c>
      <c r="AM365" s="176" t="s">
        <v>266</v>
      </c>
      <c r="AN365" s="176" t="s">
        <v>266</v>
      </c>
      <c r="AO365" s="176" t="s">
        <v>266</v>
      </c>
      <c r="AP365" s="176" t="s">
        <v>266</v>
      </c>
      <c r="AQ365" s="176" t="s">
        <v>266</v>
      </c>
      <c r="AR365" s="176" t="s">
        <v>266</v>
      </c>
      <c r="AS365" s="176" t="s">
        <v>266</v>
      </c>
      <c r="AT365" s="176" t="s">
        <v>266</v>
      </c>
      <c r="AU365" s="176" t="s">
        <v>266</v>
      </c>
      <c r="AV365" s="176" t="s">
        <v>266</v>
      </c>
      <c r="AW365" s="176" t="s">
        <v>266</v>
      </c>
      <c r="AX365" s="176" t="s">
        <v>266</v>
      </c>
    </row>
    <row r="366" spans="1:50" x14ac:dyDescent="0.3">
      <c r="A366" s="176">
        <v>808477</v>
      </c>
      <c r="B366" s="176" t="s">
        <v>289</v>
      </c>
      <c r="C366" s="176" t="s">
        <v>203</v>
      </c>
      <c r="D366" s="176" t="s">
        <v>203</v>
      </c>
      <c r="E366" s="176" t="s">
        <v>203</v>
      </c>
      <c r="F366" s="176" t="s">
        <v>203</v>
      </c>
      <c r="G366" s="176" t="s">
        <v>205</v>
      </c>
      <c r="H366" s="176" t="s">
        <v>205</v>
      </c>
      <c r="I366" s="176" t="s">
        <v>205</v>
      </c>
      <c r="J366" s="176" t="s">
        <v>203</v>
      </c>
      <c r="K366" s="176" t="s">
        <v>203</v>
      </c>
      <c r="L366" s="176" t="s">
        <v>205</v>
      </c>
      <c r="M366" s="176" t="s">
        <v>203</v>
      </c>
      <c r="N366" s="176" t="s">
        <v>203</v>
      </c>
      <c r="O366" s="176" t="s">
        <v>204</v>
      </c>
      <c r="P366" s="176" t="s">
        <v>205</v>
      </c>
      <c r="Q366" s="176" t="s">
        <v>205</v>
      </c>
      <c r="R366" s="176" t="s">
        <v>205</v>
      </c>
      <c r="S366" s="176" t="s">
        <v>205</v>
      </c>
      <c r="T366" s="176" t="s">
        <v>205</v>
      </c>
      <c r="U366" s="176" t="s">
        <v>204</v>
      </c>
      <c r="V366" s="176" t="s">
        <v>204</v>
      </c>
      <c r="W366" s="176" t="s">
        <v>204</v>
      </c>
      <c r="X366" s="176" t="s">
        <v>204</v>
      </c>
      <c r="Y366" s="176" t="s">
        <v>205</v>
      </c>
      <c r="Z366" s="176" t="s">
        <v>204</v>
      </c>
      <c r="AA366" s="176" t="s">
        <v>266</v>
      </c>
      <c r="AB366" s="176" t="s">
        <v>266</v>
      </c>
      <c r="AC366" s="176" t="s">
        <v>266</v>
      </c>
      <c r="AD366" s="176" t="s">
        <v>266</v>
      </c>
      <c r="AE366" s="176" t="s">
        <v>266</v>
      </c>
      <c r="AF366" s="176" t="s">
        <v>266</v>
      </c>
      <c r="AG366" s="176" t="s">
        <v>266</v>
      </c>
      <c r="AH366" s="176" t="s">
        <v>266</v>
      </c>
      <c r="AI366" s="176" t="s">
        <v>266</v>
      </c>
      <c r="AJ366" s="176" t="s">
        <v>266</v>
      </c>
      <c r="AK366" s="176" t="s">
        <v>266</v>
      </c>
      <c r="AL366" s="176" t="s">
        <v>266</v>
      </c>
      <c r="AM366" s="176" t="s">
        <v>266</v>
      </c>
      <c r="AN366" s="176" t="s">
        <v>266</v>
      </c>
      <c r="AO366" s="176" t="s">
        <v>266</v>
      </c>
      <c r="AP366" s="176" t="s">
        <v>266</v>
      </c>
      <c r="AQ366" s="176" t="s">
        <v>266</v>
      </c>
      <c r="AR366" s="176" t="s">
        <v>266</v>
      </c>
      <c r="AS366" s="176" t="s">
        <v>266</v>
      </c>
      <c r="AT366" s="176" t="s">
        <v>266</v>
      </c>
      <c r="AU366" s="176" t="s">
        <v>266</v>
      </c>
      <c r="AV366" s="176" t="s">
        <v>266</v>
      </c>
      <c r="AW366" s="176" t="s">
        <v>266</v>
      </c>
      <c r="AX366" s="176" t="s">
        <v>266</v>
      </c>
    </row>
    <row r="367" spans="1:50" x14ac:dyDescent="0.3">
      <c r="A367" s="176">
        <v>808490</v>
      </c>
      <c r="B367" s="176" t="s">
        <v>289</v>
      </c>
      <c r="C367" s="176" t="s">
        <v>203</v>
      </c>
      <c r="D367" s="176" t="s">
        <v>203</v>
      </c>
      <c r="E367" s="176" t="s">
        <v>203</v>
      </c>
      <c r="F367" s="176" t="s">
        <v>203</v>
      </c>
      <c r="G367" s="176" t="s">
        <v>205</v>
      </c>
      <c r="H367" s="176" t="s">
        <v>203</v>
      </c>
      <c r="I367" s="176" t="s">
        <v>205</v>
      </c>
      <c r="J367" s="176" t="s">
        <v>203</v>
      </c>
      <c r="K367" s="176" t="s">
        <v>203</v>
      </c>
      <c r="L367" s="176" t="s">
        <v>205</v>
      </c>
      <c r="M367" s="176" t="s">
        <v>203</v>
      </c>
      <c r="N367" s="176" t="s">
        <v>204</v>
      </c>
      <c r="O367" s="176" t="s">
        <v>204</v>
      </c>
      <c r="P367" s="176" t="s">
        <v>205</v>
      </c>
      <c r="Q367" s="176" t="s">
        <v>205</v>
      </c>
      <c r="R367" s="176" t="s">
        <v>205</v>
      </c>
      <c r="S367" s="176" t="s">
        <v>205</v>
      </c>
      <c r="T367" s="176" t="s">
        <v>205</v>
      </c>
      <c r="U367" s="176" t="s">
        <v>205</v>
      </c>
      <c r="V367" s="176" t="s">
        <v>205</v>
      </c>
      <c r="W367" s="176" t="s">
        <v>205</v>
      </c>
      <c r="X367" s="176" t="s">
        <v>205</v>
      </c>
      <c r="Y367" s="176" t="s">
        <v>205</v>
      </c>
      <c r="Z367" s="176" t="s">
        <v>205</v>
      </c>
      <c r="AA367" s="176" t="s">
        <v>266</v>
      </c>
      <c r="AB367" s="176" t="s">
        <v>266</v>
      </c>
      <c r="AC367" s="176" t="s">
        <v>266</v>
      </c>
      <c r="AD367" s="176" t="s">
        <v>266</v>
      </c>
      <c r="AE367" s="176" t="s">
        <v>266</v>
      </c>
      <c r="AF367" s="176" t="s">
        <v>266</v>
      </c>
      <c r="AG367" s="176" t="s">
        <v>266</v>
      </c>
      <c r="AH367" s="176" t="s">
        <v>266</v>
      </c>
      <c r="AI367" s="176" t="s">
        <v>266</v>
      </c>
      <c r="AJ367" s="176" t="s">
        <v>266</v>
      </c>
      <c r="AK367" s="176" t="s">
        <v>266</v>
      </c>
      <c r="AL367" s="176" t="s">
        <v>266</v>
      </c>
      <c r="AM367" s="176" t="s">
        <v>266</v>
      </c>
      <c r="AN367" s="176" t="s">
        <v>266</v>
      </c>
      <c r="AO367" s="176" t="s">
        <v>266</v>
      </c>
      <c r="AP367" s="176" t="s">
        <v>266</v>
      </c>
      <c r="AQ367" s="176" t="s">
        <v>266</v>
      </c>
      <c r="AR367" s="176" t="s">
        <v>266</v>
      </c>
      <c r="AS367" s="176" t="s">
        <v>266</v>
      </c>
      <c r="AT367" s="176" t="s">
        <v>266</v>
      </c>
      <c r="AU367" s="176" t="s">
        <v>266</v>
      </c>
      <c r="AV367" s="176" t="s">
        <v>266</v>
      </c>
      <c r="AW367" s="176" t="s">
        <v>266</v>
      </c>
      <c r="AX367" s="176" t="s">
        <v>266</v>
      </c>
    </row>
    <row r="368" spans="1:50" x14ac:dyDescent="0.3">
      <c r="A368" s="176">
        <v>808538</v>
      </c>
      <c r="B368" s="176" t="s">
        <v>289</v>
      </c>
      <c r="C368" s="176" t="s">
        <v>203</v>
      </c>
      <c r="D368" s="176" t="s">
        <v>203</v>
      </c>
      <c r="E368" s="176" t="s">
        <v>203</v>
      </c>
      <c r="F368" s="176" t="s">
        <v>203</v>
      </c>
      <c r="G368" s="176" t="s">
        <v>203</v>
      </c>
      <c r="H368" s="176" t="s">
        <v>203</v>
      </c>
      <c r="I368" s="176" t="s">
        <v>205</v>
      </c>
      <c r="J368" s="176" t="s">
        <v>203</v>
      </c>
      <c r="K368" s="176" t="s">
        <v>205</v>
      </c>
      <c r="L368" s="176" t="s">
        <v>203</v>
      </c>
      <c r="M368" s="176" t="s">
        <v>203</v>
      </c>
      <c r="N368" s="176" t="s">
        <v>205</v>
      </c>
      <c r="O368" s="176" t="s">
        <v>204</v>
      </c>
      <c r="P368" s="176" t="s">
        <v>205</v>
      </c>
      <c r="Q368" s="176" t="s">
        <v>205</v>
      </c>
      <c r="R368" s="176" t="s">
        <v>205</v>
      </c>
      <c r="S368" s="176" t="s">
        <v>205</v>
      </c>
      <c r="T368" s="176" t="s">
        <v>205</v>
      </c>
      <c r="U368" s="176" t="s">
        <v>204</v>
      </c>
      <c r="V368" s="176" t="s">
        <v>204</v>
      </c>
      <c r="W368" s="176" t="s">
        <v>204</v>
      </c>
      <c r="X368" s="176" t="s">
        <v>204</v>
      </c>
      <c r="Y368" s="176" t="s">
        <v>204</v>
      </c>
      <c r="Z368" s="176" t="s">
        <v>204</v>
      </c>
    </row>
    <row r="369" spans="1:50" x14ac:dyDescent="0.3">
      <c r="A369" s="176">
        <v>808539</v>
      </c>
      <c r="B369" s="176" t="s">
        <v>289</v>
      </c>
      <c r="C369" s="176" t="s">
        <v>203</v>
      </c>
      <c r="D369" s="176" t="s">
        <v>205</v>
      </c>
      <c r="E369" s="176" t="s">
        <v>205</v>
      </c>
      <c r="F369" s="176" t="s">
        <v>203</v>
      </c>
      <c r="G369" s="176" t="s">
        <v>203</v>
      </c>
      <c r="H369" s="176" t="s">
        <v>203</v>
      </c>
      <c r="I369" s="176" t="s">
        <v>205</v>
      </c>
      <c r="J369" s="176" t="s">
        <v>205</v>
      </c>
      <c r="K369" s="176" t="s">
        <v>205</v>
      </c>
      <c r="L369" s="176" t="s">
        <v>205</v>
      </c>
      <c r="M369" s="176" t="s">
        <v>205</v>
      </c>
      <c r="N369" s="176" t="s">
        <v>205</v>
      </c>
      <c r="O369" s="176" t="s">
        <v>204</v>
      </c>
      <c r="P369" s="176" t="s">
        <v>205</v>
      </c>
      <c r="Q369" s="176" t="s">
        <v>205</v>
      </c>
      <c r="R369" s="176" t="s">
        <v>204</v>
      </c>
      <c r="S369" s="176" t="s">
        <v>204</v>
      </c>
      <c r="T369" s="176" t="s">
        <v>204</v>
      </c>
      <c r="U369" s="176" t="s">
        <v>204</v>
      </c>
      <c r="V369" s="176" t="s">
        <v>204</v>
      </c>
      <c r="W369" s="176" t="s">
        <v>204</v>
      </c>
      <c r="X369" s="176" t="s">
        <v>204</v>
      </c>
      <c r="Y369" s="176" t="s">
        <v>204</v>
      </c>
      <c r="Z369" s="176" t="s">
        <v>204</v>
      </c>
    </row>
    <row r="370" spans="1:50" x14ac:dyDescent="0.3">
      <c r="A370" s="176">
        <v>808542</v>
      </c>
      <c r="B370" s="176" t="s">
        <v>289</v>
      </c>
      <c r="C370" s="176" t="s">
        <v>205</v>
      </c>
      <c r="D370" s="176" t="s">
        <v>204</v>
      </c>
      <c r="E370" s="176" t="s">
        <v>205</v>
      </c>
      <c r="F370" s="176" t="s">
        <v>205</v>
      </c>
      <c r="G370" s="176" t="s">
        <v>205</v>
      </c>
      <c r="H370" s="176" t="s">
        <v>205</v>
      </c>
      <c r="I370" s="176" t="s">
        <v>203</v>
      </c>
      <c r="J370" s="176" t="s">
        <v>205</v>
      </c>
      <c r="K370" s="176" t="s">
        <v>203</v>
      </c>
      <c r="L370" s="176" t="s">
        <v>205</v>
      </c>
      <c r="M370" s="176" t="s">
        <v>205</v>
      </c>
      <c r="N370" s="176" t="s">
        <v>205</v>
      </c>
      <c r="O370" s="176" t="s">
        <v>205</v>
      </c>
      <c r="P370" s="176" t="s">
        <v>205</v>
      </c>
      <c r="Q370" s="176" t="s">
        <v>205</v>
      </c>
      <c r="R370" s="176" t="s">
        <v>205</v>
      </c>
      <c r="S370" s="176" t="s">
        <v>205</v>
      </c>
      <c r="T370" s="176" t="s">
        <v>205</v>
      </c>
      <c r="U370" s="176" t="s">
        <v>205</v>
      </c>
      <c r="V370" s="176" t="s">
        <v>205</v>
      </c>
      <c r="W370" s="176" t="s">
        <v>205</v>
      </c>
      <c r="X370" s="176" t="s">
        <v>205</v>
      </c>
      <c r="Y370" s="176" t="s">
        <v>205</v>
      </c>
      <c r="Z370" s="176" t="s">
        <v>205</v>
      </c>
      <c r="AA370" s="176" t="s">
        <v>266</v>
      </c>
      <c r="AB370" s="176" t="s">
        <v>266</v>
      </c>
      <c r="AC370" s="176" t="s">
        <v>266</v>
      </c>
      <c r="AD370" s="176" t="s">
        <v>266</v>
      </c>
      <c r="AE370" s="176" t="s">
        <v>266</v>
      </c>
      <c r="AF370" s="176" t="s">
        <v>266</v>
      </c>
      <c r="AG370" s="176" t="s">
        <v>266</v>
      </c>
      <c r="AH370" s="176" t="s">
        <v>266</v>
      </c>
      <c r="AI370" s="176" t="s">
        <v>266</v>
      </c>
      <c r="AJ370" s="176" t="s">
        <v>266</v>
      </c>
      <c r="AK370" s="176" t="s">
        <v>266</v>
      </c>
      <c r="AL370" s="176" t="s">
        <v>266</v>
      </c>
      <c r="AM370" s="176" t="s">
        <v>266</v>
      </c>
      <c r="AN370" s="176" t="s">
        <v>266</v>
      </c>
      <c r="AO370" s="176" t="s">
        <v>266</v>
      </c>
      <c r="AP370" s="176" t="s">
        <v>266</v>
      </c>
      <c r="AQ370" s="176" t="s">
        <v>266</v>
      </c>
      <c r="AR370" s="176" t="s">
        <v>266</v>
      </c>
      <c r="AS370" s="176" t="s">
        <v>266</v>
      </c>
      <c r="AT370" s="176" t="s">
        <v>266</v>
      </c>
      <c r="AU370" s="176" t="s">
        <v>266</v>
      </c>
      <c r="AV370" s="176" t="s">
        <v>266</v>
      </c>
      <c r="AW370" s="176" t="s">
        <v>266</v>
      </c>
      <c r="AX370" s="176" t="s">
        <v>266</v>
      </c>
    </row>
    <row r="371" spans="1:50" x14ac:dyDescent="0.3">
      <c r="A371" s="176">
        <v>808553</v>
      </c>
      <c r="B371" s="176" t="s">
        <v>289</v>
      </c>
      <c r="C371" s="176" t="s">
        <v>204</v>
      </c>
      <c r="D371" s="176" t="s">
        <v>205</v>
      </c>
      <c r="E371" s="176" t="s">
        <v>205</v>
      </c>
      <c r="F371" s="176" t="s">
        <v>203</v>
      </c>
      <c r="G371" s="176" t="s">
        <v>204</v>
      </c>
      <c r="H371" s="176" t="s">
        <v>204</v>
      </c>
      <c r="I371" s="176" t="s">
        <v>205</v>
      </c>
      <c r="J371" s="176" t="s">
        <v>204</v>
      </c>
      <c r="K371" s="176" t="s">
        <v>205</v>
      </c>
      <c r="L371" s="176" t="s">
        <v>203</v>
      </c>
      <c r="M371" s="176" t="s">
        <v>203</v>
      </c>
      <c r="N371" s="176" t="s">
        <v>205</v>
      </c>
      <c r="O371" s="176" t="s">
        <v>204</v>
      </c>
      <c r="P371" s="176" t="s">
        <v>204</v>
      </c>
      <c r="Q371" s="176" t="s">
        <v>204</v>
      </c>
      <c r="R371" s="176" t="s">
        <v>204</v>
      </c>
      <c r="S371" s="176" t="s">
        <v>204</v>
      </c>
      <c r="T371" s="176" t="s">
        <v>204</v>
      </c>
      <c r="U371" s="176" t="s">
        <v>204</v>
      </c>
      <c r="V371" s="176" t="s">
        <v>204</v>
      </c>
      <c r="W371" s="176" t="s">
        <v>204</v>
      </c>
      <c r="X371" s="176" t="s">
        <v>204</v>
      </c>
      <c r="Y371" s="176" t="s">
        <v>204</v>
      </c>
      <c r="Z371" s="176" t="s">
        <v>204</v>
      </c>
    </row>
    <row r="372" spans="1:50" x14ac:dyDescent="0.3">
      <c r="A372" s="176">
        <v>808556</v>
      </c>
      <c r="B372" s="176" t="s">
        <v>289</v>
      </c>
      <c r="C372" s="176" t="s">
        <v>203</v>
      </c>
      <c r="D372" s="176" t="s">
        <v>203</v>
      </c>
      <c r="E372" s="176" t="s">
        <v>205</v>
      </c>
      <c r="F372" s="176" t="s">
        <v>205</v>
      </c>
      <c r="G372" s="176" t="s">
        <v>203</v>
      </c>
      <c r="H372" s="176" t="s">
        <v>205</v>
      </c>
      <c r="I372" s="176" t="s">
        <v>203</v>
      </c>
      <c r="J372" s="176" t="s">
        <v>203</v>
      </c>
      <c r="K372" s="176" t="s">
        <v>205</v>
      </c>
      <c r="L372" s="176" t="s">
        <v>205</v>
      </c>
      <c r="M372" s="176" t="s">
        <v>203</v>
      </c>
      <c r="N372" s="176" t="s">
        <v>205</v>
      </c>
      <c r="O372" s="176" t="s">
        <v>204</v>
      </c>
      <c r="P372" s="176" t="s">
        <v>205</v>
      </c>
      <c r="Q372" s="176" t="s">
        <v>205</v>
      </c>
      <c r="R372" s="176" t="s">
        <v>204</v>
      </c>
      <c r="S372" s="176" t="s">
        <v>205</v>
      </c>
      <c r="T372" s="176" t="s">
        <v>205</v>
      </c>
      <c r="U372" s="176" t="s">
        <v>205</v>
      </c>
      <c r="V372" s="176" t="s">
        <v>205</v>
      </c>
      <c r="W372" s="176" t="s">
        <v>204</v>
      </c>
      <c r="X372" s="176" t="s">
        <v>205</v>
      </c>
      <c r="Y372" s="176" t="s">
        <v>205</v>
      </c>
      <c r="Z372" s="176" t="s">
        <v>204</v>
      </c>
      <c r="AA372" s="176" t="s">
        <v>266</v>
      </c>
      <c r="AB372" s="176" t="s">
        <v>266</v>
      </c>
      <c r="AC372" s="176" t="s">
        <v>266</v>
      </c>
      <c r="AD372" s="176" t="s">
        <v>266</v>
      </c>
      <c r="AE372" s="176" t="s">
        <v>266</v>
      </c>
      <c r="AF372" s="176" t="s">
        <v>266</v>
      </c>
      <c r="AG372" s="176" t="s">
        <v>266</v>
      </c>
      <c r="AH372" s="176" t="s">
        <v>266</v>
      </c>
      <c r="AI372" s="176" t="s">
        <v>266</v>
      </c>
      <c r="AJ372" s="176" t="s">
        <v>266</v>
      </c>
      <c r="AK372" s="176" t="s">
        <v>266</v>
      </c>
      <c r="AL372" s="176" t="s">
        <v>266</v>
      </c>
      <c r="AM372" s="176" t="s">
        <v>266</v>
      </c>
      <c r="AN372" s="176" t="s">
        <v>266</v>
      </c>
      <c r="AO372" s="176" t="s">
        <v>266</v>
      </c>
      <c r="AP372" s="176" t="s">
        <v>266</v>
      </c>
      <c r="AQ372" s="176" t="s">
        <v>266</v>
      </c>
      <c r="AR372" s="176" t="s">
        <v>266</v>
      </c>
      <c r="AS372" s="176" t="s">
        <v>266</v>
      </c>
      <c r="AT372" s="176" t="s">
        <v>266</v>
      </c>
      <c r="AU372" s="176" t="s">
        <v>266</v>
      </c>
      <c r="AV372" s="176" t="s">
        <v>266</v>
      </c>
      <c r="AW372" s="176" t="s">
        <v>266</v>
      </c>
      <c r="AX372" s="176" t="s">
        <v>266</v>
      </c>
    </row>
    <row r="373" spans="1:50" x14ac:dyDescent="0.3">
      <c r="A373" s="176">
        <v>808561</v>
      </c>
      <c r="B373" s="176" t="s">
        <v>289</v>
      </c>
      <c r="C373" s="176" t="s">
        <v>205</v>
      </c>
      <c r="D373" s="176" t="s">
        <v>205</v>
      </c>
      <c r="E373" s="176" t="s">
        <v>203</v>
      </c>
      <c r="F373" s="176" t="s">
        <v>205</v>
      </c>
      <c r="G373" s="176" t="s">
        <v>204</v>
      </c>
      <c r="H373" s="176" t="s">
        <v>203</v>
      </c>
      <c r="I373" s="176" t="s">
        <v>205</v>
      </c>
      <c r="J373" s="176" t="s">
        <v>203</v>
      </c>
      <c r="K373" s="176" t="s">
        <v>205</v>
      </c>
      <c r="L373" s="176" t="s">
        <v>205</v>
      </c>
      <c r="M373" s="176" t="s">
        <v>205</v>
      </c>
      <c r="N373" s="176" t="s">
        <v>205</v>
      </c>
      <c r="O373" s="176" t="s">
        <v>204</v>
      </c>
      <c r="P373" s="176" t="s">
        <v>204</v>
      </c>
      <c r="Q373" s="176" t="s">
        <v>205</v>
      </c>
      <c r="R373" s="176" t="s">
        <v>205</v>
      </c>
      <c r="S373" s="176" t="s">
        <v>205</v>
      </c>
      <c r="T373" s="176" t="s">
        <v>205</v>
      </c>
      <c r="U373" s="176" t="s">
        <v>205</v>
      </c>
      <c r="V373" s="176" t="s">
        <v>204</v>
      </c>
      <c r="W373" s="176" t="s">
        <v>204</v>
      </c>
      <c r="X373" s="176" t="s">
        <v>205</v>
      </c>
      <c r="Y373" s="176" t="s">
        <v>204</v>
      </c>
      <c r="Z373" s="176" t="s">
        <v>204</v>
      </c>
    </row>
    <row r="374" spans="1:50" x14ac:dyDescent="0.3">
      <c r="A374" s="176">
        <v>808565</v>
      </c>
      <c r="B374" s="176" t="s">
        <v>289</v>
      </c>
      <c r="C374" s="176" t="s">
        <v>205</v>
      </c>
      <c r="D374" s="176" t="s">
        <v>203</v>
      </c>
      <c r="E374" s="176" t="s">
        <v>204</v>
      </c>
      <c r="F374" s="176" t="s">
        <v>205</v>
      </c>
      <c r="G374" s="176" t="s">
        <v>204</v>
      </c>
      <c r="H374" s="176" t="s">
        <v>205</v>
      </c>
      <c r="I374" s="176" t="s">
        <v>203</v>
      </c>
      <c r="J374" s="176" t="s">
        <v>205</v>
      </c>
      <c r="K374" s="176" t="s">
        <v>203</v>
      </c>
      <c r="L374" s="176" t="s">
        <v>205</v>
      </c>
      <c r="M374" s="176" t="s">
        <v>205</v>
      </c>
      <c r="N374" s="176" t="s">
        <v>205</v>
      </c>
      <c r="O374" s="176" t="s">
        <v>204</v>
      </c>
      <c r="P374" s="176" t="s">
        <v>205</v>
      </c>
      <c r="Q374" s="176" t="s">
        <v>205</v>
      </c>
      <c r="R374" s="176" t="s">
        <v>205</v>
      </c>
      <c r="S374" s="176" t="s">
        <v>205</v>
      </c>
      <c r="T374" s="176" t="s">
        <v>205</v>
      </c>
      <c r="U374" s="176" t="s">
        <v>204</v>
      </c>
      <c r="V374" s="176" t="s">
        <v>204</v>
      </c>
      <c r="W374" s="176" t="s">
        <v>204</v>
      </c>
      <c r="X374" s="176" t="s">
        <v>205</v>
      </c>
      <c r="Y374" s="176" t="s">
        <v>204</v>
      </c>
      <c r="Z374" s="176" t="s">
        <v>204</v>
      </c>
      <c r="AA374" s="176" t="s">
        <v>266</v>
      </c>
      <c r="AB374" s="176" t="s">
        <v>266</v>
      </c>
      <c r="AC374" s="176" t="s">
        <v>266</v>
      </c>
      <c r="AD374" s="176" t="s">
        <v>266</v>
      </c>
      <c r="AE374" s="176" t="s">
        <v>266</v>
      </c>
      <c r="AF374" s="176" t="s">
        <v>266</v>
      </c>
      <c r="AG374" s="176" t="s">
        <v>266</v>
      </c>
      <c r="AH374" s="176" t="s">
        <v>266</v>
      </c>
      <c r="AI374" s="176" t="s">
        <v>266</v>
      </c>
      <c r="AJ374" s="176" t="s">
        <v>266</v>
      </c>
      <c r="AK374" s="176" t="s">
        <v>266</v>
      </c>
      <c r="AL374" s="176" t="s">
        <v>266</v>
      </c>
      <c r="AM374" s="176" t="s">
        <v>266</v>
      </c>
      <c r="AN374" s="176" t="s">
        <v>266</v>
      </c>
      <c r="AO374" s="176" t="s">
        <v>266</v>
      </c>
      <c r="AP374" s="176" t="s">
        <v>266</v>
      </c>
      <c r="AQ374" s="176" t="s">
        <v>266</v>
      </c>
      <c r="AR374" s="176" t="s">
        <v>266</v>
      </c>
      <c r="AS374" s="176" t="s">
        <v>266</v>
      </c>
      <c r="AT374" s="176" t="s">
        <v>266</v>
      </c>
      <c r="AU374" s="176" t="s">
        <v>266</v>
      </c>
      <c r="AV374" s="176" t="s">
        <v>266</v>
      </c>
      <c r="AW374" s="176" t="s">
        <v>266</v>
      </c>
      <c r="AX374" s="176" t="s">
        <v>266</v>
      </c>
    </row>
    <row r="375" spans="1:50" x14ac:dyDescent="0.3">
      <c r="A375" s="176">
        <v>808568</v>
      </c>
      <c r="B375" s="176" t="s">
        <v>289</v>
      </c>
      <c r="C375" s="176" t="s">
        <v>203</v>
      </c>
      <c r="D375" s="176" t="s">
        <v>203</v>
      </c>
      <c r="E375" s="176" t="s">
        <v>203</v>
      </c>
      <c r="F375" s="176" t="s">
        <v>203</v>
      </c>
      <c r="G375" s="176" t="s">
        <v>205</v>
      </c>
      <c r="H375" s="176" t="s">
        <v>203</v>
      </c>
      <c r="I375" s="176" t="s">
        <v>205</v>
      </c>
      <c r="J375" s="176" t="s">
        <v>203</v>
      </c>
      <c r="K375" s="176" t="s">
        <v>205</v>
      </c>
      <c r="L375" s="176" t="s">
        <v>205</v>
      </c>
      <c r="M375" s="176" t="s">
        <v>203</v>
      </c>
      <c r="N375" s="176" t="s">
        <v>205</v>
      </c>
      <c r="O375" s="176" t="s">
        <v>204</v>
      </c>
      <c r="P375" s="176" t="s">
        <v>205</v>
      </c>
      <c r="Q375" s="176" t="s">
        <v>205</v>
      </c>
      <c r="R375" s="176" t="s">
        <v>205</v>
      </c>
      <c r="S375" s="176" t="s">
        <v>205</v>
      </c>
      <c r="T375" s="176" t="s">
        <v>205</v>
      </c>
      <c r="U375" s="176" t="s">
        <v>204</v>
      </c>
      <c r="V375" s="176" t="s">
        <v>204</v>
      </c>
      <c r="W375" s="176" t="s">
        <v>204</v>
      </c>
      <c r="X375" s="176" t="s">
        <v>204</v>
      </c>
      <c r="Y375" s="176" t="s">
        <v>204</v>
      </c>
      <c r="Z375" s="176" t="s">
        <v>204</v>
      </c>
      <c r="AA375" s="176" t="s">
        <v>266</v>
      </c>
      <c r="AB375" s="176" t="s">
        <v>266</v>
      </c>
      <c r="AC375" s="176" t="s">
        <v>266</v>
      </c>
      <c r="AD375" s="176" t="s">
        <v>266</v>
      </c>
      <c r="AE375" s="176" t="s">
        <v>266</v>
      </c>
      <c r="AF375" s="176" t="s">
        <v>266</v>
      </c>
      <c r="AG375" s="176" t="s">
        <v>266</v>
      </c>
      <c r="AH375" s="176" t="s">
        <v>266</v>
      </c>
      <c r="AI375" s="176" t="s">
        <v>266</v>
      </c>
      <c r="AJ375" s="176" t="s">
        <v>266</v>
      </c>
      <c r="AK375" s="176" t="s">
        <v>266</v>
      </c>
      <c r="AL375" s="176" t="s">
        <v>266</v>
      </c>
      <c r="AM375" s="176" t="s">
        <v>266</v>
      </c>
      <c r="AN375" s="176" t="s">
        <v>266</v>
      </c>
      <c r="AO375" s="176" t="s">
        <v>266</v>
      </c>
      <c r="AP375" s="176" t="s">
        <v>266</v>
      </c>
      <c r="AQ375" s="176" t="s">
        <v>266</v>
      </c>
      <c r="AR375" s="176" t="s">
        <v>266</v>
      </c>
      <c r="AS375" s="176" t="s">
        <v>266</v>
      </c>
      <c r="AT375" s="176" t="s">
        <v>266</v>
      </c>
      <c r="AU375" s="176" t="s">
        <v>266</v>
      </c>
      <c r="AV375" s="176" t="s">
        <v>266</v>
      </c>
      <c r="AW375" s="176" t="s">
        <v>266</v>
      </c>
      <c r="AX375" s="176" t="s">
        <v>266</v>
      </c>
    </row>
    <row r="376" spans="1:50" x14ac:dyDescent="0.3">
      <c r="A376" s="176">
        <v>808577</v>
      </c>
      <c r="B376" s="176" t="s">
        <v>289</v>
      </c>
      <c r="C376" s="176" t="s">
        <v>203</v>
      </c>
      <c r="D376" s="176" t="s">
        <v>204</v>
      </c>
      <c r="E376" s="176" t="s">
        <v>203</v>
      </c>
      <c r="F376" s="176" t="s">
        <v>203</v>
      </c>
      <c r="G376" s="176" t="s">
        <v>203</v>
      </c>
      <c r="H376" s="176" t="s">
        <v>204</v>
      </c>
      <c r="I376" s="176" t="s">
        <v>203</v>
      </c>
      <c r="J376" s="176" t="s">
        <v>203</v>
      </c>
      <c r="K376" s="176" t="s">
        <v>203</v>
      </c>
      <c r="L376" s="176" t="s">
        <v>203</v>
      </c>
      <c r="M376" s="176" t="s">
        <v>203</v>
      </c>
      <c r="N376" s="176" t="s">
        <v>205</v>
      </c>
      <c r="O376" s="176" t="s">
        <v>204</v>
      </c>
      <c r="P376" s="176" t="s">
        <v>205</v>
      </c>
      <c r="Q376" s="176" t="s">
        <v>205</v>
      </c>
      <c r="R376" s="176" t="s">
        <v>205</v>
      </c>
      <c r="S376" s="176" t="s">
        <v>205</v>
      </c>
      <c r="T376" s="176" t="s">
        <v>203</v>
      </c>
      <c r="U376" s="176" t="s">
        <v>205</v>
      </c>
      <c r="V376" s="176" t="s">
        <v>205</v>
      </c>
      <c r="W376" s="176" t="s">
        <v>205</v>
      </c>
      <c r="X376" s="176" t="s">
        <v>205</v>
      </c>
      <c r="Y376" s="176" t="s">
        <v>205</v>
      </c>
      <c r="Z376" s="176" t="s">
        <v>205</v>
      </c>
      <c r="AA376" s="176" t="s">
        <v>266</v>
      </c>
      <c r="AB376" s="176" t="s">
        <v>266</v>
      </c>
      <c r="AC376" s="176" t="s">
        <v>266</v>
      </c>
      <c r="AD376" s="176" t="s">
        <v>266</v>
      </c>
      <c r="AE376" s="176" t="s">
        <v>266</v>
      </c>
      <c r="AF376" s="176" t="s">
        <v>266</v>
      </c>
      <c r="AG376" s="176" t="s">
        <v>266</v>
      </c>
      <c r="AH376" s="176" t="s">
        <v>266</v>
      </c>
      <c r="AI376" s="176" t="s">
        <v>266</v>
      </c>
      <c r="AJ376" s="176" t="s">
        <v>266</v>
      </c>
      <c r="AK376" s="176" t="s">
        <v>266</v>
      </c>
      <c r="AL376" s="176" t="s">
        <v>266</v>
      </c>
      <c r="AM376" s="176" t="s">
        <v>266</v>
      </c>
      <c r="AN376" s="176" t="s">
        <v>266</v>
      </c>
      <c r="AO376" s="176" t="s">
        <v>266</v>
      </c>
      <c r="AP376" s="176" t="s">
        <v>266</v>
      </c>
      <c r="AQ376" s="176" t="s">
        <v>266</v>
      </c>
      <c r="AR376" s="176" t="s">
        <v>266</v>
      </c>
      <c r="AS376" s="176" t="s">
        <v>266</v>
      </c>
      <c r="AT376" s="176" t="s">
        <v>266</v>
      </c>
      <c r="AU376" s="176" t="s">
        <v>266</v>
      </c>
      <c r="AV376" s="176" t="s">
        <v>266</v>
      </c>
      <c r="AW376" s="176" t="s">
        <v>266</v>
      </c>
      <c r="AX376" s="176" t="s">
        <v>266</v>
      </c>
    </row>
    <row r="377" spans="1:50" x14ac:dyDescent="0.3">
      <c r="A377" s="176">
        <v>808583</v>
      </c>
      <c r="B377" s="176" t="s">
        <v>289</v>
      </c>
      <c r="C377" s="176" t="s">
        <v>203</v>
      </c>
      <c r="D377" s="176" t="s">
        <v>203</v>
      </c>
      <c r="E377" s="176" t="s">
        <v>203</v>
      </c>
      <c r="F377" s="176" t="s">
        <v>204</v>
      </c>
      <c r="G377" s="176" t="s">
        <v>204</v>
      </c>
      <c r="H377" s="176" t="s">
        <v>203</v>
      </c>
      <c r="I377" s="176" t="s">
        <v>203</v>
      </c>
      <c r="J377" s="176" t="s">
        <v>203</v>
      </c>
      <c r="K377" s="176" t="s">
        <v>205</v>
      </c>
      <c r="L377" s="176" t="s">
        <v>203</v>
      </c>
      <c r="M377" s="176" t="s">
        <v>203</v>
      </c>
      <c r="N377" s="176" t="s">
        <v>203</v>
      </c>
      <c r="O377" s="176" t="s">
        <v>203</v>
      </c>
      <c r="P377" s="176" t="s">
        <v>205</v>
      </c>
      <c r="Q377" s="176" t="s">
        <v>205</v>
      </c>
      <c r="R377" s="176" t="s">
        <v>203</v>
      </c>
      <c r="S377" s="176" t="s">
        <v>203</v>
      </c>
      <c r="T377" s="176" t="s">
        <v>203</v>
      </c>
      <c r="U377" s="176" t="s">
        <v>205</v>
      </c>
      <c r="V377" s="176" t="s">
        <v>205</v>
      </c>
      <c r="W377" s="176" t="s">
        <v>205</v>
      </c>
      <c r="X377" s="176" t="s">
        <v>205</v>
      </c>
      <c r="Y377" s="176" t="s">
        <v>205</v>
      </c>
      <c r="Z377" s="176" t="s">
        <v>205</v>
      </c>
    </row>
    <row r="378" spans="1:50" x14ac:dyDescent="0.3">
      <c r="A378" s="176">
        <v>808585</v>
      </c>
      <c r="B378" s="176" t="s">
        <v>289</v>
      </c>
      <c r="C378" s="176" t="s">
        <v>205</v>
      </c>
      <c r="D378" s="176" t="s">
        <v>203</v>
      </c>
      <c r="E378" s="176" t="s">
        <v>203</v>
      </c>
      <c r="F378" s="176" t="s">
        <v>204</v>
      </c>
      <c r="G378" s="176" t="s">
        <v>203</v>
      </c>
      <c r="H378" s="176" t="s">
        <v>204</v>
      </c>
      <c r="I378" s="176" t="s">
        <v>203</v>
      </c>
      <c r="J378" s="176" t="s">
        <v>205</v>
      </c>
      <c r="K378" s="176" t="s">
        <v>203</v>
      </c>
      <c r="L378" s="176" t="s">
        <v>204</v>
      </c>
      <c r="M378" s="176" t="s">
        <v>205</v>
      </c>
      <c r="N378" s="176" t="s">
        <v>205</v>
      </c>
      <c r="O378" s="176" t="s">
        <v>203</v>
      </c>
      <c r="P378" s="176" t="s">
        <v>205</v>
      </c>
      <c r="Q378" s="176" t="s">
        <v>205</v>
      </c>
      <c r="R378" s="176" t="s">
        <v>205</v>
      </c>
      <c r="S378" s="176" t="s">
        <v>205</v>
      </c>
      <c r="T378" s="176" t="s">
        <v>205</v>
      </c>
      <c r="U378" s="176" t="s">
        <v>205</v>
      </c>
      <c r="V378" s="176" t="s">
        <v>204</v>
      </c>
      <c r="W378" s="176" t="s">
        <v>203</v>
      </c>
      <c r="X378" s="176" t="s">
        <v>203</v>
      </c>
      <c r="Y378" s="176" t="s">
        <v>204</v>
      </c>
      <c r="Z378" s="176" t="s">
        <v>205</v>
      </c>
      <c r="AA378" s="176" t="s">
        <v>266</v>
      </c>
      <c r="AB378" s="176" t="s">
        <v>266</v>
      </c>
      <c r="AC378" s="176" t="s">
        <v>266</v>
      </c>
      <c r="AD378" s="176" t="s">
        <v>266</v>
      </c>
      <c r="AE378" s="176" t="s">
        <v>266</v>
      </c>
      <c r="AF378" s="176" t="s">
        <v>266</v>
      </c>
      <c r="AG378" s="176" t="s">
        <v>266</v>
      </c>
      <c r="AH378" s="176" t="s">
        <v>266</v>
      </c>
      <c r="AI378" s="176" t="s">
        <v>266</v>
      </c>
      <c r="AJ378" s="176" t="s">
        <v>266</v>
      </c>
      <c r="AK378" s="176" t="s">
        <v>266</v>
      </c>
      <c r="AL378" s="176" t="s">
        <v>266</v>
      </c>
      <c r="AM378" s="176" t="s">
        <v>266</v>
      </c>
      <c r="AN378" s="176" t="s">
        <v>266</v>
      </c>
      <c r="AO378" s="176" t="s">
        <v>266</v>
      </c>
      <c r="AP378" s="176" t="s">
        <v>266</v>
      </c>
      <c r="AQ378" s="176" t="s">
        <v>266</v>
      </c>
      <c r="AR378" s="176" t="s">
        <v>266</v>
      </c>
      <c r="AS378" s="176" t="s">
        <v>266</v>
      </c>
      <c r="AT378" s="176" t="s">
        <v>266</v>
      </c>
      <c r="AU378" s="176" t="s">
        <v>266</v>
      </c>
      <c r="AV378" s="176" t="s">
        <v>266</v>
      </c>
      <c r="AW378" s="176" t="s">
        <v>266</v>
      </c>
      <c r="AX378" s="176" t="s">
        <v>266</v>
      </c>
    </row>
    <row r="379" spans="1:50" x14ac:dyDescent="0.3">
      <c r="A379" s="176">
        <v>808592</v>
      </c>
      <c r="B379" s="176" t="s">
        <v>289</v>
      </c>
      <c r="C379" s="176" t="s">
        <v>203</v>
      </c>
      <c r="D379" s="176" t="s">
        <v>203</v>
      </c>
      <c r="E379" s="176" t="s">
        <v>203</v>
      </c>
      <c r="F379" s="176" t="s">
        <v>203</v>
      </c>
      <c r="G379" s="176" t="s">
        <v>205</v>
      </c>
      <c r="H379" s="176" t="s">
        <v>203</v>
      </c>
      <c r="I379" s="176" t="s">
        <v>205</v>
      </c>
      <c r="J379" s="176" t="s">
        <v>205</v>
      </c>
      <c r="K379" s="176" t="s">
        <v>204</v>
      </c>
      <c r="L379" s="176" t="s">
        <v>203</v>
      </c>
      <c r="M379" s="176" t="s">
        <v>205</v>
      </c>
      <c r="N379" s="176" t="s">
        <v>203</v>
      </c>
      <c r="O379" s="176" t="s">
        <v>205</v>
      </c>
      <c r="P379" s="176" t="s">
        <v>205</v>
      </c>
      <c r="Q379" s="176" t="s">
        <v>205</v>
      </c>
      <c r="R379" s="176" t="s">
        <v>205</v>
      </c>
      <c r="S379" s="176" t="s">
        <v>205</v>
      </c>
      <c r="T379" s="176" t="s">
        <v>205</v>
      </c>
      <c r="U379" s="176" t="s">
        <v>205</v>
      </c>
      <c r="V379" s="176" t="s">
        <v>205</v>
      </c>
      <c r="W379" s="176" t="s">
        <v>205</v>
      </c>
      <c r="X379" s="176" t="s">
        <v>205</v>
      </c>
      <c r="Y379" s="176" t="s">
        <v>205</v>
      </c>
      <c r="Z379" s="176" t="s">
        <v>205</v>
      </c>
      <c r="AA379" s="176" t="s">
        <v>266</v>
      </c>
      <c r="AB379" s="176" t="s">
        <v>266</v>
      </c>
      <c r="AC379" s="176" t="s">
        <v>266</v>
      </c>
      <c r="AD379" s="176" t="s">
        <v>266</v>
      </c>
      <c r="AE379" s="176" t="s">
        <v>266</v>
      </c>
      <c r="AF379" s="176" t="s">
        <v>266</v>
      </c>
      <c r="AG379" s="176" t="s">
        <v>266</v>
      </c>
      <c r="AH379" s="176" t="s">
        <v>266</v>
      </c>
      <c r="AI379" s="176" t="s">
        <v>266</v>
      </c>
      <c r="AJ379" s="176" t="s">
        <v>266</v>
      </c>
      <c r="AK379" s="176" t="s">
        <v>266</v>
      </c>
      <c r="AL379" s="176" t="s">
        <v>266</v>
      </c>
      <c r="AM379" s="176" t="s">
        <v>266</v>
      </c>
      <c r="AN379" s="176" t="s">
        <v>266</v>
      </c>
      <c r="AO379" s="176" t="s">
        <v>266</v>
      </c>
      <c r="AP379" s="176" t="s">
        <v>266</v>
      </c>
      <c r="AQ379" s="176" t="s">
        <v>266</v>
      </c>
      <c r="AR379" s="176" t="s">
        <v>266</v>
      </c>
      <c r="AS379" s="176" t="s">
        <v>266</v>
      </c>
      <c r="AT379" s="176" t="s">
        <v>266</v>
      </c>
      <c r="AU379" s="176" t="s">
        <v>266</v>
      </c>
      <c r="AV379" s="176" t="s">
        <v>266</v>
      </c>
      <c r="AW379" s="176" t="s">
        <v>266</v>
      </c>
      <c r="AX379" s="176" t="s">
        <v>266</v>
      </c>
    </row>
    <row r="380" spans="1:50" x14ac:dyDescent="0.3">
      <c r="A380" s="176">
        <v>808601</v>
      </c>
      <c r="B380" s="176" t="s">
        <v>289</v>
      </c>
      <c r="C380" s="176" t="s">
        <v>203</v>
      </c>
      <c r="D380" s="176" t="s">
        <v>205</v>
      </c>
      <c r="E380" s="176" t="s">
        <v>203</v>
      </c>
      <c r="F380" s="176" t="s">
        <v>203</v>
      </c>
      <c r="G380" s="176" t="s">
        <v>203</v>
      </c>
      <c r="H380" s="176" t="s">
        <v>203</v>
      </c>
      <c r="I380" s="176" t="s">
        <v>205</v>
      </c>
      <c r="J380" s="176" t="s">
        <v>203</v>
      </c>
      <c r="K380" s="176" t="s">
        <v>203</v>
      </c>
      <c r="L380" s="176" t="s">
        <v>203</v>
      </c>
      <c r="M380" s="176" t="s">
        <v>203</v>
      </c>
      <c r="N380" s="176" t="s">
        <v>203</v>
      </c>
      <c r="O380" s="176" t="s">
        <v>204</v>
      </c>
      <c r="P380" s="176" t="s">
        <v>205</v>
      </c>
      <c r="Q380" s="176" t="s">
        <v>205</v>
      </c>
      <c r="R380" s="176" t="s">
        <v>205</v>
      </c>
      <c r="S380" s="176" t="s">
        <v>205</v>
      </c>
      <c r="T380" s="176" t="s">
        <v>205</v>
      </c>
      <c r="U380" s="176" t="s">
        <v>205</v>
      </c>
      <c r="V380" s="176" t="s">
        <v>204</v>
      </c>
      <c r="W380" s="176" t="s">
        <v>204</v>
      </c>
      <c r="X380" s="176" t="s">
        <v>204</v>
      </c>
      <c r="Y380" s="176" t="s">
        <v>204</v>
      </c>
      <c r="Z380" s="176" t="s">
        <v>204</v>
      </c>
      <c r="AA380" s="176" t="s">
        <v>266</v>
      </c>
      <c r="AB380" s="176" t="s">
        <v>266</v>
      </c>
      <c r="AC380" s="176" t="s">
        <v>266</v>
      </c>
      <c r="AD380" s="176" t="s">
        <v>266</v>
      </c>
      <c r="AE380" s="176" t="s">
        <v>266</v>
      </c>
      <c r="AF380" s="176" t="s">
        <v>266</v>
      </c>
      <c r="AG380" s="176" t="s">
        <v>266</v>
      </c>
      <c r="AH380" s="176" t="s">
        <v>266</v>
      </c>
      <c r="AI380" s="176" t="s">
        <v>266</v>
      </c>
      <c r="AJ380" s="176" t="s">
        <v>266</v>
      </c>
      <c r="AK380" s="176" t="s">
        <v>266</v>
      </c>
      <c r="AL380" s="176" t="s">
        <v>266</v>
      </c>
      <c r="AM380" s="176" t="s">
        <v>266</v>
      </c>
      <c r="AN380" s="176" t="s">
        <v>266</v>
      </c>
      <c r="AO380" s="176" t="s">
        <v>266</v>
      </c>
      <c r="AP380" s="176" t="s">
        <v>266</v>
      </c>
      <c r="AQ380" s="176" t="s">
        <v>266</v>
      </c>
      <c r="AR380" s="176" t="s">
        <v>266</v>
      </c>
      <c r="AS380" s="176" t="s">
        <v>266</v>
      </c>
      <c r="AT380" s="176" t="s">
        <v>266</v>
      </c>
      <c r="AU380" s="176" t="s">
        <v>266</v>
      </c>
      <c r="AV380" s="176" t="s">
        <v>266</v>
      </c>
      <c r="AW380" s="176" t="s">
        <v>266</v>
      </c>
      <c r="AX380" s="176" t="s">
        <v>266</v>
      </c>
    </row>
    <row r="381" spans="1:50" x14ac:dyDescent="0.3">
      <c r="A381" s="176">
        <v>808612</v>
      </c>
      <c r="B381" s="176" t="s">
        <v>289</v>
      </c>
      <c r="C381" s="176" t="s">
        <v>203</v>
      </c>
      <c r="D381" s="176" t="s">
        <v>205</v>
      </c>
      <c r="E381" s="176" t="s">
        <v>203</v>
      </c>
      <c r="F381" s="176" t="s">
        <v>203</v>
      </c>
      <c r="G381" s="176" t="s">
        <v>204</v>
      </c>
      <c r="H381" s="176" t="s">
        <v>203</v>
      </c>
      <c r="I381" s="176" t="s">
        <v>205</v>
      </c>
      <c r="J381" s="176" t="s">
        <v>203</v>
      </c>
      <c r="K381" s="176" t="s">
        <v>205</v>
      </c>
      <c r="L381" s="176" t="s">
        <v>203</v>
      </c>
      <c r="M381" s="176" t="s">
        <v>203</v>
      </c>
      <c r="N381" s="176" t="s">
        <v>205</v>
      </c>
      <c r="O381" s="176" t="s">
        <v>205</v>
      </c>
      <c r="P381" s="176" t="s">
        <v>203</v>
      </c>
      <c r="Q381" s="176" t="s">
        <v>205</v>
      </c>
      <c r="R381" s="176" t="s">
        <v>203</v>
      </c>
      <c r="S381" s="176" t="s">
        <v>205</v>
      </c>
      <c r="T381" s="176" t="s">
        <v>205</v>
      </c>
      <c r="U381" s="176" t="s">
        <v>205</v>
      </c>
      <c r="V381" s="176" t="s">
        <v>205</v>
      </c>
      <c r="W381" s="176" t="s">
        <v>205</v>
      </c>
      <c r="X381" s="176" t="s">
        <v>203</v>
      </c>
      <c r="Y381" s="176" t="s">
        <v>205</v>
      </c>
      <c r="Z381" s="176" t="s">
        <v>205</v>
      </c>
      <c r="AA381" s="176" t="s">
        <v>266</v>
      </c>
      <c r="AB381" s="176" t="s">
        <v>266</v>
      </c>
      <c r="AC381" s="176" t="s">
        <v>266</v>
      </c>
      <c r="AD381" s="176" t="s">
        <v>266</v>
      </c>
      <c r="AE381" s="176" t="s">
        <v>266</v>
      </c>
      <c r="AF381" s="176" t="s">
        <v>266</v>
      </c>
      <c r="AG381" s="176" t="s">
        <v>266</v>
      </c>
      <c r="AH381" s="176" t="s">
        <v>266</v>
      </c>
      <c r="AI381" s="176" t="s">
        <v>266</v>
      </c>
      <c r="AJ381" s="176" t="s">
        <v>266</v>
      </c>
      <c r="AK381" s="176" t="s">
        <v>266</v>
      </c>
      <c r="AL381" s="176" t="s">
        <v>266</v>
      </c>
      <c r="AM381" s="176" t="s">
        <v>266</v>
      </c>
      <c r="AN381" s="176" t="s">
        <v>266</v>
      </c>
      <c r="AO381" s="176" t="s">
        <v>266</v>
      </c>
      <c r="AP381" s="176" t="s">
        <v>266</v>
      </c>
      <c r="AQ381" s="176" t="s">
        <v>266</v>
      </c>
      <c r="AR381" s="176" t="s">
        <v>266</v>
      </c>
      <c r="AS381" s="176" t="s">
        <v>266</v>
      </c>
      <c r="AT381" s="176" t="s">
        <v>266</v>
      </c>
      <c r="AU381" s="176" t="s">
        <v>266</v>
      </c>
      <c r="AV381" s="176" t="s">
        <v>266</v>
      </c>
      <c r="AW381" s="176" t="s">
        <v>266</v>
      </c>
      <c r="AX381" s="176" t="s">
        <v>266</v>
      </c>
    </row>
    <row r="382" spans="1:50" x14ac:dyDescent="0.3">
      <c r="A382" s="176">
        <v>808616</v>
      </c>
      <c r="B382" s="176" t="s">
        <v>289</v>
      </c>
      <c r="C382" s="176" t="s">
        <v>203</v>
      </c>
      <c r="D382" s="176" t="s">
        <v>203</v>
      </c>
      <c r="E382" s="176" t="s">
        <v>204</v>
      </c>
      <c r="F382" s="176" t="s">
        <v>205</v>
      </c>
      <c r="G382" s="176" t="s">
        <v>205</v>
      </c>
      <c r="H382" s="176" t="s">
        <v>205</v>
      </c>
      <c r="I382" s="176" t="s">
        <v>203</v>
      </c>
      <c r="J382" s="176" t="s">
        <v>203</v>
      </c>
      <c r="K382" s="176" t="s">
        <v>205</v>
      </c>
      <c r="L382" s="176" t="s">
        <v>203</v>
      </c>
      <c r="M382" s="176" t="s">
        <v>203</v>
      </c>
      <c r="N382" s="176" t="s">
        <v>205</v>
      </c>
      <c r="O382" s="176" t="s">
        <v>205</v>
      </c>
      <c r="P382" s="176" t="s">
        <v>205</v>
      </c>
      <c r="Q382" s="176" t="s">
        <v>205</v>
      </c>
      <c r="R382" s="176" t="s">
        <v>205</v>
      </c>
      <c r="S382" s="176" t="s">
        <v>205</v>
      </c>
      <c r="T382" s="176" t="s">
        <v>205</v>
      </c>
      <c r="U382" s="176" t="s">
        <v>204</v>
      </c>
      <c r="V382" s="176" t="s">
        <v>204</v>
      </c>
      <c r="W382" s="176" t="s">
        <v>204</v>
      </c>
      <c r="X382" s="176" t="s">
        <v>204</v>
      </c>
      <c r="Y382" s="176" t="s">
        <v>204</v>
      </c>
      <c r="Z382" s="176" t="s">
        <v>204</v>
      </c>
      <c r="AA382" s="176" t="s">
        <v>266</v>
      </c>
      <c r="AB382" s="176" t="s">
        <v>266</v>
      </c>
      <c r="AC382" s="176" t="s">
        <v>266</v>
      </c>
      <c r="AD382" s="176" t="s">
        <v>266</v>
      </c>
      <c r="AE382" s="176" t="s">
        <v>266</v>
      </c>
      <c r="AF382" s="176" t="s">
        <v>266</v>
      </c>
      <c r="AG382" s="176" t="s">
        <v>266</v>
      </c>
      <c r="AH382" s="176" t="s">
        <v>266</v>
      </c>
      <c r="AI382" s="176" t="s">
        <v>266</v>
      </c>
      <c r="AJ382" s="176" t="s">
        <v>266</v>
      </c>
      <c r="AK382" s="176" t="s">
        <v>266</v>
      </c>
      <c r="AL382" s="176" t="s">
        <v>266</v>
      </c>
      <c r="AM382" s="176" t="s">
        <v>266</v>
      </c>
      <c r="AN382" s="176" t="s">
        <v>266</v>
      </c>
      <c r="AO382" s="176" t="s">
        <v>266</v>
      </c>
      <c r="AP382" s="176" t="s">
        <v>266</v>
      </c>
      <c r="AQ382" s="176" t="s">
        <v>266</v>
      </c>
      <c r="AR382" s="176" t="s">
        <v>266</v>
      </c>
      <c r="AS382" s="176" t="s">
        <v>266</v>
      </c>
      <c r="AT382" s="176" t="s">
        <v>266</v>
      </c>
      <c r="AU382" s="176" t="s">
        <v>266</v>
      </c>
      <c r="AV382" s="176" t="s">
        <v>266</v>
      </c>
      <c r="AW382" s="176" t="s">
        <v>266</v>
      </c>
      <c r="AX382" s="176" t="s">
        <v>266</v>
      </c>
    </row>
    <row r="383" spans="1:50" x14ac:dyDescent="0.3">
      <c r="A383" s="176">
        <v>808619</v>
      </c>
      <c r="B383" s="176" t="s">
        <v>289</v>
      </c>
      <c r="C383" s="176" t="s">
        <v>203</v>
      </c>
      <c r="D383" s="176" t="s">
        <v>203</v>
      </c>
      <c r="E383" s="176" t="s">
        <v>204</v>
      </c>
      <c r="F383" s="176" t="s">
        <v>205</v>
      </c>
      <c r="G383" s="176" t="s">
        <v>205</v>
      </c>
      <c r="H383" s="176" t="s">
        <v>203</v>
      </c>
      <c r="I383" s="176" t="s">
        <v>203</v>
      </c>
      <c r="J383" s="176" t="s">
        <v>203</v>
      </c>
      <c r="K383" s="176" t="s">
        <v>204</v>
      </c>
      <c r="L383" s="176" t="s">
        <v>203</v>
      </c>
      <c r="M383" s="176" t="s">
        <v>205</v>
      </c>
      <c r="N383" s="176" t="s">
        <v>204</v>
      </c>
      <c r="O383" s="176" t="s">
        <v>205</v>
      </c>
      <c r="P383" s="176" t="s">
        <v>205</v>
      </c>
      <c r="Q383" s="176" t="s">
        <v>203</v>
      </c>
      <c r="R383" s="176" t="s">
        <v>203</v>
      </c>
      <c r="S383" s="176" t="s">
        <v>205</v>
      </c>
      <c r="T383" s="176" t="s">
        <v>203</v>
      </c>
      <c r="U383" s="176" t="s">
        <v>203</v>
      </c>
      <c r="V383" s="176" t="s">
        <v>205</v>
      </c>
      <c r="W383" s="176" t="s">
        <v>205</v>
      </c>
      <c r="X383" s="176" t="s">
        <v>203</v>
      </c>
      <c r="Y383" s="176" t="s">
        <v>205</v>
      </c>
      <c r="Z383" s="176" t="s">
        <v>203</v>
      </c>
      <c r="AA383" s="176" t="s">
        <v>266</v>
      </c>
      <c r="AB383" s="176" t="s">
        <v>266</v>
      </c>
      <c r="AC383" s="176" t="s">
        <v>266</v>
      </c>
      <c r="AD383" s="176" t="s">
        <v>266</v>
      </c>
      <c r="AE383" s="176" t="s">
        <v>266</v>
      </c>
      <c r="AF383" s="176" t="s">
        <v>266</v>
      </c>
      <c r="AG383" s="176" t="s">
        <v>266</v>
      </c>
      <c r="AH383" s="176" t="s">
        <v>266</v>
      </c>
      <c r="AI383" s="176" t="s">
        <v>266</v>
      </c>
      <c r="AJ383" s="176" t="s">
        <v>266</v>
      </c>
      <c r="AK383" s="176" t="s">
        <v>266</v>
      </c>
      <c r="AL383" s="176" t="s">
        <v>266</v>
      </c>
      <c r="AM383" s="176" t="s">
        <v>266</v>
      </c>
      <c r="AN383" s="176" t="s">
        <v>266</v>
      </c>
      <c r="AO383" s="176" t="s">
        <v>266</v>
      </c>
      <c r="AP383" s="176" t="s">
        <v>266</v>
      </c>
      <c r="AQ383" s="176" t="s">
        <v>266</v>
      </c>
      <c r="AR383" s="176" t="s">
        <v>266</v>
      </c>
      <c r="AS383" s="176" t="s">
        <v>266</v>
      </c>
      <c r="AT383" s="176" t="s">
        <v>266</v>
      </c>
      <c r="AU383" s="176" t="s">
        <v>266</v>
      </c>
      <c r="AV383" s="176" t="s">
        <v>266</v>
      </c>
      <c r="AW383" s="176" t="s">
        <v>266</v>
      </c>
      <c r="AX383" s="176" t="s">
        <v>266</v>
      </c>
    </row>
    <row r="384" spans="1:50" x14ac:dyDescent="0.3">
      <c r="A384" s="176">
        <v>808627</v>
      </c>
      <c r="B384" s="176" t="s">
        <v>289</v>
      </c>
      <c r="C384" s="176" t="s">
        <v>205</v>
      </c>
      <c r="D384" s="176" t="s">
        <v>205</v>
      </c>
      <c r="E384" s="176" t="s">
        <v>204</v>
      </c>
      <c r="F384" s="176" t="s">
        <v>203</v>
      </c>
      <c r="G384" s="176" t="s">
        <v>204</v>
      </c>
      <c r="H384" s="176" t="s">
        <v>203</v>
      </c>
      <c r="I384" s="176" t="s">
        <v>205</v>
      </c>
      <c r="J384" s="176" t="s">
        <v>203</v>
      </c>
      <c r="K384" s="176" t="s">
        <v>203</v>
      </c>
      <c r="L384" s="176" t="s">
        <v>203</v>
      </c>
      <c r="M384" s="176" t="s">
        <v>203</v>
      </c>
      <c r="N384" s="176" t="s">
        <v>204</v>
      </c>
      <c r="O384" s="176" t="s">
        <v>205</v>
      </c>
      <c r="P384" s="176" t="s">
        <v>205</v>
      </c>
      <c r="Q384" s="176" t="s">
        <v>203</v>
      </c>
      <c r="R384" s="176" t="s">
        <v>203</v>
      </c>
      <c r="S384" s="176" t="s">
        <v>205</v>
      </c>
      <c r="T384" s="176" t="s">
        <v>205</v>
      </c>
      <c r="U384" s="176" t="s">
        <v>205</v>
      </c>
      <c r="V384" s="176" t="s">
        <v>205</v>
      </c>
      <c r="W384" s="176" t="s">
        <v>205</v>
      </c>
      <c r="X384" s="176" t="s">
        <v>205</v>
      </c>
      <c r="Y384" s="176" t="s">
        <v>205</v>
      </c>
      <c r="Z384" s="176" t="s">
        <v>205</v>
      </c>
      <c r="AA384" s="176" t="s">
        <v>266</v>
      </c>
      <c r="AB384" s="176" t="s">
        <v>266</v>
      </c>
      <c r="AC384" s="176" t="s">
        <v>266</v>
      </c>
      <c r="AD384" s="176" t="s">
        <v>266</v>
      </c>
      <c r="AE384" s="176" t="s">
        <v>266</v>
      </c>
      <c r="AF384" s="176" t="s">
        <v>266</v>
      </c>
      <c r="AG384" s="176" t="s">
        <v>266</v>
      </c>
      <c r="AH384" s="176" t="s">
        <v>266</v>
      </c>
      <c r="AI384" s="176" t="s">
        <v>266</v>
      </c>
      <c r="AJ384" s="176" t="s">
        <v>266</v>
      </c>
      <c r="AK384" s="176" t="s">
        <v>266</v>
      </c>
      <c r="AL384" s="176" t="s">
        <v>266</v>
      </c>
      <c r="AM384" s="176" t="s">
        <v>266</v>
      </c>
      <c r="AN384" s="176" t="s">
        <v>266</v>
      </c>
      <c r="AO384" s="176" t="s">
        <v>266</v>
      </c>
      <c r="AP384" s="176" t="s">
        <v>266</v>
      </c>
      <c r="AQ384" s="176" t="s">
        <v>266</v>
      </c>
      <c r="AR384" s="176" t="s">
        <v>266</v>
      </c>
      <c r="AS384" s="176" t="s">
        <v>266</v>
      </c>
      <c r="AT384" s="176" t="s">
        <v>266</v>
      </c>
      <c r="AU384" s="176" t="s">
        <v>266</v>
      </c>
      <c r="AV384" s="176" t="s">
        <v>266</v>
      </c>
      <c r="AW384" s="176" t="s">
        <v>266</v>
      </c>
      <c r="AX384" s="176" t="s">
        <v>266</v>
      </c>
    </row>
    <row r="385" spans="1:50" x14ac:dyDescent="0.3">
      <c r="A385" s="176">
        <v>808629</v>
      </c>
      <c r="B385" s="176" t="s">
        <v>289</v>
      </c>
      <c r="C385" s="176" t="s">
        <v>205</v>
      </c>
      <c r="D385" s="176" t="s">
        <v>205</v>
      </c>
      <c r="E385" s="176" t="s">
        <v>203</v>
      </c>
      <c r="F385" s="176" t="s">
        <v>203</v>
      </c>
      <c r="G385" s="176" t="s">
        <v>203</v>
      </c>
      <c r="H385" s="176" t="s">
        <v>204</v>
      </c>
      <c r="I385" s="176" t="s">
        <v>203</v>
      </c>
      <c r="J385" s="176" t="s">
        <v>203</v>
      </c>
      <c r="K385" s="176" t="s">
        <v>203</v>
      </c>
      <c r="L385" s="176" t="s">
        <v>203</v>
      </c>
      <c r="M385" s="176" t="s">
        <v>203</v>
      </c>
      <c r="N385" s="176" t="s">
        <v>205</v>
      </c>
      <c r="O385" s="176" t="s">
        <v>205</v>
      </c>
      <c r="P385" s="176" t="s">
        <v>205</v>
      </c>
      <c r="Q385" s="176" t="s">
        <v>205</v>
      </c>
      <c r="R385" s="176" t="s">
        <v>205</v>
      </c>
      <c r="S385" s="176" t="s">
        <v>205</v>
      </c>
      <c r="T385" s="176" t="s">
        <v>205</v>
      </c>
      <c r="U385" s="176" t="s">
        <v>205</v>
      </c>
      <c r="V385" s="176" t="s">
        <v>204</v>
      </c>
      <c r="W385" s="176" t="s">
        <v>204</v>
      </c>
      <c r="X385" s="176" t="s">
        <v>204</v>
      </c>
      <c r="Y385" s="176" t="s">
        <v>205</v>
      </c>
      <c r="Z385" s="176" t="s">
        <v>204</v>
      </c>
      <c r="AA385" s="176" t="s">
        <v>266</v>
      </c>
      <c r="AB385" s="176" t="s">
        <v>266</v>
      </c>
      <c r="AC385" s="176" t="s">
        <v>266</v>
      </c>
      <c r="AD385" s="176" t="s">
        <v>266</v>
      </c>
      <c r="AE385" s="176" t="s">
        <v>266</v>
      </c>
      <c r="AF385" s="176" t="s">
        <v>266</v>
      </c>
      <c r="AG385" s="176" t="s">
        <v>266</v>
      </c>
      <c r="AH385" s="176" t="s">
        <v>266</v>
      </c>
      <c r="AI385" s="176" t="s">
        <v>266</v>
      </c>
      <c r="AJ385" s="176" t="s">
        <v>266</v>
      </c>
      <c r="AK385" s="176" t="s">
        <v>266</v>
      </c>
      <c r="AL385" s="176" t="s">
        <v>266</v>
      </c>
      <c r="AM385" s="176" t="s">
        <v>266</v>
      </c>
      <c r="AN385" s="176" t="s">
        <v>266</v>
      </c>
      <c r="AO385" s="176" t="s">
        <v>266</v>
      </c>
      <c r="AP385" s="176" t="s">
        <v>266</v>
      </c>
      <c r="AQ385" s="176" t="s">
        <v>266</v>
      </c>
      <c r="AR385" s="176" t="s">
        <v>266</v>
      </c>
      <c r="AS385" s="176" t="s">
        <v>266</v>
      </c>
      <c r="AT385" s="176" t="s">
        <v>266</v>
      </c>
      <c r="AU385" s="176" t="s">
        <v>266</v>
      </c>
      <c r="AV385" s="176" t="s">
        <v>266</v>
      </c>
      <c r="AW385" s="176" t="s">
        <v>266</v>
      </c>
      <c r="AX385" s="176" t="s">
        <v>266</v>
      </c>
    </row>
    <row r="386" spans="1:50" x14ac:dyDescent="0.3">
      <c r="A386" s="176">
        <v>808655</v>
      </c>
      <c r="B386" s="176" t="s">
        <v>289</v>
      </c>
      <c r="C386" s="176" t="s">
        <v>205</v>
      </c>
      <c r="D386" s="176" t="s">
        <v>203</v>
      </c>
      <c r="E386" s="176" t="s">
        <v>203</v>
      </c>
      <c r="F386" s="176" t="s">
        <v>203</v>
      </c>
      <c r="G386" s="176" t="s">
        <v>203</v>
      </c>
      <c r="H386" s="176" t="s">
        <v>203</v>
      </c>
      <c r="I386" s="176" t="s">
        <v>205</v>
      </c>
      <c r="J386" s="176" t="s">
        <v>203</v>
      </c>
      <c r="K386" s="176" t="s">
        <v>205</v>
      </c>
      <c r="L386" s="176" t="s">
        <v>205</v>
      </c>
      <c r="M386" s="176" t="s">
        <v>203</v>
      </c>
      <c r="N386" s="176" t="s">
        <v>205</v>
      </c>
      <c r="O386" s="176" t="s">
        <v>204</v>
      </c>
      <c r="P386" s="176" t="s">
        <v>204</v>
      </c>
      <c r="Q386" s="176" t="s">
        <v>205</v>
      </c>
      <c r="R386" s="176" t="s">
        <v>205</v>
      </c>
      <c r="S386" s="176" t="s">
        <v>204</v>
      </c>
      <c r="T386" s="176" t="s">
        <v>205</v>
      </c>
      <c r="U386" s="176" t="s">
        <v>204</v>
      </c>
      <c r="V386" s="176" t="s">
        <v>205</v>
      </c>
      <c r="W386" s="176" t="s">
        <v>205</v>
      </c>
      <c r="X386" s="176" t="s">
        <v>204</v>
      </c>
      <c r="Y386" s="176" t="s">
        <v>204</v>
      </c>
      <c r="Z386" s="176" t="s">
        <v>204</v>
      </c>
      <c r="AA386" s="176" t="s">
        <v>266</v>
      </c>
      <c r="AB386" s="176" t="s">
        <v>266</v>
      </c>
      <c r="AC386" s="176" t="s">
        <v>266</v>
      </c>
      <c r="AD386" s="176" t="s">
        <v>266</v>
      </c>
      <c r="AE386" s="176" t="s">
        <v>266</v>
      </c>
      <c r="AF386" s="176" t="s">
        <v>266</v>
      </c>
      <c r="AG386" s="176" t="s">
        <v>266</v>
      </c>
      <c r="AH386" s="176" t="s">
        <v>266</v>
      </c>
      <c r="AI386" s="176" t="s">
        <v>266</v>
      </c>
      <c r="AJ386" s="176" t="s">
        <v>266</v>
      </c>
      <c r="AK386" s="176" t="s">
        <v>266</v>
      </c>
      <c r="AL386" s="176" t="s">
        <v>266</v>
      </c>
      <c r="AM386" s="176" t="s">
        <v>266</v>
      </c>
      <c r="AN386" s="176" t="s">
        <v>266</v>
      </c>
      <c r="AO386" s="176" t="s">
        <v>266</v>
      </c>
      <c r="AP386" s="176" t="s">
        <v>266</v>
      </c>
      <c r="AQ386" s="176" t="s">
        <v>266</v>
      </c>
      <c r="AR386" s="176" t="s">
        <v>266</v>
      </c>
      <c r="AS386" s="176" t="s">
        <v>266</v>
      </c>
      <c r="AT386" s="176" t="s">
        <v>266</v>
      </c>
      <c r="AU386" s="176" t="s">
        <v>266</v>
      </c>
      <c r="AV386" s="176" t="s">
        <v>266</v>
      </c>
      <c r="AW386" s="176" t="s">
        <v>266</v>
      </c>
      <c r="AX386" s="176" t="s">
        <v>266</v>
      </c>
    </row>
    <row r="387" spans="1:50" x14ac:dyDescent="0.3">
      <c r="A387" s="176">
        <v>808658</v>
      </c>
      <c r="B387" s="176" t="s">
        <v>289</v>
      </c>
      <c r="C387" s="176" t="s">
        <v>204</v>
      </c>
      <c r="D387" s="176" t="s">
        <v>203</v>
      </c>
      <c r="E387" s="176" t="s">
        <v>203</v>
      </c>
      <c r="F387" s="176" t="s">
        <v>204</v>
      </c>
      <c r="G387" s="176" t="s">
        <v>204</v>
      </c>
      <c r="H387" s="176" t="s">
        <v>204</v>
      </c>
      <c r="I387" s="176" t="s">
        <v>205</v>
      </c>
      <c r="J387" s="176" t="s">
        <v>203</v>
      </c>
      <c r="K387" s="176" t="s">
        <v>204</v>
      </c>
      <c r="L387" s="176" t="s">
        <v>203</v>
      </c>
      <c r="M387" s="176" t="s">
        <v>205</v>
      </c>
      <c r="N387" s="176" t="s">
        <v>205</v>
      </c>
      <c r="O387" s="176" t="s">
        <v>205</v>
      </c>
      <c r="P387" s="176" t="s">
        <v>204</v>
      </c>
      <c r="Q387" s="176" t="s">
        <v>205</v>
      </c>
      <c r="R387" s="176" t="s">
        <v>204</v>
      </c>
      <c r="S387" s="176" t="s">
        <v>205</v>
      </c>
      <c r="T387" s="176" t="s">
        <v>204</v>
      </c>
      <c r="U387" s="176" t="s">
        <v>204</v>
      </c>
      <c r="V387" s="176" t="s">
        <v>204</v>
      </c>
      <c r="W387" s="176" t="s">
        <v>204</v>
      </c>
      <c r="X387" s="176" t="s">
        <v>204</v>
      </c>
      <c r="Y387" s="176" t="s">
        <v>204</v>
      </c>
      <c r="Z387" s="176" t="s">
        <v>204</v>
      </c>
      <c r="AA387" s="176" t="s">
        <v>266</v>
      </c>
      <c r="AB387" s="176" t="s">
        <v>266</v>
      </c>
      <c r="AC387" s="176" t="s">
        <v>266</v>
      </c>
      <c r="AD387" s="176" t="s">
        <v>266</v>
      </c>
      <c r="AE387" s="176" t="s">
        <v>266</v>
      </c>
      <c r="AF387" s="176" t="s">
        <v>266</v>
      </c>
      <c r="AG387" s="176" t="s">
        <v>266</v>
      </c>
      <c r="AH387" s="176" t="s">
        <v>266</v>
      </c>
      <c r="AI387" s="176" t="s">
        <v>266</v>
      </c>
      <c r="AJ387" s="176" t="s">
        <v>266</v>
      </c>
      <c r="AK387" s="176" t="s">
        <v>266</v>
      </c>
      <c r="AL387" s="176" t="s">
        <v>266</v>
      </c>
      <c r="AM387" s="176" t="s">
        <v>266</v>
      </c>
      <c r="AN387" s="176" t="s">
        <v>266</v>
      </c>
      <c r="AO387" s="176" t="s">
        <v>266</v>
      </c>
      <c r="AP387" s="176" t="s">
        <v>266</v>
      </c>
      <c r="AQ387" s="176" t="s">
        <v>266</v>
      </c>
      <c r="AR387" s="176" t="s">
        <v>266</v>
      </c>
      <c r="AS387" s="176" t="s">
        <v>266</v>
      </c>
      <c r="AT387" s="176" t="s">
        <v>266</v>
      </c>
      <c r="AU387" s="176" t="s">
        <v>266</v>
      </c>
      <c r="AV387" s="176" t="s">
        <v>266</v>
      </c>
      <c r="AW387" s="176" t="s">
        <v>266</v>
      </c>
      <c r="AX387" s="176" t="s">
        <v>266</v>
      </c>
    </row>
    <row r="388" spans="1:50" x14ac:dyDescent="0.3">
      <c r="A388" s="176">
        <v>808670</v>
      </c>
      <c r="B388" s="176" t="s">
        <v>289</v>
      </c>
      <c r="C388" s="176" t="s">
        <v>203</v>
      </c>
      <c r="D388" s="176" t="s">
        <v>205</v>
      </c>
      <c r="E388" s="176" t="s">
        <v>203</v>
      </c>
      <c r="F388" s="176" t="s">
        <v>205</v>
      </c>
      <c r="G388" s="176" t="s">
        <v>205</v>
      </c>
      <c r="H388" s="176" t="s">
        <v>205</v>
      </c>
      <c r="I388" s="176" t="s">
        <v>203</v>
      </c>
      <c r="J388" s="176" t="s">
        <v>205</v>
      </c>
      <c r="K388" s="176" t="s">
        <v>203</v>
      </c>
      <c r="L388" s="176" t="s">
        <v>203</v>
      </c>
      <c r="M388" s="176" t="s">
        <v>203</v>
      </c>
      <c r="N388" s="176" t="s">
        <v>205</v>
      </c>
      <c r="O388" s="176" t="s">
        <v>204</v>
      </c>
      <c r="P388" s="176" t="s">
        <v>204</v>
      </c>
      <c r="Q388" s="176" t="s">
        <v>205</v>
      </c>
      <c r="R388" s="176" t="s">
        <v>203</v>
      </c>
      <c r="S388" s="176" t="s">
        <v>203</v>
      </c>
      <c r="T388" s="176" t="s">
        <v>203</v>
      </c>
      <c r="U388" s="176" t="s">
        <v>205</v>
      </c>
      <c r="V388" s="176" t="s">
        <v>205</v>
      </c>
      <c r="W388" s="176" t="s">
        <v>205</v>
      </c>
      <c r="X388" s="176" t="s">
        <v>205</v>
      </c>
      <c r="Y388" s="176" t="s">
        <v>204</v>
      </c>
      <c r="Z388" s="176" t="s">
        <v>204</v>
      </c>
      <c r="AA388" s="176" t="s">
        <v>266</v>
      </c>
      <c r="AB388" s="176" t="s">
        <v>266</v>
      </c>
      <c r="AC388" s="176" t="s">
        <v>266</v>
      </c>
      <c r="AD388" s="176" t="s">
        <v>266</v>
      </c>
      <c r="AE388" s="176" t="s">
        <v>266</v>
      </c>
      <c r="AF388" s="176" t="s">
        <v>266</v>
      </c>
      <c r="AG388" s="176" t="s">
        <v>266</v>
      </c>
      <c r="AH388" s="176" t="s">
        <v>266</v>
      </c>
      <c r="AI388" s="176" t="s">
        <v>266</v>
      </c>
      <c r="AJ388" s="176" t="s">
        <v>266</v>
      </c>
      <c r="AK388" s="176" t="s">
        <v>266</v>
      </c>
      <c r="AL388" s="176" t="s">
        <v>266</v>
      </c>
      <c r="AM388" s="176" t="s">
        <v>266</v>
      </c>
      <c r="AN388" s="176" t="s">
        <v>266</v>
      </c>
      <c r="AO388" s="176" t="s">
        <v>266</v>
      </c>
      <c r="AP388" s="176" t="s">
        <v>266</v>
      </c>
      <c r="AQ388" s="176" t="s">
        <v>266</v>
      </c>
      <c r="AR388" s="176" t="s">
        <v>266</v>
      </c>
      <c r="AS388" s="176" t="s">
        <v>266</v>
      </c>
      <c r="AT388" s="176" t="s">
        <v>266</v>
      </c>
      <c r="AU388" s="176" t="s">
        <v>266</v>
      </c>
      <c r="AV388" s="176" t="s">
        <v>266</v>
      </c>
      <c r="AW388" s="176" t="s">
        <v>266</v>
      </c>
      <c r="AX388" s="176" t="s">
        <v>266</v>
      </c>
    </row>
    <row r="389" spans="1:50" x14ac:dyDescent="0.3">
      <c r="A389" s="176">
        <v>808675</v>
      </c>
      <c r="B389" s="176" t="s">
        <v>289</v>
      </c>
      <c r="C389" s="176" t="s">
        <v>203</v>
      </c>
      <c r="D389" s="176" t="s">
        <v>204</v>
      </c>
      <c r="E389" s="176" t="s">
        <v>204</v>
      </c>
      <c r="F389" s="176" t="s">
        <v>203</v>
      </c>
      <c r="G389" s="176" t="s">
        <v>203</v>
      </c>
      <c r="H389" s="176" t="s">
        <v>203</v>
      </c>
      <c r="I389" s="176" t="s">
        <v>203</v>
      </c>
      <c r="J389" s="176" t="s">
        <v>204</v>
      </c>
      <c r="K389" s="176" t="s">
        <v>205</v>
      </c>
      <c r="L389" s="176" t="s">
        <v>205</v>
      </c>
      <c r="M389" s="176" t="s">
        <v>203</v>
      </c>
      <c r="N389" s="176" t="s">
        <v>203</v>
      </c>
      <c r="O389" s="176" t="s">
        <v>204</v>
      </c>
      <c r="P389" s="176" t="s">
        <v>205</v>
      </c>
      <c r="Q389" s="176" t="s">
        <v>205</v>
      </c>
      <c r="R389" s="176" t="s">
        <v>205</v>
      </c>
      <c r="S389" s="176" t="s">
        <v>204</v>
      </c>
      <c r="T389" s="176" t="s">
        <v>205</v>
      </c>
      <c r="U389" s="176" t="s">
        <v>205</v>
      </c>
      <c r="V389" s="176" t="s">
        <v>204</v>
      </c>
      <c r="W389" s="176" t="s">
        <v>204</v>
      </c>
      <c r="X389" s="176" t="s">
        <v>205</v>
      </c>
      <c r="Y389" s="176" t="s">
        <v>204</v>
      </c>
      <c r="Z389" s="176" t="s">
        <v>204</v>
      </c>
      <c r="AA389" s="176" t="s">
        <v>266</v>
      </c>
      <c r="AB389" s="176" t="s">
        <v>266</v>
      </c>
      <c r="AC389" s="176" t="s">
        <v>266</v>
      </c>
      <c r="AD389" s="176" t="s">
        <v>266</v>
      </c>
      <c r="AE389" s="176" t="s">
        <v>266</v>
      </c>
      <c r="AF389" s="176" t="s">
        <v>266</v>
      </c>
      <c r="AG389" s="176" t="s">
        <v>266</v>
      </c>
      <c r="AH389" s="176" t="s">
        <v>266</v>
      </c>
      <c r="AI389" s="176" t="s">
        <v>266</v>
      </c>
      <c r="AJ389" s="176" t="s">
        <v>266</v>
      </c>
      <c r="AK389" s="176" t="s">
        <v>266</v>
      </c>
      <c r="AL389" s="176" t="s">
        <v>266</v>
      </c>
      <c r="AM389" s="176" t="s">
        <v>266</v>
      </c>
      <c r="AN389" s="176" t="s">
        <v>266</v>
      </c>
      <c r="AO389" s="176" t="s">
        <v>266</v>
      </c>
      <c r="AP389" s="176" t="s">
        <v>266</v>
      </c>
      <c r="AQ389" s="176" t="s">
        <v>266</v>
      </c>
      <c r="AR389" s="176" t="s">
        <v>266</v>
      </c>
      <c r="AS389" s="176" t="s">
        <v>266</v>
      </c>
      <c r="AT389" s="176" t="s">
        <v>266</v>
      </c>
      <c r="AU389" s="176" t="s">
        <v>266</v>
      </c>
      <c r="AV389" s="176" t="s">
        <v>266</v>
      </c>
      <c r="AW389" s="176" t="s">
        <v>266</v>
      </c>
      <c r="AX389" s="176" t="s">
        <v>266</v>
      </c>
    </row>
    <row r="390" spans="1:50" x14ac:dyDescent="0.3">
      <c r="A390" s="176">
        <v>808695</v>
      </c>
      <c r="B390" s="176" t="s">
        <v>289</v>
      </c>
      <c r="C390" s="176" t="s">
        <v>203</v>
      </c>
      <c r="D390" s="176" t="s">
        <v>203</v>
      </c>
      <c r="E390" s="176" t="s">
        <v>205</v>
      </c>
      <c r="F390" s="176" t="s">
        <v>205</v>
      </c>
      <c r="G390" s="176" t="s">
        <v>203</v>
      </c>
      <c r="H390" s="176" t="s">
        <v>205</v>
      </c>
      <c r="I390" s="176" t="s">
        <v>203</v>
      </c>
      <c r="J390" s="176" t="s">
        <v>203</v>
      </c>
      <c r="K390" s="176" t="s">
        <v>203</v>
      </c>
      <c r="L390" s="176" t="s">
        <v>203</v>
      </c>
      <c r="M390" s="176" t="s">
        <v>205</v>
      </c>
      <c r="N390" s="176" t="s">
        <v>205</v>
      </c>
      <c r="O390" s="176" t="s">
        <v>205</v>
      </c>
      <c r="P390" s="176" t="s">
        <v>205</v>
      </c>
      <c r="Q390" s="176" t="s">
        <v>205</v>
      </c>
      <c r="R390" s="176" t="s">
        <v>203</v>
      </c>
      <c r="S390" s="176" t="s">
        <v>205</v>
      </c>
      <c r="T390" s="176" t="s">
        <v>205</v>
      </c>
      <c r="U390" s="176" t="s">
        <v>205</v>
      </c>
      <c r="V390" s="176" t="s">
        <v>205</v>
      </c>
      <c r="W390" s="176" t="s">
        <v>205</v>
      </c>
      <c r="X390" s="176" t="s">
        <v>205</v>
      </c>
      <c r="Y390" s="176" t="s">
        <v>203</v>
      </c>
      <c r="Z390" s="176" t="s">
        <v>203</v>
      </c>
      <c r="AA390" s="176" t="s">
        <v>205</v>
      </c>
      <c r="AB390" s="176" t="s">
        <v>205</v>
      </c>
      <c r="AC390" s="176" t="s">
        <v>205</v>
      </c>
      <c r="AD390" s="176" t="s">
        <v>205</v>
      </c>
      <c r="AE390" s="176" t="s">
        <v>205</v>
      </c>
      <c r="AF390" s="176" t="s">
        <v>205</v>
      </c>
      <c r="AG390" s="176" t="s">
        <v>204</v>
      </c>
      <c r="AH390" s="176" t="s">
        <v>204</v>
      </c>
      <c r="AI390" s="176" t="s">
        <v>204</v>
      </c>
      <c r="AJ390" s="176" t="s">
        <v>204</v>
      </c>
      <c r="AK390" s="176" t="s">
        <v>204</v>
      </c>
      <c r="AL390" s="176" t="s">
        <v>204</v>
      </c>
      <c r="AM390" s="176" t="s">
        <v>266</v>
      </c>
      <c r="AN390" s="176" t="s">
        <v>266</v>
      </c>
      <c r="AO390" s="176" t="s">
        <v>266</v>
      </c>
      <c r="AP390" s="176" t="s">
        <v>266</v>
      </c>
      <c r="AQ390" s="176" t="s">
        <v>266</v>
      </c>
      <c r="AR390" s="176" t="s">
        <v>266</v>
      </c>
      <c r="AS390" s="176" t="s">
        <v>266</v>
      </c>
      <c r="AT390" s="176" t="s">
        <v>266</v>
      </c>
      <c r="AU390" s="176" t="s">
        <v>266</v>
      </c>
      <c r="AV390" s="176" t="s">
        <v>266</v>
      </c>
      <c r="AW390" s="176" t="s">
        <v>266</v>
      </c>
      <c r="AX390" s="176" t="s">
        <v>266</v>
      </c>
    </row>
    <row r="391" spans="1:50" x14ac:dyDescent="0.3">
      <c r="A391" s="176">
        <v>808702</v>
      </c>
      <c r="B391" s="176" t="s">
        <v>289</v>
      </c>
      <c r="C391" s="176" t="s">
        <v>203</v>
      </c>
      <c r="D391" s="176" t="s">
        <v>203</v>
      </c>
      <c r="E391" s="176" t="s">
        <v>203</v>
      </c>
      <c r="F391" s="176" t="s">
        <v>203</v>
      </c>
      <c r="G391" s="176" t="s">
        <v>203</v>
      </c>
      <c r="H391" s="176" t="s">
        <v>203</v>
      </c>
      <c r="I391" s="176" t="s">
        <v>203</v>
      </c>
      <c r="J391" s="176" t="s">
        <v>205</v>
      </c>
      <c r="K391" s="176" t="s">
        <v>205</v>
      </c>
      <c r="L391" s="176" t="s">
        <v>203</v>
      </c>
      <c r="M391" s="176" t="s">
        <v>203</v>
      </c>
      <c r="N391" s="176" t="s">
        <v>203</v>
      </c>
      <c r="O391" s="176" t="s">
        <v>204</v>
      </c>
      <c r="P391" s="176" t="s">
        <v>205</v>
      </c>
      <c r="Q391" s="176" t="s">
        <v>205</v>
      </c>
      <c r="R391" s="176" t="s">
        <v>205</v>
      </c>
      <c r="S391" s="176" t="s">
        <v>205</v>
      </c>
      <c r="T391" s="176" t="s">
        <v>205</v>
      </c>
      <c r="U391" s="176" t="s">
        <v>205</v>
      </c>
      <c r="V391" s="176" t="s">
        <v>204</v>
      </c>
      <c r="W391" s="176" t="s">
        <v>205</v>
      </c>
      <c r="X391" s="176" t="s">
        <v>205</v>
      </c>
      <c r="Y391" s="176" t="s">
        <v>205</v>
      </c>
      <c r="Z391" s="176" t="s">
        <v>204</v>
      </c>
      <c r="AA391" s="176" t="s">
        <v>266</v>
      </c>
      <c r="AB391" s="176" t="s">
        <v>266</v>
      </c>
      <c r="AC391" s="176" t="s">
        <v>266</v>
      </c>
      <c r="AD391" s="176" t="s">
        <v>266</v>
      </c>
      <c r="AE391" s="176" t="s">
        <v>266</v>
      </c>
      <c r="AF391" s="176" t="s">
        <v>266</v>
      </c>
      <c r="AG391" s="176" t="s">
        <v>266</v>
      </c>
      <c r="AH391" s="176" t="s">
        <v>266</v>
      </c>
      <c r="AI391" s="176" t="s">
        <v>266</v>
      </c>
      <c r="AJ391" s="176" t="s">
        <v>266</v>
      </c>
      <c r="AK391" s="176" t="s">
        <v>266</v>
      </c>
      <c r="AL391" s="176" t="s">
        <v>266</v>
      </c>
      <c r="AM391" s="176" t="s">
        <v>266</v>
      </c>
      <c r="AN391" s="176" t="s">
        <v>266</v>
      </c>
      <c r="AO391" s="176" t="s">
        <v>266</v>
      </c>
      <c r="AP391" s="176" t="s">
        <v>266</v>
      </c>
      <c r="AQ391" s="176" t="s">
        <v>266</v>
      </c>
      <c r="AR391" s="176" t="s">
        <v>266</v>
      </c>
      <c r="AS391" s="176" t="s">
        <v>266</v>
      </c>
      <c r="AT391" s="176" t="s">
        <v>266</v>
      </c>
      <c r="AU391" s="176" t="s">
        <v>266</v>
      </c>
      <c r="AV391" s="176" t="s">
        <v>266</v>
      </c>
      <c r="AW391" s="176" t="s">
        <v>266</v>
      </c>
      <c r="AX391" s="176" t="s">
        <v>266</v>
      </c>
    </row>
    <row r="392" spans="1:50" x14ac:dyDescent="0.3">
      <c r="A392" s="176">
        <v>808706</v>
      </c>
      <c r="B392" s="176" t="s">
        <v>289</v>
      </c>
      <c r="C392" s="176" t="s">
        <v>203</v>
      </c>
      <c r="D392" s="176" t="s">
        <v>205</v>
      </c>
      <c r="E392" s="176" t="s">
        <v>204</v>
      </c>
      <c r="F392" s="176" t="s">
        <v>203</v>
      </c>
      <c r="G392" s="176" t="s">
        <v>203</v>
      </c>
      <c r="H392" s="176" t="s">
        <v>203</v>
      </c>
      <c r="I392" s="176" t="s">
        <v>203</v>
      </c>
      <c r="J392" s="176" t="s">
        <v>203</v>
      </c>
      <c r="K392" s="176" t="s">
        <v>205</v>
      </c>
      <c r="L392" s="176" t="s">
        <v>205</v>
      </c>
      <c r="M392" s="176" t="s">
        <v>203</v>
      </c>
      <c r="N392" s="176" t="s">
        <v>203</v>
      </c>
      <c r="O392" s="176" t="s">
        <v>205</v>
      </c>
      <c r="P392" s="176" t="s">
        <v>203</v>
      </c>
      <c r="Q392" s="176" t="s">
        <v>205</v>
      </c>
      <c r="R392" s="176" t="s">
        <v>205</v>
      </c>
      <c r="S392" s="176" t="s">
        <v>203</v>
      </c>
      <c r="T392" s="176" t="s">
        <v>205</v>
      </c>
      <c r="U392" s="176" t="s">
        <v>205</v>
      </c>
      <c r="V392" s="176" t="s">
        <v>205</v>
      </c>
      <c r="W392" s="176" t="s">
        <v>204</v>
      </c>
      <c r="X392" s="176" t="s">
        <v>205</v>
      </c>
      <c r="Y392" s="176" t="s">
        <v>205</v>
      </c>
      <c r="Z392" s="176" t="s">
        <v>204</v>
      </c>
      <c r="AA392" s="176" t="s">
        <v>266</v>
      </c>
      <c r="AB392" s="176" t="s">
        <v>266</v>
      </c>
      <c r="AC392" s="176" t="s">
        <v>266</v>
      </c>
      <c r="AD392" s="176" t="s">
        <v>266</v>
      </c>
      <c r="AE392" s="176" t="s">
        <v>266</v>
      </c>
      <c r="AF392" s="176" t="s">
        <v>266</v>
      </c>
      <c r="AG392" s="176" t="s">
        <v>266</v>
      </c>
      <c r="AH392" s="176" t="s">
        <v>266</v>
      </c>
      <c r="AI392" s="176" t="s">
        <v>266</v>
      </c>
      <c r="AJ392" s="176" t="s">
        <v>266</v>
      </c>
      <c r="AK392" s="176" t="s">
        <v>266</v>
      </c>
      <c r="AL392" s="176" t="s">
        <v>266</v>
      </c>
      <c r="AM392" s="176" t="s">
        <v>266</v>
      </c>
      <c r="AN392" s="176" t="s">
        <v>266</v>
      </c>
      <c r="AO392" s="176" t="s">
        <v>266</v>
      </c>
      <c r="AP392" s="176" t="s">
        <v>266</v>
      </c>
      <c r="AQ392" s="176" t="s">
        <v>266</v>
      </c>
      <c r="AR392" s="176" t="s">
        <v>266</v>
      </c>
      <c r="AS392" s="176" t="s">
        <v>266</v>
      </c>
      <c r="AT392" s="176" t="s">
        <v>266</v>
      </c>
      <c r="AU392" s="176" t="s">
        <v>266</v>
      </c>
      <c r="AV392" s="176" t="s">
        <v>266</v>
      </c>
      <c r="AW392" s="176" t="s">
        <v>266</v>
      </c>
      <c r="AX392" s="176" t="s">
        <v>266</v>
      </c>
    </row>
    <row r="393" spans="1:50" x14ac:dyDescent="0.3">
      <c r="A393" s="176">
        <v>808713</v>
      </c>
      <c r="B393" s="176" t="s">
        <v>289</v>
      </c>
      <c r="C393" s="176" t="s">
        <v>203</v>
      </c>
      <c r="D393" s="176" t="s">
        <v>204</v>
      </c>
      <c r="E393" s="176" t="s">
        <v>203</v>
      </c>
      <c r="F393" s="176" t="s">
        <v>205</v>
      </c>
      <c r="G393" s="176" t="s">
        <v>205</v>
      </c>
      <c r="H393" s="176" t="s">
        <v>204</v>
      </c>
      <c r="I393" s="176" t="s">
        <v>204</v>
      </c>
      <c r="J393" s="176" t="s">
        <v>204</v>
      </c>
      <c r="K393" s="176" t="s">
        <v>205</v>
      </c>
      <c r="L393" s="176" t="s">
        <v>204</v>
      </c>
      <c r="M393" s="176" t="s">
        <v>204</v>
      </c>
      <c r="N393" s="176" t="s">
        <v>204</v>
      </c>
      <c r="O393" s="176" t="s">
        <v>204</v>
      </c>
      <c r="P393" s="176" t="s">
        <v>203</v>
      </c>
      <c r="Q393" s="176" t="s">
        <v>205</v>
      </c>
      <c r="R393" s="176" t="s">
        <v>204</v>
      </c>
      <c r="S393" s="176" t="s">
        <v>205</v>
      </c>
      <c r="T393" s="176" t="s">
        <v>205</v>
      </c>
      <c r="U393" s="176" t="s">
        <v>204</v>
      </c>
      <c r="V393" s="176" t="s">
        <v>204</v>
      </c>
      <c r="W393" s="176" t="s">
        <v>204</v>
      </c>
      <c r="X393" s="176" t="s">
        <v>204</v>
      </c>
      <c r="Y393" s="176" t="s">
        <v>204</v>
      </c>
      <c r="Z393" s="176" t="s">
        <v>204</v>
      </c>
      <c r="AA393" s="176" t="s">
        <v>266</v>
      </c>
      <c r="AB393" s="176" t="s">
        <v>266</v>
      </c>
      <c r="AC393" s="176" t="s">
        <v>266</v>
      </c>
      <c r="AD393" s="176" t="s">
        <v>266</v>
      </c>
      <c r="AE393" s="176" t="s">
        <v>266</v>
      </c>
      <c r="AF393" s="176" t="s">
        <v>266</v>
      </c>
      <c r="AG393" s="176" t="s">
        <v>266</v>
      </c>
      <c r="AH393" s="176" t="s">
        <v>266</v>
      </c>
      <c r="AI393" s="176" t="s">
        <v>266</v>
      </c>
      <c r="AJ393" s="176" t="s">
        <v>266</v>
      </c>
      <c r="AK393" s="176" t="s">
        <v>266</v>
      </c>
      <c r="AL393" s="176" t="s">
        <v>266</v>
      </c>
      <c r="AM393" s="176" t="s">
        <v>266</v>
      </c>
      <c r="AN393" s="176" t="s">
        <v>266</v>
      </c>
      <c r="AO393" s="176" t="s">
        <v>266</v>
      </c>
      <c r="AP393" s="176" t="s">
        <v>266</v>
      </c>
      <c r="AQ393" s="176" t="s">
        <v>266</v>
      </c>
      <c r="AR393" s="176" t="s">
        <v>266</v>
      </c>
      <c r="AS393" s="176" t="s">
        <v>266</v>
      </c>
      <c r="AT393" s="176" t="s">
        <v>266</v>
      </c>
      <c r="AU393" s="176" t="s">
        <v>266</v>
      </c>
      <c r="AV393" s="176" t="s">
        <v>266</v>
      </c>
      <c r="AW393" s="176" t="s">
        <v>266</v>
      </c>
      <c r="AX393" s="176" t="s">
        <v>266</v>
      </c>
    </row>
    <row r="394" spans="1:50" x14ac:dyDescent="0.3">
      <c r="A394" s="176">
        <v>808735</v>
      </c>
      <c r="B394" s="176" t="s">
        <v>289</v>
      </c>
      <c r="C394" s="176" t="s">
        <v>205</v>
      </c>
      <c r="D394" s="176" t="s">
        <v>203</v>
      </c>
      <c r="E394" s="176" t="s">
        <v>205</v>
      </c>
      <c r="F394" s="176" t="s">
        <v>204</v>
      </c>
      <c r="G394" s="176" t="s">
        <v>204</v>
      </c>
      <c r="H394" s="176" t="s">
        <v>204</v>
      </c>
      <c r="I394" s="176" t="s">
        <v>205</v>
      </c>
      <c r="J394" s="176" t="s">
        <v>204</v>
      </c>
      <c r="K394" s="176" t="s">
        <v>205</v>
      </c>
      <c r="L394" s="176" t="s">
        <v>203</v>
      </c>
      <c r="M394" s="176" t="s">
        <v>203</v>
      </c>
      <c r="N394" s="176" t="s">
        <v>204</v>
      </c>
      <c r="O394" s="176" t="s">
        <v>204</v>
      </c>
      <c r="P394" s="176" t="s">
        <v>204</v>
      </c>
      <c r="Q394" s="176" t="s">
        <v>204</v>
      </c>
      <c r="R394" s="176" t="s">
        <v>204</v>
      </c>
      <c r="S394" s="176" t="s">
        <v>204</v>
      </c>
      <c r="T394" s="176" t="s">
        <v>204</v>
      </c>
      <c r="U394" s="176" t="s">
        <v>204</v>
      </c>
      <c r="V394" s="176" t="s">
        <v>204</v>
      </c>
      <c r="W394" s="176" t="s">
        <v>204</v>
      </c>
      <c r="X394" s="176" t="s">
        <v>204</v>
      </c>
      <c r="Y394" s="176" t="s">
        <v>204</v>
      </c>
      <c r="Z394" s="176" t="s">
        <v>204</v>
      </c>
    </row>
    <row r="395" spans="1:50" x14ac:dyDescent="0.3">
      <c r="A395" s="176">
        <v>808743</v>
      </c>
      <c r="B395" s="176" t="s">
        <v>289</v>
      </c>
      <c r="C395" s="176" t="s">
        <v>205</v>
      </c>
      <c r="D395" s="176" t="s">
        <v>203</v>
      </c>
      <c r="E395" s="176" t="s">
        <v>205</v>
      </c>
      <c r="F395" s="176" t="s">
        <v>205</v>
      </c>
      <c r="G395" s="176" t="s">
        <v>205</v>
      </c>
      <c r="H395" s="176" t="s">
        <v>205</v>
      </c>
      <c r="I395" s="176" t="s">
        <v>205</v>
      </c>
      <c r="J395" s="176" t="s">
        <v>203</v>
      </c>
      <c r="K395" s="176" t="s">
        <v>205</v>
      </c>
      <c r="L395" s="176" t="s">
        <v>205</v>
      </c>
      <c r="M395" s="176" t="s">
        <v>205</v>
      </c>
      <c r="N395" s="176" t="s">
        <v>205</v>
      </c>
      <c r="O395" s="176" t="s">
        <v>205</v>
      </c>
      <c r="P395" s="176" t="s">
        <v>205</v>
      </c>
      <c r="Q395" s="176" t="s">
        <v>205</v>
      </c>
      <c r="R395" s="176" t="s">
        <v>205</v>
      </c>
      <c r="S395" s="176" t="s">
        <v>204</v>
      </c>
      <c r="T395" s="176" t="s">
        <v>205</v>
      </c>
      <c r="U395" s="176" t="s">
        <v>204</v>
      </c>
      <c r="V395" s="176" t="s">
        <v>204</v>
      </c>
      <c r="W395" s="176" t="s">
        <v>204</v>
      </c>
      <c r="X395" s="176" t="s">
        <v>204</v>
      </c>
      <c r="Y395" s="176" t="s">
        <v>204</v>
      </c>
      <c r="Z395" s="176" t="s">
        <v>204</v>
      </c>
    </row>
    <row r="396" spans="1:50" x14ac:dyDescent="0.3">
      <c r="A396" s="176">
        <v>808746</v>
      </c>
      <c r="B396" s="176" t="s">
        <v>289</v>
      </c>
      <c r="C396" s="176" t="s">
        <v>205</v>
      </c>
      <c r="D396" s="176" t="s">
        <v>203</v>
      </c>
      <c r="E396" s="176" t="s">
        <v>203</v>
      </c>
      <c r="F396" s="176" t="s">
        <v>203</v>
      </c>
      <c r="G396" s="176" t="s">
        <v>203</v>
      </c>
      <c r="H396" s="176" t="s">
        <v>203</v>
      </c>
      <c r="I396" s="176" t="s">
        <v>203</v>
      </c>
      <c r="J396" s="176" t="s">
        <v>205</v>
      </c>
      <c r="K396" s="176" t="s">
        <v>203</v>
      </c>
      <c r="L396" s="176" t="s">
        <v>205</v>
      </c>
      <c r="M396" s="176" t="s">
        <v>203</v>
      </c>
      <c r="N396" s="176" t="s">
        <v>205</v>
      </c>
      <c r="O396" s="176" t="s">
        <v>204</v>
      </c>
      <c r="P396" s="176" t="s">
        <v>204</v>
      </c>
      <c r="Q396" s="176" t="s">
        <v>205</v>
      </c>
      <c r="R396" s="176" t="s">
        <v>204</v>
      </c>
      <c r="S396" s="176" t="s">
        <v>205</v>
      </c>
      <c r="T396" s="176" t="s">
        <v>204</v>
      </c>
      <c r="U396" s="176" t="s">
        <v>204</v>
      </c>
      <c r="V396" s="176" t="s">
        <v>204</v>
      </c>
      <c r="W396" s="176" t="s">
        <v>204</v>
      </c>
      <c r="X396" s="176" t="s">
        <v>204</v>
      </c>
      <c r="Y396" s="176" t="s">
        <v>204</v>
      </c>
      <c r="Z396" s="176" t="s">
        <v>204</v>
      </c>
    </row>
    <row r="397" spans="1:50" x14ac:dyDescent="0.3">
      <c r="A397" s="176">
        <v>808763</v>
      </c>
      <c r="B397" s="176" t="s">
        <v>289</v>
      </c>
      <c r="C397" s="176" t="s">
        <v>205</v>
      </c>
      <c r="D397" s="176" t="s">
        <v>203</v>
      </c>
      <c r="E397" s="176" t="s">
        <v>205</v>
      </c>
      <c r="F397" s="176" t="s">
        <v>205</v>
      </c>
      <c r="G397" s="176" t="s">
        <v>203</v>
      </c>
      <c r="H397" s="176" t="s">
        <v>203</v>
      </c>
      <c r="I397" s="176" t="s">
        <v>205</v>
      </c>
      <c r="J397" s="176" t="s">
        <v>205</v>
      </c>
      <c r="K397" s="176" t="s">
        <v>205</v>
      </c>
      <c r="L397" s="176" t="s">
        <v>205</v>
      </c>
      <c r="M397" s="176" t="s">
        <v>205</v>
      </c>
      <c r="N397" s="176" t="s">
        <v>205</v>
      </c>
      <c r="O397" s="176" t="s">
        <v>204</v>
      </c>
      <c r="P397" s="176" t="s">
        <v>205</v>
      </c>
      <c r="Q397" s="176" t="s">
        <v>205</v>
      </c>
      <c r="R397" s="176" t="s">
        <v>203</v>
      </c>
      <c r="S397" s="176" t="s">
        <v>205</v>
      </c>
      <c r="T397" s="176" t="s">
        <v>205</v>
      </c>
      <c r="U397" s="176" t="s">
        <v>205</v>
      </c>
      <c r="V397" s="176" t="s">
        <v>205</v>
      </c>
      <c r="W397" s="176" t="s">
        <v>205</v>
      </c>
      <c r="X397" s="176" t="s">
        <v>205</v>
      </c>
      <c r="Y397" s="176" t="s">
        <v>205</v>
      </c>
      <c r="Z397" s="176" t="s">
        <v>205</v>
      </c>
      <c r="AA397" s="176" t="s">
        <v>266</v>
      </c>
      <c r="AB397" s="176" t="s">
        <v>266</v>
      </c>
      <c r="AC397" s="176" t="s">
        <v>266</v>
      </c>
      <c r="AD397" s="176" t="s">
        <v>266</v>
      </c>
      <c r="AE397" s="176" t="s">
        <v>266</v>
      </c>
      <c r="AF397" s="176" t="s">
        <v>266</v>
      </c>
      <c r="AG397" s="176" t="s">
        <v>266</v>
      </c>
      <c r="AH397" s="176" t="s">
        <v>266</v>
      </c>
      <c r="AI397" s="176" t="s">
        <v>266</v>
      </c>
      <c r="AJ397" s="176" t="s">
        <v>266</v>
      </c>
      <c r="AK397" s="176" t="s">
        <v>266</v>
      </c>
      <c r="AL397" s="176" t="s">
        <v>266</v>
      </c>
      <c r="AM397" s="176" t="s">
        <v>266</v>
      </c>
      <c r="AN397" s="176" t="s">
        <v>266</v>
      </c>
      <c r="AO397" s="176" t="s">
        <v>266</v>
      </c>
      <c r="AP397" s="176" t="s">
        <v>266</v>
      </c>
      <c r="AQ397" s="176" t="s">
        <v>266</v>
      </c>
      <c r="AR397" s="176" t="s">
        <v>266</v>
      </c>
      <c r="AS397" s="176" t="s">
        <v>266</v>
      </c>
      <c r="AT397" s="176" t="s">
        <v>266</v>
      </c>
      <c r="AU397" s="176" t="s">
        <v>266</v>
      </c>
      <c r="AV397" s="176" t="s">
        <v>266</v>
      </c>
      <c r="AW397" s="176" t="s">
        <v>266</v>
      </c>
      <c r="AX397" s="176" t="s">
        <v>266</v>
      </c>
    </row>
    <row r="398" spans="1:50" x14ac:dyDescent="0.3">
      <c r="A398" s="176">
        <v>808777</v>
      </c>
      <c r="B398" s="176" t="s">
        <v>289</v>
      </c>
      <c r="C398" s="176" t="s">
        <v>204</v>
      </c>
      <c r="D398" s="176" t="s">
        <v>204</v>
      </c>
      <c r="E398" s="176" t="s">
        <v>205</v>
      </c>
      <c r="F398" s="176" t="s">
        <v>204</v>
      </c>
      <c r="G398" s="176" t="s">
        <v>205</v>
      </c>
      <c r="H398" s="176" t="s">
        <v>205</v>
      </c>
      <c r="I398" s="176" t="s">
        <v>203</v>
      </c>
      <c r="J398" s="176" t="s">
        <v>205</v>
      </c>
      <c r="K398" s="176" t="s">
        <v>203</v>
      </c>
      <c r="L398" s="176" t="s">
        <v>203</v>
      </c>
      <c r="M398" s="176" t="s">
        <v>205</v>
      </c>
      <c r="N398" s="176" t="s">
        <v>205</v>
      </c>
      <c r="O398" s="176" t="s">
        <v>204</v>
      </c>
      <c r="P398" s="176" t="s">
        <v>205</v>
      </c>
      <c r="Q398" s="176" t="s">
        <v>203</v>
      </c>
      <c r="R398" s="176" t="s">
        <v>203</v>
      </c>
      <c r="S398" s="176" t="s">
        <v>205</v>
      </c>
      <c r="T398" s="176" t="s">
        <v>205</v>
      </c>
      <c r="U398" s="176" t="s">
        <v>205</v>
      </c>
      <c r="V398" s="176" t="s">
        <v>205</v>
      </c>
      <c r="W398" s="176" t="s">
        <v>205</v>
      </c>
      <c r="X398" s="176" t="s">
        <v>205</v>
      </c>
      <c r="Y398" s="176" t="s">
        <v>203</v>
      </c>
      <c r="Z398" s="176" t="s">
        <v>205</v>
      </c>
      <c r="AA398" s="176" t="s">
        <v>266</v>
      </c>
      <c r="AB398" s="176" t="s">
        <v>266</v>
      </c>
      <c r="AC398" s="176" t="s">
        <v>266</v>
      </c>
      <c r="AD398" s="176" t="s">
        <v>266</v>
      </c>
      <c r="AE398" s="176" t="s">
        <v>266</v>
      </c>
      <c r="AF398" s="176" t="s">
        <v>266</v>
      </c>
      <c r="AG398" s="176" t="s">
        <v>266</v>
      </c>
      <c r="AH398" s="176" t="s">
        <v>266</v>
      </c>
      <c r="AI398" s="176" t="s">
        <v>266</v>
      </c>
      <c r="AJ398" s="176" t="s">
        <v>266</v>
      </c>
      <c r="AK398" s="176" t="s">
        <v>266</v>
      </c>
      <c r="AL398" s="176" t="s">
        <v>266</v>
      </c>
      <c r="AM398" s="176" t="s">
        <v>266</v>
      </c>
      <c r="AN398" s="176" t="s">
        <v>266</v>
      </c>
      <c r="AO398" s="176" t="s">
        <v>266</v>
      </c>
      <c r="AP398" s="176" t="s">
        <v>266</v>
      </c>
      <c r="AQ398" s="176" t="s">
        <v>266</v>
      </c>
      <c r="AR398" s="176" t="s">
        <v>266</v>
      </c>
      <c r="AS398" s="176" t="s">
        <v>266</v>
      </c>
      <c r="AT398" s="176" t="s">
        <v>266</v>
      </c>
      <c r="AU398" s="176" t="s">
        <v>266</v>
      </c>
      <c r="AV398" s="176" t="s">
        <v>266</v>
      </c>
      <c r="AW398" s="176" t="s">
        <v>266</v>
      </c>
      <c r="AX398" s="176" t="s">
        <v>266</v>
      </c>
    </row>
    <row r="399" spans="1:50" x14ac:dyDescent="0.3">
      <c r="A399" s="176">
        <v>808797</v>
      </c>
      <c r="B399" s="176" t="s">
        <v>289</v>
      </c>
      <c r="C399" s="176" t="s">
        <v>203</v>
      </c>
      <c r="D399" s="176" t="s">
        <v>203</v>
      </c>
      <c r="E399" s="176" t="s">
        <v>203</v>
      </c>
      <c r="F399" s="176" t="s">
        <v>205</v>
      </c>
      <c r="G399" s="176" t="s">
        <v>205</v>
      </c>
      <c r="H399" s="176" t="s">
        <v>203</v>
      </c>
      <c r="I399" s="176" t="s">
        <v>203</v>
      </c>
      <c r="J399" s="176" t="s">
        <v>205</v>
      </c>
      <c r="K399" s="176" t="s">
        <v>203</v>
      </c>
      <c r="L399" s="176" t="s">
        <v>203</v>
      </c>
      <c r="M399" s="176" t="s">
        <v>205</v>
      </c>
      <c r="N399" s="176" t="s">
        <v>203</v>
      </c>
      <c r="O399" s="176" t="s">
        <v>204</v>
      </c>
      <c r="P399" s="176" t="s">
        <v>205</v>
      </c>
      <c r="Q399" s="176" t="s">
        <v>204</v>
      </c>
      <c r="R399" s="176" t="s">
        <v>205</v>
      </c>
      <c r="S399" s="176" t="s">
        <v>204</v>
      </c>
      <c r="T399" s="176" t="s">
        <v>205</v>
      </c>
      <c r="U399" s="176" t="s">
        <v>204</v>
      </c>
      <c r="V399" s="176" t="s">
        <v>204</v>
      </c>
      <c r="W399" s="176" t="s">
        <v>204</v>
      </c>
      <c r="X399" s="176" t="s">
        <v>204</v>
      </c>
      <c r="Y399" s="176" t="s">
        <v>204</v>
      </c>
      <c r="Z399" s="176" t="s">
        <v>204</v>
      </c>
    </row>
    <row r="400" spans="1:50" x14ac:dyDescent="0.3">
      <c r="A400" s="176">
        <v>808809</v>
      </c>
      <c r="B400" s="176" t="s">
        <v>289</v>
      </c>
      <c r="C400" s="176" t="s">
        <v>203</v>
      </c>
      <c r="D400" s="176" t="s">
        <v>205</v>
      </c>
      <c r="E400" s="176" t="s">
        <v>205</v>
      </c>
      <c r="F400" s="176" t="s">
        <v>205</v>
      </c>
      <c r="G400" s="176" t="s">
        <v>205</v>
      </c>
      <c r="H400" s="176" t="s">
        <v>203</v>
      </c>
      <c r="I400" s="176" t="s">
        <v>205</v>
      </c>
      <c r="J400" s="176" t="s">
        <v>205</v>
      </c>
      <c r="K400" s="176" t="s">
        <v>205</v>
      </c>
      <c r="L400" s="176" t="s">
        <v>205</v>
      </c>
      <c r="M400" s="176" t="s">
        <v>203</v>
      </c>
      <c r="N400" s="176" t="s">
        <v>205</v>
      </c>
      <c r="O400" s="176" t="s">
        <v>203</v>
      </c>
      <c r="P400" s="176" t="s">
        <v>205</v>
      </c>
      <c r="Q400" s="176" t="s">
        <v>203</v>
      </c>
      <c r="R400" s="176" t="s">
        <v>203</v>
      </c>
      <c r="S400" s="176" t="s">
        <v>205</v>
      </c>
      <c r="T400" s="176" t="s">
        <v>205</v>
      </c>
      <c r="U400" s="176" t="s">
        <v>205</v>
      </c>
      <c r="V400" s="176" t="s">
        <v>205</v>
      </c>
      <c r="W400" s="176" t="s">
        <v>203</v>
      </c>
      <c r="X400" s="176" t="s">
        <v>205</v>
      </c>
      <c r="Y400" s="176" t="s">
        <v>205</v>
      </c>
      <c r="Z400" s="176" t="s">
        <v>205</v>
      </c>
      <c r="AA400" s="176" t="s">
        <v>266</v>
      </c>
      <c r="AB400" s="176" t="s">
        <v>266</v>
      </c>
      <c r="AC400" s="176" t="s">
        <v>266</v>
      </c>
      <c r="AD400" s="176" t="s">
        <v>266</v>
      </c>
      <c r="AE400" s="176" t="s">
        <v>266</v>
      </c>
      <c r="AF400" s="176" t="s">
        <v>266</v>
      </c>
      <c r="AG400" s="176" t="s">
        <v>266</v>
      </c>
      <c r="AH400" s="176" t="s">
        <v>266</v>
      </c>
      <c r="AI400" s="176" t="s">
        <v>266</v>
      </c>
      <c r="AJ400" s="176" t="s">
        <v>266</v>
      </c>
      <c r="AK400" s="176" t="s">
        <v>266</v>
      </c>
      <c r="AL400" s="176" t="s">
        <v>266</v>
      </c>
      <c r="AM400" s="176" t="s">
        <v>266</v>
      </c>
      <c r="AN400" s="176" t="s">
        <v>266</v>
      </c>
      <c r="AO400" s="176" t="s">
        <v>266</v>
      </c>
      <c r="AP400" s="176" t="s">
        <v>266</v>
      </c>
      <c r="AQ400" s="176" t="s">
        <v>266</v>
      </c>
      <c r="AR400" s="176" t="s">
        <v>266</v>
      </c>
      <c r="AS400" s="176" t="s">
        <v>266</v>
      </c>
      <c r="AT400" s="176" t="s">
        <v>266</v>
      </c>
      <c r="AU400" s="176" t="s">
        <v>266</v>
      </c>
      <c r="AV400" s="176" t="s">
        <v>266</v>
      </c>
      <c r="AW400" s="176" t="s">
        <v>266</v>
      </c>
      <c r="AX400" s="176" t="s">
        <v>266</v>
      </c>
    </row>
    <row r="401" spans="1:50" x14ac:dyDescent="0.3">
      <c r="A401" s="176">
        <v>808820</v>
      </c>
      <c r="B401" s="176" t="s">
        <v>289</v>
      </c>
      <c r="C401" s="176" t="s">
        <v>203</v>
      </c>
      <c r="D401" s="176" t="s">
        <v>203</v>
      </c>
      <c r="E401" s="176" t="s">
        <v>205</v>
      </c>
      <c r="F401" s="176" t="s">
        <v>205</v>
      </c>
      <c r="G401" s="176" t="s">
        <v>204</v>
      </c>
      <c r="H401" s="176" t="s">
        <v>205</v>
      </c>
      <c r="I401" s="176" t="s">
        <v>205</v>
      </c>
      <c r="J401" s="176" t="s">
        <v>205</v>
      </c>
      <c r="K401" s="176" t="s">
        <v>203</v>
      </c>
      <c r="L401" s="176" t="s">
        <v>205</v>
      </c>
      <c r="M401" s="176" t="s">
        <v>203</v>
      </c>
      <c r="N401" s="176" t="s">
        <v>204</v>
      </c>
      <c r="O401" s="176" t="s">
        <v>204</v>
      </c>
      <c r="P401" s="176" t="s">
        <v>203</v>
      </c>
      <c r="Q401" s="176" t="s">
        <v>205</v>
      </c>
      <c r="R401" s="176" t="s">
        <v>203</v>
      </c>
      <c r="S401" s="176" t="s">
        <v>205</v>
      </c>
      <c r="T401" s="176" t="s">
        <v>203</v>
      </c>
      <c r="U401" s="176" t="s">
        <v>205</v>
      </c>
      <c r="V401" s="176" t="s">
        <v>204</v>
      </c>
      <c r="W401" s="176" t="s">
        <v>204</v>
      </c>
      <c r="X401" s="176" t="s">
        <v>205</v>
      </c>
      <c r="Y401" s="176" t="s">
        <v>204</v>
      </c>
      <c r="Z401" s="176" t="s">
        <v>204</v>
      </c>
    </row>
    <row r="402" spans="1:50" x14ac:dyDescent="0.3">
      <c r="A402" s="176">
        <v>808821</v>
      </c>
      <c r="B402" s="176" t="s">
        <v>289</v>
      </c>
      <c r="C402" s="176" t="s">
        <v>203</v>
      </c>
      <c r="D402" s="176" t="s">
        <v>203</v>
      </c>
      <c r="E402" s="176" t="s">
        <v>203</v>
      </c>
      <c r="F402" s="176" t="s">
        <v>203</v>
      </c>
      <c r="G402" s="176" t="s">
        <v>203</v>
      </c>
      <c r="H402" s="176" t="s">
        <v>203</v>
      </c>
      <c r="I402" s="176" t="s">
        <v>203</v>
      </c>
      <c r="J402" s="176" t="s">
        <v>203</v>
      </c>
      <c r="K402" s="176" t="s">
        <v>204</v>
      </c>
      <c r="L402" s="176" t="s">
        <v>203</v>
      </c>
      <c r="M402" s="176" t="s">
        <v>205</v>
      </c>
      <c r="N402" s="176" t="s">
        <v>205</v>
      </c>
      <c r="O402" s="176" t="s">
        <v>204</v>
      </c>
      <c r="P402" s="176" t="s">
        <v>205</v>
      </c>
      <c r="Q402" s="176" t="s">
        <v>205</v>
      </c>
      <c r="R402" s="176" t="s">
        <v>205</v>
      </c>
      <c r="S402" s="176" t="s">
        <v>205</v>
      </c>
      <c r="T402" s="176" t="s">
        <v>205</v>
      </c>
      <c r="U402" s="176" t="s">
        <v>205</v>
      </c>
      <c r="V402" s="176" t="s">
        <v>205</v>
      </c>
      <c r="W402" s="176" t="s">
        <v>205</v>
      </c>
      <c r="X402" s="176" t="s">
        <v>205</v>
      </c>
      <c r="Y402" s="176" t="s">
        <v>205</v>
      </c>
      <c r="Z402" s="176" t="s">
        <v>204</v>
      </c>
      <c r="AA402" s="176" t="s">
        <v>266</v>
      </c>
      <c r="AB402" s="176" t="s">
        <v>266</v>
      </c>
      <c r="AC402" s="176" t="s">
        <v>266</v>
      </c>
      <c r="AD402" s="176" t="s">
        <v>266</v>
      </c>
      <c r="AE402" s="176" t="s">
        <v>266</v>
      </c>
      <c r="AF402" s="176" t="s">
        <v>266</v>
      </c>
      <c r="AG402" s="176" t="s">
        <v>266</v>
      </c>
      <c r="AH402" s="176" t="s">
        <v>266</v>
      </c>
      <c r="AI402" s="176" t="s">
        <v>266</v>
      </c>
      <c r="AJ402" s="176" t="s">
        <v>266</v>
      </c>
      <c r="AK402" s="176" t="s">
        <v>266</v>
      </c>
      <c r="AL402" s="176" t="s">
        <v>266</v>
      </c>
      <c r="AM402" s="176" t="s">
        <v>266</v>
      </c>
      <c r="AN402" s="176" t="s">
        <v>266</v>
      </c>
      <c r="AO402" s="176" t="s">
        <v>266</v>
      </c>
      <c r="AP402" s="176" t="s">
        <v>266</v>
      </c>
      <c r="AQ402" s="176" t="s">
        <v>266</v>
      </c>
      <c r="AR402" s="176" t="s">
        <v>266</v>
      </c>
      <c r="AS402" s="176" t="s">
        <v>266</v>
      </c>
      <c r="AT402" s="176" t="s">
        <v>266</v>
      </c>
      <c r="AU402" s="176" t="s">
        <v>266</v>
      </c>
      <c r="AV402" s="176" t="s">
        <v>266</v>
      </c>
      <c r="AW402" s="176" t="s">
        <v>266</v>
      </c>
      <c r="AX402" s="176" t="s">
        <v>266</v>
      </c>
    </row>
    <row r="403" spans="1:50" x14ac:dyDescent="0.3">
      <c r="A403" s="176">
        <v>808825</v>
      </c>
      <c r="B403" s="176" t="s">
        <v>289</v>
      </c>
      <c r="C403" s="176" t="s">
        <v>203</v>
      </c>
      <c r="D403" s="176" t="s">
        <v>205</v>
      </c>
      <c r="E403" s="176" t="s">
        <v>203</v>
      </c>
      <c r="F403" s="176" t="s">
        <v>205</v>
      </c>
      <c r="G403" s="176" t="s">
        <v>203</v>
      </c>
      <c r="H403" s="176" t="s">
        <v>203</v>
      </c>
      <c r="I403" s="176" t="s">
        <v>205</v>
      </c>
      <c r="J403" s="176" t="s">
        <v>203</v>
      </c>
      <c r="K403" s="176" t="s">
        <v>205</v>
      </c>
      <c r="L403" s="176" t="s">
        <v>205</v>
      </c>
      <c r="M403" s="176" t="s">
        <v>203</v>
      </c>
      <c r="N403" s="176" t="s">
        <v>205</v>
      </c>
      <c r="O403" s="176" t="s">
        <v>205</v>
      </c>
      <c r="P403" s="176" t="s">
        <v>205</v>
      </c>
      <c r="Q403" s="176" t="s">
        <v>205</v>
      </c>
      <c r="R403" s="176" t="s">
        <v>205</v>
      </c>
      <c r="S403" s="176" t="s">
        <v>205</v>
      </c>
      <c r="T403" s="176" t="s">
        <v>203</v>
      </c>
      <c r="U403" s="176" t="s">
        <v>205</v>
      </c>
      <c r="V403" s="176" t="s">
        <v>205</v>
      </c>
      <c r="W403" s="176" t="s">
        <v>205</v>
      </c>
      <c r="X403" s="176" t="s">
        <v>205</v>
      </c>
      <c r="Y403" s="176" t="s">
        <v>205</v>
      </c>
      <c r="Z403" s="176" t="s">
        <v>204</v>
      </c>
      <c r="AA403" s="176" t="s">
        <v>266</v>
      </c>
      <c r="AB403" s="176" t="s">
        <v>266</v>
      </c>
      <c r="AC403" s="176" t="s">
        <v>266</v>
      </c>
      <c r="AD403" s="176" t="s">
        <v>266</v>
      </c>
      <c r="AE403" s="176" t="s">
        <v>266</v>
      </c>
      <c r="AF403" s="176" t="s">
        <v>266</v>
      </c>
      <c r="AG403" s="176" t="s">
        <v>266</v>
      </c>
      <c r="AH403" s="176" t="s">
        <v>266</v>
      </c>
      <c r="AI403" s="176" t="s">
        <v>266</v>
      </c>
      <c r="AJ403" s="176" t="s">
        <v>266</v>
      </c>
      <c r="AK403" s="176" t="s">
        <v>266</v>
      </c>
      <c r="AL403" s="176" t="s">
        <v>266</v>
      </c>
      <c r="AM403" s="176" t="s">
        <v>266</v>
      </c>
      <c r="AN403" s="176" t="s">
        <v>266</v>
      </c>
      <c r="AO403" s="176" t="s">
        <v>266</v>
      </c>
      <c r="AP403" s="176" t="s">
        <v>266</v>
      </c>
      <c r="AQ403" s="176" t="s">
        <v>266</v>
      </c>
      <c r="AR403" s="176" t="s">
        <v>266</v>
      </c>
      <c r="AS403" s="176" t="s">
        <v>266</v>
      </c>
      <c r="AT403" s="176" t="s">
        <v>266</v>
      </c>
      <c r="AU403" s="176" t="s">
        <v>266</v>
      </c>
      <c r="AV403" s="176" t="s">
        <v>266</v>
      </c>
      <c r="AW403" s="176" t="s">
        <v>266</v>
      </c>
      <c r="AX403" s="176" t="s">
        <v>266</v>
      </c>
    </row>
    <row r="404" spans="1:50" x14ac:dyDescent="0.3">
      <c r="A404" s="176">
        <v>808836</v>
      </c>
      <c r="B404" s="176" t="s">
        <v>289</v>
      </c>
      <c r="C404" s="176" t="s">
        <v>203</v>
      </c>
      <c r="D404" s="176" t="s">
        <v>203</v>
      </c>
      <c r="E404" s="176" t="s">
        <v>203</v>
      </c>
      <c r="F404" s="176" t="s">
        <v>203</v>
      </c>
      <c r="G404" s="176" t="s">
        <v>203</v>
      </c>
      <c r="H404" s="176" t="s">
        <v>203</v>
      </c>
      <c r="I404" s="176" t="s">
        <v>205</v>
      </c>
      <c r="J404" s="176" t="s">
        <v>203</v>
      </c>
      <c r="K404" s="176" t="s">
        <v>203</v>
      </c>
      <c r="L404" s="176" t="s">
        <v>203</v>
      </c>
      <c r="M404" s="176" t="s">
        <v>203</v>
      </c>
      <c r="N404" s="176" t="s">
        <v>203</v>
      </c>
      <c r="O404" s="176" t="s">
        <v>205</v>
      </c>
      <c r="P404" s="176" t="s">
        <v>205</v>
      </c>
      <c r="Q404" s="176" t="s">
        <v>205</v>
      </c>
      <c r="R404" s="176" t="s">
        <v>205</v>
      </c>
      <c r="S404" s="176" t="s">
        <v>205</v>
      </c>
      <c r="T404" s="176" t="s">
        <v>205</v>
      </c>
      <c r="U404" s="176" t="s">
        <v>205</v>
      </c>
      <c r="V404" s="176" t="s">
        <v>204</v>
      </c>
      <c r="W404" s="176" t="s">
        <v>205</v>
      </c>
      <c r="X404" s="176" t="s">
        <v>204</v>
      </c>
      <c r="Y404" s="176" t="s">
        <v>205</v>
      </c>
      <c r="Z404" s="176" t="s">
        <v>204</v>
      </c>
      <c r="AA404" s="176" t="s">
        <v>266</v>
      </c>
      <c r="AB404" s="176" t="s">
        <v>266</v>
      </c>
      <c r="AC404" s="176" t="s">
        <v>266</v>
      </c>
      <c r="AD404" s="176" t="s">
        <v>266</v>
      </c>
      <c r="AE404" s="176" t="s">
        <v>266</v>
      </c>
      <c r="AF404" s="176" t="s">
        <v>266</v>
      </c>
      <c r="AG404" s="176" t="s">
        <v>266</v>
      </c>
      <c r="AH404" s="176" t="s">
        <v>266</v>
      </c>
      <c r="AI404" s="176" t="s">
        <v>266</v>
      </c>
      <c r="AJ404" s="176" t="s">
        <v>266</v>
      </c>
      <c r="AK404" s="176" t="s">
        <v>266</v>
      </c>
      <c r="AL404" s="176" t="s">
        <v>266</v>
      </c>
      <c r="AM404" s="176" t="s">
        <v>266</v>
      </c>
      <c r="AN404" s="176" t="s">
        <v>266</v>
      </c>
      <c r="AO404" s="176" t="s">
        <v>266</v>
      </c>
      <c r="AP404" s="176" t="s">
        <v>266</v>
      </c>
      <c r="AQ404" s="176" t="s">
        <v>266</v>
      </c>
      <c r="AR404" s="176" t="s">
        <v>266</v>
      </c>
      <c r="AS404" s="176" t="s">
        <v>266</v>
      </c>
      <c r="AT404" s="176" t="s">
        <v>266</v>
      </c>
      <c r="AU404" s="176" t="s">
        <v>266</v>
      </c>
      <c r="AV404" s="176" t="s">
        <v>266</v>
      </c>
      <c r="AW404" s="176" t="s">
        <v>266</v>
      </c>
      <c r="AX404" s="176" t="s">
        <v>266</v>
      </c>
    </row>
    <row r="405" spans="1:50" x14ac:dyDescent="0.3">
      <c r="A405" s="176">
        <v>808866</v>
      </c>
      <c r="B405" s="176" t="s">
        <v>289</v>
      </c>
      <c r="C405" s="176" t="s">
        <v>205</v>
      </c>
      <c r="D405" s="176" t="s">
        <v>205</v>
      </c>
      <c r="E405" s="176" t="s">
        <v>203</v>
      </c>
      <c r="F405" s="176" t="s">
        <v>203</v>
      </c>
      <c r="G405" s="176" t="s">
        <v>203</v>
      </c>
      <c r="H405" s="176" t="s">
        <v>203</v>
      </c>
      <c r="I405" s="176" t="s">
        <v>203</v>
      </c>
      <c r="J405" s="176" t="s">
        <v>203</v>
      </c>
      <c r="K405" s="176" t="s">
        <v>205</v>
      </c>
      <c r="L405" s="176" t="s">
        <v>203</v>
      </c>
      <c r="M405" s="176" t="s">
        <v>203</v>
      </c>
      <c r="N405" s="176" t="s">
        <v>205</v>
      </c>
      <c r="O405" s="176" t="s">
        <v>204</v>
      </c>
      <c r="P405" s="176" t="s">
        <v>204</v>
      </c>
      <c r="Q405" s="176" t="s">
        <v>204</v>
      </c>
      <c r="R405" s="176" t="s">
        <v>205</v>
      </c>
      <c r="S405" s="176" t="s">
        <v>205</v>
      </c>
      <c r="T405" s="176" t="s">
        <v>205</v>
      </c>
      <c r="U405" s="176" t="s">
        <v>205</v>
      </c>
      <c r="V405" s="176" t="s">
        <v>204</v>
      </c>
      <c r="W405" s="176" t="s">
        <v>205</v>
      </c>
      <c r="X405" s="176" t="s">
        <v>205</v>
      </c>
      <c r="Y405" s="176" t="s">
        <v>205</v>
      </c>
      <c r="Z405" s="176" t="s">
        <v>204</v>
      </c>
    </row>
    <row r="406" spans="1:50" x14ac:dyDescent="0.3">
      <c r="A406" s="176">
        <v>808870</v>
      </c>
      <c r="B406" s="176" t="s">
        <v>289</v>
      </c>
      <c r="C406" s="176" t="s">
        <v>205</v>
      </c>
      <c r="D406" s="176" t="s">
        <v>203</v>
      </c>
      <c r="E406" s="176" t="s">
        <v>204</v>
      </c>
      <c r="F406" s="176" t="s">
        <v>204</v>
      </c>
      <c r="G406" s="176" t="s">
        <v>204</v>
      </c>
      <c r="H406" s="176" t="s">
        <v>204</v>
      </c>
      <c r="I406" s="176" t="s">
        <v>204</v>
      </c>
      <c r="J406" s="176" t="s">
        <v>203</v>
      </c>
      <c r="K406" s="176" t="s">
        <v>203</v>
      </c>
      <c r="L406" s="176" t="s">
        <v>203</v>
      </c>
      <c r="M406" s="176" t="s">
        <v>205</v>
      </c>
      <c r="N406" s="176" t="s">
        <v>205</v>
      </c>
      <c r="O406" s="176" t="s">
        <v>204</v>
      </c>
      <c r="P406" s="176" t="s">
        <v>205</v>
      </c>
      <c r="Q406" s="176" t="s">
        <v>205</v>
      </c>
      <c r="R406" s="176" t="s">
        <v>203</v>
      </c>
      <c r="S406" s="176" t="s">
        <v>204</v>
      </c>
      <c r="T406" s="176" t="s">
        <v>205</v>
      </c>
      <c r="U406" s="176" t="s">
        <v>204</v>
      </c>
      <c r="V406" s="176" t="s">
        <v>204</v>
      </c>
      <c r="W406" s="176" t="s">
        <v>204</v>
      </c>
      <c r="X406" s="176" t="s">
        <v>205</v>
      </c>
      <c r="Y406" s="176" t="s">
        <v>204</v>
      </c>
      <c r="Z406" s="176" t="s">
        <v>204</v>
      </c>
      <c r="AA406" s="176" t="s">
        <v>266</v>
      </c>
      <c r="AB406" s="176" t="s">
        <v>266</v>
      </c>
      <c r="AC406" s="176" t="s">
        <v>266</v>
      </c>
      <c r="AD406" s="176" t="s">
        <v>266</v>
      </c>
      <c r="AE406" s="176" t="s">
        <v>266</v>
      </c>
      <c r="AF406" s="176" t="s">
        <v>266</v>
      </c>
      <c r="AG406" s="176" t="s">
        <v>266</v>
      </c>
      <c r="AH406" s="176" t="s">
        <v>266</v>
      </c>
      <c r="AI406" s="176" t="s">
        <v>266</v>
      </c>
      <c r="AJ406" s="176" t="s">
        <v>266</v>
      </c>
      <c r="AK406" s="176" t="s">
        <v>266</v>
      </c>
      <c r="AL406" s="176" t="s">
        <v>266</v>
      </c>
      <c r="AM406" s="176" t="s">
        <v>266</v>
      </c>
      <c r="AN406" s="176" t="s">
        <v>266</v>
      </c>
      <c r="AO406" s="176" t="s">
        <v>266</v>
      </c>
      <c r="AP406" s="176" t="s">
        <v>266</v>
      </c>
      <c r="AQ406" s="176" t="s">
        <v>266</v>
      </c>
      <c r="AR406" s="176" t="s">
        <v>266</v>
      </c>
      <c r="AS406" s="176" t="s">
        <v>266</v>
      </c>
      <c r="AT406" s="176" t="s">
        <v>266</v>
      </c>
      <c r="AU406" s="176" t="s">
        <v>266</v>
      </c>
      <c r="AV406" s="176" t="s">
        <v>266</v>
      </c>
      <c r="AW406" s="176" t="s">
        <v>266</v>
      </c>
      <c r="AX406" s="176" t="s">
        <v>266</v>
      </c>
    </row>
    <row r="407" spans="1:50" x14ac:dyDescent="0.3">
      <c r="A407" s="176">
        <v>808871</v>
      </c>
      <c r="B407" s="176" t="s">
        <v>289</v>
      </c>
      <c r="C407" s="176" t="s">
        <v>203</v>
      </c>
      <c r="D407" s="176" t="s">
        <v>205</v>
      </c>
      <c r="E407" s="176" t="s">
        <v>204</v>
      </c>
      <c r="F407" s="176" t="s">
        <v>203</v>
      </c>
      <c r="G407" s="176" t="s">
        <v>203</v>
      </c>
      <c r="H407" s="176" t="s">
        <v>203</v>
      </c>
      <c r="I407" s="176" t="s">
        <v>203</v>
      </c>
      <c r="J407" s="176" t="s">
        <v>203</v>
      </c>
      <c r="K407" s="176" t="s">
        <v>203</v>
      </c>
      <c r="L407" s="176" t="s">
        <v>204</v>
      </c>
      <c r="M407" s="176" t="s">
        <v>203</v>
      </c>
      <c r="N407" s="176" t="s">
        <v>203</v>
      </c>
      <c r="O407" s="176" t="s">
        <v>204</v>
      </c>
      <c r="P407" s="176" t="s">
        <v>205</v>
      </c>
      <c r="Q407" s="176" t="s">
        <v>205</v>
      </c>
      <c r="R407" s="176" t="s">
        <v>205</v>
      </c>
      <c r="S407" s="176" t="s">
        <v>205</v>
      </c>
      <c r="T407" s="176" t="s">
        <v>205</v>
      </c>
      <c r="U407" s="176" t="s">
        <v>205</v>
      </c>
      <c r="V407" s="176" t="s">
        <v>205</v>
      </c>
      <c r="W407" s="176" t="s">
        <v>205</v>
      </c>
      <c r="X407" s="176" t="s">
        <v>203</v>
      </c>
      <c r="Y407" s="176" t="s">
        <v>205</v>
      </c>
      <c r="Z407" s="176" t="s">
        <v>205</v>
      </c>
      <c r="AA407" s="176" t="s">
        <v>266</v>
      </c>
      <c r="AB407" s="176" t="s">
        <v>266</v>
      </c>
      <c r="AC407" s="176" t="s">
        <v>266</v>
      </c>
      <c r="AD407" s="176" t="s">
        <v>266</v>
      </c>
      <c r="AE407" s="176" t="s">
        <v>266</v>
      </c>
      <c r="AF407" s="176" t="s">
        <v>266</v>
      </c>
      <c r="AG407" s="176" t="s">
        <v>266</v>
      </c>
      <c r="AH407" s="176" t="s">
        <v>266</v>
      </c>
      <c r="AI407" s="176" t="s">
        <v>266</v>
      </c>
      <c r="AJ407" s="176" t="s">
        <v>266</v>
      </c>
      <c r="AK407" s="176" t="s">
        <v>266</v>
      </c>
      <c r="AL407" s="176" t="s">
        <v>266</v>
      </c>
      <c r="AM407" s="176" t="s">
        <v>266</v>
      </c>
      <c r="AN407" s="176" t="s">
        <v>266</v>
      </c>
      <c r="AO407" s="176" t="s">
        <v>266</v>
      </c>
      <c r="AP407" s="176" t="s">
        <v>266</v>
      </c>
      <c r="AQ407" s="176" t="s">
        <v>266</v>
      </c>
      <c r="AR407" s="176" t="s">
        <v>266</v>
      </c>
      <c r="AS407" s="176" t="s">
        <v>266</v>
      </c>
      <c r="AT407" s="176" t="s">
        <v>266</v>
      </c>
      <c r="AU407" s="176" t="s">
        <v>266</v>
      </c>
      <c r="AV407" s="176" t="s">
        <v>266</v>
      </c>
      <c r="AW407" s="176" t="s">
        <v>266</v>
      </c>
      <c r="AX407" s="176" t="s">
        <v>266</v>
      </c>
    </row>
    <row r="408" spans="1:50" x14ac:dyDescent="0.3">
      <c r="A408" s="176">
        <v>808885</v>
      </c>
      <c r="B408" s="176" t="s">
        <v>289</v>
      </c>
      <c r="C408" s="176" t="s">
        <v>205</v>
      </c>
      <c r="D408" s="176" t="s">
        <v>203</v>
      </c>
      <c r="E408" s="176" t="s">
        <v>205</v>
      </c>
      <c r="F408" s="176" t="s">
        <v>204</v>
      </c>
      <c r="G408" s="176" t="s">
        <v>205</v>
      </c>
      <c r="H408" s="176" t="s">
        <v>203</v>
      </c>
      <c r="I408" s="176" t="s">
        <v>205</v>
      </c>
      <c r="J408" s="176" t="s">
        <v>203</v>
      </c>
      <c r="K408" s="176" t="s">
        <v>205</v>
      </c>
      <c r="L408" s="176" t="s">
        <v>205</v>
      </c>
      <c r="M408" s="176" t="s">
        <v>203</v>
      </c>
      <c r="N408" s="176" t="s">
        <v>205</v>
      </c>
      <c r="O408" s="176" t="s">
        <v>204</v>
      </c>
      <c r="P408" s="176" t="s">
        <v>205</v>
      </c>
      <c r="Q408" s="176" t="s">
        <v>205</v>
      </c>
      <c r="R408" s="176" t="s">
        <v>205</v>
      </c>
      <c r="S408" s="176" t="s">
        <v>205</v>
      </c>
      <c r="T408" s="176" t="s">
        <v>203</v>
      </c>
      <c r="U408" s="176" t="s">
        <v>205</v>
      </c>
      <c r="V408" s="176" t="s">
        <v>205</v>
      </c>
      <c r="W408" s="176" t="s">
        <v>205</v>
      </c>
      <c r="X408" s="176" t="s">
        <v>205</v>
      </c>
      <c r="Y408" s="176" t="s">
        <v>204</v>
      </c>
      <c r="Z408" s="176" t="s">
        <v>205</v>
      </c>
      <c r="AA408" s="176" t="s">
        <v>266</v>
      </c>
      <c r="AB408" s="176" t="s">
        <v>266</v>
      </c>
      <c r="AC408" s="176" t="s">
        <v>266</v>
      </c>
      <c r="AD408" s="176" t="s">
        <v>266</v>
      </c>
      <c r="AE408" s="176" t="s">
        <v>266</v>
      </c>
      <c r="AF408" s="176" t="s">
        <v>266</v>
      </c>
      <c r="AG408" s="176" t="s">
        <v>266</v>
      </c>
      <c r="AH408" s="176" t="s">
        <v>266</v>
      </c>
      <c r="AI408" s="176" t="s">
        <v>266</v>
      </c>
      <c r="AJ408" s="176" t="s">
        <v>266</v>
      </c>
      <c r="AK408" s="176" t="s">
        <v>266</v>
      </c>
      <c r="AL408" s="176" t="s">
        <v>266</v>
      </c>
      <c r="AM408" s="176" t="s">
        <v>266</v>
      </c>
      <c r="AN408" s="176" t="s">
        <v>266</v>
      </c>
      <c r="AO408" s="176" t="s">
        <v>266</v>
      </c>
      <c r="AP408" s="176" t="s">
        <v>266</v>
      </c>
      <c r="AQ408" s="176" t="s">
        <v>266</v>
      </c>
      <c r="AR408" s="176" t="s">
        <v>266</v>
      </c>
      <c r="AS408" s="176" t="s">
        <v>266</v>
      </c>
      <c r="AT408" s="176" t="s">
        <v>266</v>
      </c>
      <c r="AU408" s="176" t="s">
        <v>266</v>
      </c>
      <c r="AV408" s="176" t="s">
        <v>266</v>
      </c>
      <c r="AW408" s="176" t="s">
        <v>266</v>
      </c>
      <c r="AX408" s="176" t="s">
        <v>266</v>
      </c>
    </row>
    <row r="409" spans="1:50" x14ac:dyDescent="0.3">
      <c r="A409" s="176">
        <v>808901</v>
      </c>
      <c r="B409" s="176" t="s">
        <v>289</v>
      </c>
      <c r="C409" s="176" t="s">
        <v>203</v>
      </c>
      <c r="D409" s="176" t="s">
        <v>205</v>
      </c>
      <c r="E409" s="176" t="s">
        <v>203</v>
      </c>
      <c r="F409" s="176" t="s">
        <v>203</v>
      </c>
      <c r="G409" s="176" t="s">
        <v>205</v>
      </c>
      <c r="H409" s="176" t="s">
        <v>203</v>
      </c>
      <c r="I409" s="176" t="s">
        <v>203</v>
      </c>
      <c r="J409" s="176" t="s">
        <v>203</v>
      </c>
      <c r="K409" s="176" t="s">
        <v>203</v>
      </c>
      <c r="L409" s="176" t="s">
        <v>203</v>
      </c>
      <c r="M409" s="176" t="s">
        <v>203</v>
      </c>
      <c r="N409" s="176" t="s">
        <v>203</v>
      </c>
      <c r="O409" s="176" t="s">
        <v>204</v>
      </c>
      <c r="P409" s="176" t="s">
        <v>205</v>
      </c>
      <c r="Q409" s="176" t="s">
        <v>205</v>
      </c>
      <c r="R409" s="176" t="s">
        <v>205</v>
      </c>
      <c r="S409" s="176" t="s">
        <v>205</v>
      </c>
      <c r="T409" s="176" t="s">
        <v>205</v>
      </c>
      <c r="U409" s="176" t="s">
        <v>204</v>
      </c>
      <c r="V409" s="176" t="s">
        <v>205</v>
      </c>
      <c r="W409" s="176" t="s">
        <v>205</v>
      </c>
      <c r="X409" s="176" t="s">
        <v>204</v>
      </c>
      <c r="Y409" s="176" t="s">
        <v>205</v>
      </c>
      <c r="Z409" s="176" t="s">
        <v>205</v>
      </c>
      <c r="AA409" s="176" t="s">
        <v>266</v>
      </c>
      <c r="AB409" s="176" t="s">
        <v>266</v>
      </c>
      <c r="AC409" s="176" t="s">
        <v>266</v>
      </c>
      <c r="AD409" s="176" t="s">
        <v>266</v>
      </c>
      <c r="AE409" s="176" t="s">
        <v>266</v>
      </c>
      <c r="AF409" s="176" t="s">
        <v>266</v>
      </c>
      <c r="AG409" s="176" t="s">
        <v>266</v>
      </c>
      <c r="AH409" s="176" t="s">
        <v>266</v>
      </c>
      <c r="AI409" s="176" t="s">
        <v>266</v>
      </c>
      <c r="AJ409" s="176" t="s">
        <v>266</v>
      </c>
      <c r="AK409" s="176" t="s">
        <v>266</v>
      </c>
      <c r="AL409" s="176" t="s">
        <v>266</v>
      </c>
      <c r="AM409" s="176" t="s">
        <v>266</v>
      </c>
      <c r="AN409" s="176" t="s">
        <v>266</v>
      </c>
      <c r="AO409" s="176" t="s">
        <v>266</v>
      </c>
      <c r="AP409" s="176" t="s">
        <v>266</v>
      </c>
      <c r="AQ409" s="176" t="s">
        <v>266</v>
      </c>
      <c r="AR409" s="176" t="s">
        <v>266</v>
      </c>
      <c r="AS409" s="176" t="s">
        <v>266</v>
      </c>
      <c r="AT409" s="176" t="s">
        <v>266</v>
      </c>
      <c r="AU409" s="176" t="s">
        <v>266</v>
      </c>
      <c r="AV409" s="176" t="s">
        <v>266</v>
      </c>
      <c r="AW409" s="176" t="s">
        <v>266</v>
      </c>
      <c r="AX409" s="176" t="s">
        <v>266</v>
      </c>
    </row>
    <row r="410" spans="1:50" x14ac:dyDescent="0.3">
      <c r="A410" s="176">
        <v>808903</v>
      </c>
      <c r="B410" s="176" t="s">
        <v>289</v>
      </c>
      <c r="C410" s="176" t="s">
        <v>203</v>
      </c>
      <c r="D410" s="176" t="s">
        <v>203</v>
      </c>
      <c r="E410" s="176" t="s">
        <v>205</v>
      </c>
      <c r="F410" s="176" t="s">
        <v>203</v>
      </c>
      <c r="G410" s="176" t="s">
        <v>203</v>
      </c>
      <c r="H410" s="176" t="s">
        <v>203</v>
      </c>
      <c r="I410" s="176" t="s">
        <v>203</v>
      </c>
      <c r="J410" s="176" t="s">
        <v>205</v>
      </c>
      <c r="K410" s="176" t="s">
        <v>205</v>
      </c>
      <c r="L410" s="176" t="s">
        <v>205</v>
      </c>
      <c r="M410" s="176" t="s">
        <v>203</v>
      </c>
      <c r="N410" s="176" t="s">
        <v>205</v>
      </c>
      <c r="O410" s="176" t="s">
        <v>204</v>
      </c>
      <c r="P410" s="176" t="s">
        <v>205</v>
      </c>
      <c r="Q410" s="176" t="s">
        <v>205</v>
      </c>
      <c r="R410" s="176" t="s">
        <v>203</v>
      </c>
      <c r="S410" s="176" t="s">
        <v>205</v>
      </c>
      <c r="T410" s="176" t="s">
        <v>203</v>
      </c>
      <c r="U410" s="176" t="s">
        <v>205</v>
      </c>
      <c r="V410" s="176" t="s">
        <v>205</v>
      </c>
      <c r="W410" s="176" t="s">
        <v>205</v>
      </c>
      <c r="X410" s="176" t="s">
        <v>205</v>
      </c>
      <c r="Y410" s="176" t="s">
        <v>204</v>
      </c>
      <c r="Z410" s="176" t="s">
        <v>204</v>
      </c>
      <c r="AA410" s="176" t="s">
        <v>266</v>
      </c>
      <c r="AB410" s="176" t="s">
        <v>266</v>
      </c>
      <c r="AC410" s="176" t="s">
        <v>266</v>
      </c>
      <c r="AD410" s="176" t="s">
        <v>266</v>
      </c>
      <c r="AE410" s="176" t="s">
        <v>266</v>
      </c>
      <c r="AF410" s="176" t="s">
        <v>266</v>
      </c>
      <c r="AG410" s="176" t="s">
        <v>266</v>
      </c>
      <c r="AH410" s="176" t="s">
        <v>266</v>
      </c>
      <c r="AI410" s="176" t="s">
        <v>266</v>
      </c>
      <c r="AJ410" s="176" t="s">
        <v>266</v>
      </c>
      <c r="AK410" s="176" t="s">
        <v>266</v>
      </c>
      <c r="AL410" s="176" t="s">
        <v>266</v>
      </c>
      <c r="AM410" s="176" t="s">
        <v>266</v>
      </c>
      <c r="AN410" s="176" t="s">
        <v>266</v>
      </c>
      <c r="AO410" s="176" t="s">
        <v>266</v>
      </c>
      <c r="AP410" s="176" t="s">
        <v>266</v>
      </c>
      <c r="AQ410" s="176" t="s">
        <v>266</v>
      </c>
      <c r="AR410" s="176" t="s">
        <v>266</v>
      </c>
      <c r="AS410" s="176" t="s">
        <v>266</v>
      </c>
      <c r="AT410" s="176" t="s">
        <v>266</v>
      </c>
      <c r="AU410" s="176" t="s">
        <v>266</v>
      </c>
      <c r="AV410" s="176" t="s">
        <v>266</v>
      </c>
      <c r="AW410" s="176" t="s">
        <v>266</v>
      </c>
      <c r="AX410" s="176" t="s">
        <v>266</v>
      </c>
    </row>
    <row r="411" spans="1:50" x14ac:dyDescent="0.3">
      <c r="A411" s="176">
        <v>808906</v>
      </c>
      <c r="B411" s="176" t="s">
        <v>289</v>
      </c>
      <c r="C411" s="176" t="s">
        <v>203</v>
      </c>
      <c r="D411" s="176" t="s">
        <v>203</v>
      </c>
      <c r="E411" s="176" t="s">
        <v>203</v>
      </c>
      <c r="F411" s="176" t="s">
        <v>203</v>
      </c>
      <c r="G411" s="176" t="s">
        <v>203</v>
      </c>
      <c r="H411" s="176" t="s">
        <v>203</v>
      </c>
      <c r="I411" s="176" t="s">
        <v>203</v>
      </c>
      <c r="J411" s="176" t="s">
        <v>203</v>
      </c>
      <c r="K411" s="176" t="s">
        <v>203</v>
      </c>
      <c r="L411" s="176" t="s">
        <v>203</v>
      </c>
      <c r="M411" s="176" t="s">
        <v>203</v>
      </c>
      <c r="N411" s="176" t="s">
        <v>203</v>
      </c>
      <c r="O411" s="176" t="s">
        <v>204</v>
      </c>
      <c r="P411" s="176" t="s">
        <v>205</v>
      </c>
      <c r="Q411" s="176" t="s">
        <v>205</v>
      </c>
      <c r="R411" s="176" t="s">
        <v>205</v>
      </c>
      <c r="S411" s="176" t="s">
        <v>205</v>
      </c>
      <c r="T411" s="176" t="s">
        <v>204</v>
      </c>
      <c r="U411" s="176" t="s">
        <v>204</v>
      </c>
      <c r="V411" s="176" t="s">
        <v>204</v>
      </c>
      <c r="W411" s="176" t="s">
        <v>204</v>
      </c>
      <c r="X411" s="176" t="s">
        <v>204</v>
      </c>
      <c r="Y411" s="176" t="s">
        <v>204</v>
      </c>
      <c r="Z411" s="176" t="s">
        <v>204</v>
      </c>
      <c r="AA411" s="176" t="s">
        <v>266</v>
      </c>
      <c r="AB411" s="176" t="s">
        <v>266</v>
      </c>
      <c r="AC411" s="176" t="s">
        <v>266</v>
      </c>
      <c r="AD411" s="176" t="s">
        <v>266</v>
      </c>
      <c r="AE411" s="176" t="s">
        <v>266</v>
      </c>
      <c r="AF411" s="176" t="s">
        <v>266</v>
      </c>
      <c r="AG411" s="176" t="s">
        <v>266</v>
      </c>
      <c r="AH411" s="176" t="s">
        <v>266</v>
      </c>
      <c r="AI411" s="176" t="s">
        <v>266</v>
      </c>
      <c r="AJ411" s="176" t="s">
        <v>266</v>
      </c>
      <c r="AK411" s="176" t="s">
        <v>266</v>
      </c>
      <c r="AL411" s="176" t="s">
        <v>266</v>
      </c>
      <c r="AM411" s="176" t="s">
        <v>266</v>
      </c>
      <c r="AN411" s="176" t="s">
        <v>266</v>
      </c>
      <c r="AO411" s="176" t="s">
        <v>266</v>
      </c>
      <c r="AP411" s="176" t="s">
        <v>266</v>
      </c>
      <c r="AQ411" s="176" t="s">
        <v>266</v>
      </c>
      <c r="AR411" s="176" t="s">
        <v>266</v>
      </c>
      <c r="AS411" s="176" t="s">
        <v>266</v>
      </c>
      <c r="AT411" s="176" t="s">
        <v>266</v>
      </c>
      <c r="AU411" s="176" t="s">
        <v>266</v>
      </c>
      <c r="AV411" s="176" t="s">
        <v>266</v>
      </c>
      <c r="AW411" s="176" t="s">
        <v>266</v>
      </c>
      <c r="AX411" s="176" t="s">
        <v>266</v>
      </c>
    </row>
    <row r="412" spans="1:50" x14ac:dyDescent="0.3">
      <c r="A412" s="176">
        <v>808914</v>
      </c>
      <c r="B412" s="176" t="s">
        <v>289</v>
      </c>
      <c r="C412" s="176" t="s">
        <v>205</v>
      </c>
      <c r="D412" s="176" t="s">
        <v>205</v>
      </c>
      <c r="E412" s="176" t="s">
        <v>205</v>
      </c>
      <c r="F412" s="176" t="s">
        <v>205</v>
      </c>
      <c r="G412" s="176" t="s">
        <v>205</v>
      </c>
      <c r="H412" s="176" t="s">
        <v>203</v>
      </c>
      <c r="I412" s="176" t="s">
        <v>205</v>
      </c>
      <c r="J412" s="176" t="s">
        <v>205</v>
      </c>
      <c r="K412" s="176" t="s">
        <v>205</v>
      </c>
      <c r="L412" s="176" t="s">
        <v>205</v>
      </c>
      <c r="M412" s="176" t="s">
        <v>205</v>
      </c>
      <c r="N412" s="176" t="s">
        <v>205</v>
      </c>
      <c r="O412" s="176" t="s">
        <v>205</v>
      </c>
      <c r="P412" s="176" t="s">
        <v>203</v>
      </c>
      <c r="Q412" s="176" t="s">
        <v>205</v>
      </c>
      <c r="R412" s="176" t="s">
        <v>205</v>
      </c>
      <c r="S412" s="176" t="s">
        <v>205</v>
      </c>
      <c r="T412" s="176" t="s">
        <v>205</v>
      </c>
      <c r="U412" s="176" t="s">
        <v>205</v>
      </c>
      <c r="V412" s="176" t="s">
        <v>205</v>
      </c>
      <c r="W412" s="176" t="s">
        <v>205</v>
      </c>
      <c r="X412" s="176" t="s">
        <v>205</v>
      </c>
      <c r="Y412" s="176" t="s">
        <v>205</v>
      </c>
      <c r="Z412" s="176" t="s">
        <v>204</v>
      </c>
      <c r="AA412" s="176" t="s">
        <v>266</v>
      </c>
      <c r="AB412" s="176" t="s">
        <v>266</v>
      </c>
      <c r="AC412" s="176" t="s">
        <v>266</v>
      </c>
      <c r="AD412" s="176" t="s">
        <v>266</v>
      </c>
      <c r="AE412" s="176" t="s">
        <v>266</v>
      </c>
      <c r="AF412" s="176" t="s">
        <v>266</v>
      </c>
      <c r="AG412" s="176" t="s">
        <v>266</v>
      </c>
      <c r="AH412" s="176" t="s">
        <v>266</v>
      </c>
      <c r="AI412" s="176" t="s">
        <v>266</v>
      </c>
      <c r="AJ412" s="176" t="s">
        <v>266</v>
      </c>
      <c r="AK412" s="176" t="s">
        <v>266</v>
      </c>
      <c r="AL412" s="176" t="s">
        <v>266</v>
      </c>
      <c r="AM412" s="176" t="s">
        <v>266</v>
      </c>
      <c r="AN412" s="176" t="s">
        <v>266</v>
      </c>
      <c r="AO412" s="176" t="s">
        <v>266</v>
      </c>
      <c r="AP412" s="176" t="s">
        <v>266</v>
      </c>
      <c r="AQ412" s="176" t="s">
        <v>266</v>
      </c>
      <c r="AR412" s="176" t="s">
        <v>266</v>
      </c>
      <c r="AS412" s="176" t="s">
        <v>266</v>
      </c>
      <c r="AT412" s="176" t="s">
        <v>266</v>
      </c>
      <c r="AU412" s="176" t="s">
        <v>266</v>
      </c>
      <c r="AV412" s="176" t="s">
        <v>266</v>
      </c>
      <c r="AW412" s="176" t="s">
        <v>266</v>
      </c>
      <c r="AX412" s="176" t="s">
        <v>266</v>
      </c>
    </row>
    <row r="413" spans="1:50" x14ac:dyDescent="0.3">
      <c r="A413" s="176">
        <v>808925</v>
      </c>
      <c r="B413" s="176" t="s">
        <v>289</v>
      </c>
      <c r="C413" s="176" t="s">
        <v>203</v>
      </c>
      <c r="D413" s="176" t="s">
        <v>203</v>
      </c>
      <c r="E413" s="176" t="s">
        <v>203</v>
      </c>
      <c r="F413" s="176" t="s">
        <v>205</v>
      </c>
      <c r="G413" s="176" t="s">
        <v>203</v>
      </c>
      <c r="H413" s="176" t="s">
        <v>205</v>
      </c>
      <c r="I413" s="176" t="s">
        <v>203</v>
      </c>
      <c r="J413" s="176" t="s">
        <v>203</v>
      </c>
      <c r="K413" s="176" t="s">
        <v>205</v>
      </c>
      <c r="L413" s="176" t="s">
        <v>203</v>
      </c>
      <c r="M413" s="176" t="s">
        <v>203</v>
      </c>
      <c r="N413" s="176" t="s">
        <v>204</v>
      </c>
      <c r="O413" s="176" t="s">
        <v>204</v>
      </c>
      <c r="P413" s="176" t="s">
        <v>205</v>
      </c>
      <c r="Q413" s="176" t="s">
        <v>205</v>
      </c>
      <c r="R413" s="176" t="s">
        <v>205</v>
      </c>
      <c r="S413" s="176" t="s">
        <v>205</v>
      </c>
      <c r="T413" s="176" t="s">
        <v>205</v>
      </c>
      <c r="U413" s="176" t="s">
        <v>204</v>
      </c>
      <c r="V413" s="176" t="s">
        <v>204</v>
      </c>
      <c r="W413" s="176" t="s">
        <v>204</v>
      </c>
      <c r="X413" s="176" t="s">
        <v>204</v>
      </c>
      <c r="Y413" s="176" t="s">
        <v>204</v>
      </c>
      <c r="Z413" s="176" t="s">
        <v>204</v>
      </c>
    </row>
    <row r="414" spans="1:50" x14ac:dyDescent="0.3">
      <c r="A414" s="176">
        <v>808949</v>
      </c>
      <c r="B414" s="176" t="s">
        <v>289</v>
      </c>
      <c r="C414" s="176" t="s">
        <v>205</v>
      </c>
      <c r="D414" s="176" t="s">
        <v>205</v>
      </c>
      <c r="E414" s="176" t="s">
        <v>203</v>
      </c>
      <c r="F414" s="176" t="s">
        <v>205</v>
      </c>
      <c r="G414" s="176" t="s">
        <v>203</v>
      </c>
      <c r="H414" s="176" t="s">
        <v>203</v>
      </c>
      <c r="I414" s="176" t="s">
        <v>203</v>
      </c>
      <c r="J414" s="176" t="s">
        <v>203</v>
      </c>
      <c r="K414" s="176" t="s">
        <v>203</v>
      </c>
      <c r="L414" s="176" t="s">
        <v>203</v>
      </c>
      <c r="M414" s="176" t="s">
        <v>205</v>
      </c>
      <c r="N414" s="176" t="s">
        <v>203</v>
      </c>
      <c r="O414" s="176" t="s">
        <v>204</v>
      </c>
      <c r="P414" s="176" t="s">
        <v>205</v>
      </c>
      <c r="Q414" s="176" t="s">
        <v>205</v>
      </c>
      <c r="R414" s="176" t="s">
        <v>205</v>
      </c>
      <c r="S414" s="176" t="s">
        <v>205</v>
      </c>
      <c r="T414" s="176" t="s">
        <v>205</v>
      </c>
      <c r="U414" s="176" t="s">
        <v>204</v>
      </c>
      <c r="V414" s="176" t="s">
        <v>204</v>
      </c>
      <c r="W414" s="176" t="s">
        <v>204</v>
      </c>
      <c r="X414" s="176" t="s">
        <v>204</v>
      </c>
      <c r="Y414" s="176" t="s">
        <v>204</v>
      </c>
      <c r="Z414" s="176" t="s">
        <v>204</v>
      </c>
      <c r="AA414" s="176" t="s">
        <v>266</v>
      </c>
      <c r="AB414" s="176" t="s">
        <v>266</v>
      </c>
      <c r="AC414" s="176" t="s">
        <v>266</v>
      </c>
      <c r="AD414" s="176" t="s">
        <v>266</v>
      </c>
      <c r="AE414" s="176" t="s">
        <v>266</v>
      </c>
      <c r="AF414" s="176" t="s">
        <v>266</v>
      </c>
      <c r="AG414" s="176" t="s">
        <v>266</v>
      </c>
      <c r="AH414" s="176" t="s">
        <v>266</v>
      </c>
      <c r="AI414" s="176" t="s">
        <v>266</v>
      </c>
      <c r="AJ414" s="176" t="s">
        <v>266</v>
      </c>
      <c r="AK414" s="176" t="s">
        <v>266</v>
      </c>
      <c r="AL414" s="176" t="s">
        <v>266</v>
      </c>
      <c r="AM414" s="176" t="s">
        <v>266</v>
      </c>
      <c r="AN414" s="176" t="s">
        <v>266</v>
      </c>
      <c r="AO414" s="176" t="s">
        <v>266</v>
      </c>
      <c r="AP414" s="176" t="s">
        <v>266</v>
      </c>
      <c r="AQ414" s="176" t="s">
        <v>266</v>
      </c>
      <c r="AR414" s="176" t="s">
        <v>266</v>
      </c>
      <c r="AS414" s="176" t="s">
        <v>266</v>
      </c>
      <c r="AT414" s="176" t="s">
        <v>266</v>
      </c>
      <c r="AU414" s="176" t="s">
        <v>266</v>
      </c>
      <c r="AV414" s="176" t="s">
        <v>266</v>
      </c>
      <c r="AW414" s="176" t="s">
        <v>266</v>
      </c>
      <c r="AX414" s="176" t="s">
        <v>266</v>
      </c>
    </row>
    <row r="415" spans="1:50" x14ac:dyDescent="0.3">
      <c r="A415" s="176">
        <v>808951</v>
      </c>
      <c r="B415" s="176" t="s">
        <v>289</v>
      </c>
      <c r="C415" s="176" t="s">
        <v>203</v>
      </c>
      <c r="D415" s="176" t="s">
        <v>204</v>
      </c>
      <c r="E415" s="176" t="s">
        <v>203</v>
      </c>
      <c r="F415" s="176" t="s">
        <v>203</v>
      </c>
      <c r="G415" s="176" t="s">
        <v>205</v>
      </c>
      <c r="H415" s="176" t="s">
        <v>205</v>
      </c>
      <c r="I415" s="176" t="s">
        <v>204</v>
      </c>
      <c r="J415" s="176" t="s">
        <v>204</v>
      </c>
      <c r="K415" s="176" t="s">
        <v>204</v>
      </c>
      <c r="L415" s="176" t="s">
        <v>205</v>
      </c>
      <c r="M415" s="176" t="s">
        <v>204</v>
      </c>
      <c r="N415" s="176" t="s">
        <v>204</v>
      </c>
      <c r="O415" s="176" t="s">
        <v>204</v>
      </c>
      <c r="P415" s="176" t="s">
        <v>204</v>
      </c>
      <c r="Q415" s="176" t="s">
        <v>204</v>
      </c>
      <c r="R415" s="176" t="s">
        <v>204</v>
      </c>
      <c r="S415" s="176" t="s">
        <v>204</v>
      </c>
      <c r="T415" s="176" t="s">
        <v>204</v>
      </c>
      <c r="U415" s="176" t="s">
        <v>204</v>
      </c>
      <c r="V415" s="176" t="s">
        <v>205</v>
      </c>
      <c r="W415" s="176" t="s">
        <v>204</v>
      </c>
      <c r="X415" s="176" t="s">
        <v>205</v>
      </c>
      <c r="Y415" s="176" t="s">
        <v>205</v>
      </c>
      <c r="Z415" s="176" t="s">
        <v>204</v>
      </c>
    </row>
    <row r="416" spans="1:50" x14ac:dyDescent="0.3">
      <c r="A416" s="176">
        <v>808953</v>
      </c>
      <c r="B416" s="176" t="s">
        <v>289</v>
      </c>
      <c r="C416" s="176" t="s">
        <v>205</v>
      </c>
      <c r="D416" s="176" t="s">
        <v>203</v>
      </c>
      <c r="E416" s="176" t="s">
        <v>203</v>
      </c>
      <c r="F416" s="176" t="s">
        <v>203</v>
      </c>
      <c r="G416" s="176" t="s">
        <v>203</v>
      </c>
      <c r="H416" s="176" t="s">
        <v>203</v>
      </c>
      <c r="I416" s="176" t="s">
        <v>205</v>
      </c>
      <c r="J416" s="176" t="s">
        <v>205</v>
      </c>
      <c r="K416" s="176" t="s">
        <v>203</v>
      </c>
      <c r="L416" s="176" t="s">
        <v>205</v>
      </c>
      <c r="M416" s="176" t="s">
        <v>203</v>
      </c>
      <c r="N416" s="176" t="s">
        <v>205</v>
      </c>
      <c r="O416" s="176" t="s">
        <v>204</v>
      </c>
      <c r="P416" s="176" t="s">
        <v>205</v>
      </c>
      <c r="Q416" s="176" t="s">
        <v>205</v>
      </c>
      <c r="R416" s="176" t="s">
        <v>205</v>
      </c>
      <c r="S416" s="176" t="s">
        <v>205</v>
      </c>
      <c r="T416" s="176" t="s">
        <v>205</v>
      </c>
      <c r="U416" s="176" t="s">
        <v>204</v>
      </c>
      <c r="V416" s="176" t="s">
        <v>204</v>
      </c>
      <c r="W416" s="176" t="s">
        <v>204</v>
      </c>
      <c r="X416" s="176" t="s">
        <v>205</v>
      </c>
      <c r="Y416" s="176" t="s">
        <v>204</v>
      </c>
      <c r="Z416" s="176" t="s">
        <v>204</v>
      </c>
      <c r="AA416" s="176" t="s">
        <v>266</v>
      </c>
      <c r="AB416" s="176" t="s">
        <v>266</v>
      </c>
      <c r="AC416" s="176" t="s">
        <v>266</v>
      </c>
      <c r="AD416" s="176" t="s">
        <v>266</v>
      </c>
      <c r="AE416" s="176" t="s">
        <v>266</v>
      </c>
      <c r="AF416" s="176" t="s">
        <v>266</v>
      </c>
      <c r="AG416" s="176" t="s">
        <v>266</v>
      </c>
      <c r="AH416" s="176" t="s">
        <v>266</v>
      </c>
      <c r="AI416" s="176" t="s">
        <v>266</v>
      </c>
      <c r="AJ416" s="176" t="s">
        <v>266</v>
      </c>
      <c r="AK416" s="176" t="s">
        <v>266</v>
      </c>
      <c r="AL416" s="176" t="s">
        <v>266</v>
      </c>
      <c r="AM416" s="176" t="s">
        <v>266</v>
      </c>
      <c r="AN416" s="176" t="s">
        <v>266</v>
      </c>
      <c r="AO416" s="176" t="s">
        <v>266</v>
      </c>
      <c r="AP416" s="176" t="s">
        <v>266</v>
      </c>
      <c r="AQ416" s="176" t="s">
        <v>266</v>
      </c>
      <c r="AR416" s="176" t="s">
        <v>266</v>
      </c>
      <c r="AS416" s="176" t="s">
        <v>266</v>
      </c>
      <c r="AT416" s="176" t="s">
        <v>266</v>
      </c>
      <c r="AU416" s="176" t="s">
        <v>266</v>
      </c>
      <c r="AV416" s="176" t="s">
        <v>266</v>
      </c>
      <c r="AW416" s="176" t="s">
        <v>266</v>
      </c>
      <c r="AX416" s="176" t="s">
        <v>266</v>
      </c>
    </row>
    <row r="417" spans="1:50" x14ac:dyDescent="0.3">
      <c r="A417" s="176">
        <v>808955</v>
      </c>
      <c r="B417" s="176" t="s">
        <v>289</v>
      </c>
      <c r="C417" s="176" t="s">
        <v>203</v>
      </c>
      <c r="D417" s="176" t="s">
        <v>203</v>
      </c>
      <c r="E417" s="176" t="s">
        <v>203</v>
      </c>
      <c r="F417" s="176" t="s">
        <v>203</v>
      </c>
      <c r="G417" s="176" t="s">
        <v>203</v>
      </c>
      <c r="H417" s="176" t="s">
        <v>203</v>
      </c>
      <c r="I417" s="176" t="s">
        <v>203</v>
      </c>
      <c r="J417" s="176" t="s">
        <v>203</v>
      </c>
      <c r="K417" s="176" t="s">
        <v>203</v>
      </c>
      <c r="L417" s="176" t="s">
        <v>203</v>
      </c>
      <c r="M417" s="176" t="s">
        <v>203</v>
      </c>
      <c r="N417" s="176" t="s">
        <v>205</v>
      </c>
      <c r="O417" s="176" t="s">
        <v>204</v>
      </c>
      <c r="P417" s="176" t="s">
        <v>203</v>
      </c>
      <c r="Q417" s="176" t="s">
        <v>205</v>
      </c>
      <c r="R417" s="176" t="s">
        <v>203</v>
      </c>
      <c r="S417" s="176" t="s">
        <v>205</v>
      </c>
      <c r="T417" s="176" t="s">
        <v>203</v>
      </c>
      <c r="U417" s="176" t="s">
        <v>205</v>
      </c>
      <c r="V417" s="176" t="s">
        <v>205</v>
      </c>
      <c r="W417" s="176" t="s">
        <v>205</v>
      </c>
      <c r="X417" s="176" t="s">
        <v>205</v>
      </c>
      <c r="Y417" s="176" t="s">
        <v>205</v>
      </c>
      <c r="Z417" s="176" t="s">
        <v>204</v>
      </c>
      <c r="AA417" s="176" t="s">
        <v>266</v>
      </c>
      <c r="AB417" s="176" t="s">
        <v>266</v>
      </c>
      <c r="AC417" s="176" t="s">
        <v>266</v>
      </c>
      <c r="AD417" s="176" t="s">
        <v>266</v>
      </c>
      <c r="AE417" s="176" t="s">
        <v>266</v>
      </c>
      <c r="AF417" s="176" t="s">
        <v>266</v>
      </c>
      <c r="AG417" s="176" t="s">
        <v>266</v>
      </c>
      <c r="AH417" s="176" t="s">
        <v>266</v>
      </c>
      <c r="AI417" s="176" t="s">
        <v>266</v>
      </c>
      <c r="AJ417" s="176" t="s">
        <v>266</v>
      </c>
      <c r="AK417" s="176" t="s">
        <v>266</v>
      </c>
      <c r="AL417" s="176" t="s">
        <v>266</v>
      </c>
      <c r="AM417" s="176" t="s">
        <v>266</v>
      </c>
      <c r="AN417" s="176" t="s">
        <v>266</v>
      </c>
      <c r="AO417" s="176" t="s">
        <v>266</v>
      </c>
      <c r="AP417" s="176" t="s">
        <v>266</v>
      </c>
      <c r="AQ417" s="176" t="s">
        <v>266</v>
      </c>
      <c r="AR417" s="176" t="s">
        <v>266</v>
      </c>
      <c r="AS417" s="176" t="s">
        <v>266</v>
      </c>
      <c r="AT417" s="176" t="s">
        <v>266</v>
      </c>
      <c r="AU417" s="176" t="s">
        <v>266</v>
      </c>
      <c r="AV417" s="176" t="s">
        <v>266</v>
      </c>
      <c r="AW417" s="176" t="s">
        <v>266</v>
      </c>
      <c r="AX417" s="176" t="s">
        <v>266</v>
      </c>
    </row>
    <row r="418" spans="1:50" x14ac:dyDescent="0.3">
      <c r="A418" s="176">
        <v>808959</v>
      </c>
      <c r="B418" s="176" t="s">
        <v>289</v>
      </c>
      <c r="C418" s="176" t="s">
        <v>204</v>
      </c>
      <c r="D418" s="176" t="s">
        <v>205</v>
      </c>
      <c r="E418" s="176" t="s">
        <v>205</v>
      </c>
      <c r="F418" s="176" t="s">
        <v>205</v>
      </c>
      <c r="G418" s="176" t="s">
        <v>205</v>
      </c>
      <c r="H418" s="176" t="s">
        <v>205</v>
      </c>
      <c r="I418" s="176" t="s">
        <v>203</v>
      </c>
      <c r="J418" s="176" t="s">
        <v>205</v>
      </c>
      <c r="K418" s="176" t="s">
        <v>203</v>
      </c>
      <c r="L418" s="176" t="s">
        <v>205</v>
      </c>
      <c r="M418" s="176" t="s">
        <v>205</v>
      </c>
      <c r="N418" s="176" t="s">
        <v>203</v>
      </c>
      <c r="O418" s="176" t="s">
        <v>204</v>
      </c>
      <c r="P418" s="176" t="s">
        <v>204</v>
      </c>
      <c r="Q418" s="176" t="s">
        <v>205</v>
      </c>
      <c r="R418" s="176" t="s">
        <v>205</v>
      </c>
      <c r="S418" s="176" t="s">
        <v>205</v>
      </c>
      <c r="T418" s="176" t="s">
        <v>205</v>
      </c>
      <c r="U418" s="176" t="s">
        <v>204</v>
      </c>
      <c r="V418" s="176" t="s">
        <v>204</v>
      </c>
      <c r="W418" s="176" t="s">
        <v>204</v>
      </c>
      <c r="X418" s="176" t="s">
        <v>204</v>
      </c>
      <c r="Y418" s="176" t="s">
        <v>204</v>
      </c>
      <c r="Z418" s="176" t="s">
        <v>204</v>
      </c>
    </row>
    <row r="419" spans="1:50" x14ac:dyDescent="0.3">
      <c r="A419" s="176">
        <v>808962</v>
      </c>
      <c r="B419" s="176" t="s">
        <v>289</v>
      </c>
      <c r="C419" s="176" t="s">
        <v>203</v>
      </c>
      <c r="D419" s="176" t="s">
        <v>203</v>
      </c>
      <c r="E419" s="176" t="s">
        <v>203</v>
      </c>
      <c r="F419" s="176" t="s">
        <v>203</v>
      </c>
      <c r="G419" s="176" t="s">
        <v>203</v>
      </c>
      <c r="H419" s="176" t="s">
        <v>203</v>
      </c>
      <c r="I419" s="176" t="s">
        <v>203</v>
      </c>
      <c r="J419" s="176" t="s">
        <v>205</v>
      </c>
      <c r="K419" s="176" t="s">
        <v>203</v>
      </c>
      <c r="L419" s="176" t="s">
        <v>205</v>
      </c>
      <c r="M419" s="176" t="s">
        <v>203</v>
      </c>
      <c r="N419" s="176" t="s">
        <v>203</v>
      </c>
      <c r="O419" s="176" t="s">
        <v>203</v>
      </c>
      <c r="P419" s="176" t="s">
        <v>205</v>
      </c>
      <c r="Q419" s="176" t="s">
        <v>205</v>
      </c>
      <c r="R419" s="176" t="s">
        <v>205</v>
      </c>
      <c r="S419" s="176" t="s">
        <v>205</v>
      </c>
      <c r="T419" s="176" t="s">
        <v>205</v>
      </c>
      <c r="U419" s="176" t="s">
        <v>205</v>
      </c>
      <c r="V419" s="176" t="s">
        <v>205</v>
      </c>
      <c r="W419" s="176" t="s">
        <v>205</v>
      </c>
      <c r="X419" s="176" t="s">
        <v>205</v>
      </c>
      <c r="Y419" s="176" t="s">
        <v>205</v>
      </c>
      <c r="Z419" s="176" t="s">
        <v>205</v>
      </c>
      <c r="AA419" s="176" t="s">
        <v>266</v>
      </c>
      <c r="AB419" s="176" t="s">
        <v>266</v>
      </c>
      <c r="AC419" s="176" t="s">
        <v>266</v>
      </c>
      <c r="AD419" s="176" t="s">
        <v>266</v>
      </c>
      <c r="AE419" s="176" t="s">
        <v>266</v>
      </c>
      <c r="AF419" s="176" t="s">
        <v>266</v>
      </c>
      <c r="AG419" s="176" t="s">
        <v>266</v>
      </c>
      <c r="AH419" s="176" t="s">
        <v>266</v>
      </c>
      <c r="AI419" s="176" t="s">
        <v>266</v>
      </c>
      <c r="AJ419" s="176" t="s">
        <v>266</v>
      </c>
      <c r="AK419" s="176" t="s">
        <v>266</v>
      </c>
      <c r="AL419" s="176" t="s">
        <v>266</v>
      </c>
      <c r="AM419" s="176" t="s">
        <v>266</v>
      </c>
      <c r="AN419" s="176" t="s">
        <v>266</v>
      </c>
      <c r="AO419" s="176" t="s">
        <v>266</v>
      </c>
      <c r="AP419" s="176" t="s">
        <v>266</v>
      </c>
      <c r="AQ419" s="176" t="s">
        <v>266</v>
      </c>
      <c r="AR419" s="176" t="s">
        <v>266</v>
      </c>
      <c r="AS419" s="176" t="s">
        <v>266</v>
      </c>
      <c r="AT419" s="176" t="s">
        <v>266</v>
      </c>
      <c r="AU419" s="176" t="s">
        <v>266</v>
      </c>
      <c r="AV419" s="176" t="s">
        <v>266</v>
      </c>
      <c r="AW419" s="176" t="s">
        <v>266</v>
      </c>
      <c r="AX419" s="176" t="s">
        <v>266</v>
      </c>
    </row>
    <row r="420" spans="1:50" x14ac:dyDescent="0.3">
      <c r="A420" s="176">
        <v>808965</v>
      </c>
      <c r="B420" s="176" t="s">
        <v>289</v>
      </c>
      <c r="C420" s="176" t="s">
        <v>205</v>
      </c>
      <c r="D420" s="176" t="s">
        <v>203</v>
      </c>
      <c r="E420" s="176" t="s">
        <v>203</v>
      </c>
      <c r="F420" s="176" t="s">
        <v>203</v>
      </c>
      <c r="G420" s="176" t="s">
        <v>203</v>
      </c>
      <c r="H420" s="176" t="s">
        <v>203</v>
      </c>
      <c r="I420" s="176" t="s">
        <v>205</v>
      </c>
      <c r="J420" s="176" t="s">
        <v>203</v>
      </c>
      <c r="K420" s="176" t="s">
        <v>205</v>
      </c>
      <c r="L420" s="176" t="s">
        <v>203</v>
      </c>
      <c r="M420" s="176" t="s">
        <v>203</v>
      </c>
      <c r="N420" s="176" t="s">
        <v>205</v>
      </c>
      <c r="O420" s="176" t="s">
        <v>204</v>
      </c>
      <c r="P420" s="176" t="s">
        <v>203</v>
      </c>
      <c r="Q420" s="176" t="s">
        <v>205</v>
      </c>
      <c r="R420" s="176" t="s">
        <v>203</v>
      </c>
      <c r="S420" s="176" t="s">
        <v>205</v>
      </c>
      <c r="T420" s="176" t="s">
        <v>205</v>
      </c>
      <c r="U420" s="176" t="s">
        <v>205</v>
      </c>
      <c r="V420" s="176" t="s">
        <v>205</v>
      </c>
      <c r="W420" s="176" t="s">
        <v>203</v>
      </c>
      <c r="X420" s="176" t="s">
        <v>203</v>
      </c>
      <c r="Y420" s="176" t="s">
        <v>205</v>
      </c>
      <c r="Z420" s="176" t="s">
        <v>204</v>
      </c>
      <c r="AA420" s="176" t="s">
        <v>266</v>
      </c>
      <c r="AB420" s="176" t="s">
        <v>266</v>
      </c>
      <c r="AC420" s="176" t="s">
        <v>266</v>
      </c>
      <c r="AD420" s="176" t="s">
        <v>266</v>
      </c>
      <c r="AE420" s="176" t="s">
        <v>266</v>
      </c>
      <c r="AF420" s="176" t="s">
        <v>266</v>
      </c>
      <c r="AG420" s="176" t="s">
        <v>266</v>
      </c>
      <c r="AH420" s="176" t="s">
        <v>266</v>
      </c>
      <c r="AI420" s="176" t="s">
        <v>266</v>
      </c>
      <c r="AJ420" s="176" t="s">
        <v>266</v>
      </c>
      <c r="AK420" s="176" t="s">
        <v>266</v>
      </c>
      <c r="AL420" s="176" t="s">
        <v>266</v>
      </c>
      <c r="AM420" s="176" t="s">
        <v>266</v>
      </c>
      <c r="AN420" s="176" t="s">
        <v>266</v>
      </c>
      <c r="AO420" s="176" t="s">
        <v>266</v>
      </c>
      <c r="AP420" s="176" t="s">
        <v>266</v>
      </c>
      <c r="AQ420" s="176" t="s">
        <v>266</v>
      </c>
      <c r="AR420" s="176" t="s">
        <v>266</v>
      </c>
      <c r="AS420" s="176" t="s">
        <v>266</v>
      </c>
      <c r="AT420" s="176" t="s">
        <v>266</v>
      </c>
      <c r="AU420" s="176" t="s">
        <v>266</v>
      </c>
      <c r="AV420" s="176" t="s">
        <v>266</v>
      </c>
      <c r="AW420" s="176" t="s">
        <v>266</v>
      </c>
      <c r="AX420" s="176" t="s">
        <v>266</v>
      </c>
    </row>
    <row r="421" spans="1:50" x14ac:dyDescent="0.3">
      <c r="A421" s="176">
        <v>808987</v>
      </c>
      <c r="B421" s="176" t="s">
        <v>289</v>
      </c>
      <c r="C421" s="176" t="s">
        <v>205</v>
      </c>
      <c r="D421" s="176" t="s">
        <v>203</v>
      </c>
      <c r="E421" s="176" t="s">
        <v>203</v>
      </c>
      <c r="F421" s="176" t="s">
        <v>205</v>
      </c>
      <c r="G421" s="176" t="s">
        <v>205</v>
      </c>
      <c r="H421" s="176" t="s">
        <v>203</v>
      </c>
      <c r="I421" s="176" t="s">
        <v>203</v>
      </c>
      <c r="J421" s="176" t="s">
        <v>205</v>
      </c>
      <c r="K421" s="176" t="s">
        <v>203</v>
      </c>
      <c r="L421" s="176" t="s">
        <v>203</v>
      </c>
      <c r="M421" s="176" t="s">
        <v>203</v>
      </c>
      <c r="N421" s="176" t="s">
        <v>204</v>
      </c>
      <c r="O421" s="176" t="s">
        <v>204</v>
      </c>
      <c r="P421" s="176" t="s">
        <v>204</v>
      </c>
      <c r="Q421" s="176" t="s">
        <v>204</v>
      </c>
      <c r="R421" s="176" t="s">
        <v>204</v>
      </c>
      <c r="S421" s="176" t="s">
        <v>204</v>
      </c>
      <c r="T421" s="176" t="s">
        <v>204</v>
      </c>
      <c r="U421" s="176" t="s">
        <v>204</v>
      </c>
      <c r="V421" s="176" t="s">
        <v>204</v>
      </c>
      <c r="W421" s="176" t="s">
        <v>204</v>
      </c>
      <c r="X421" s="176" t="s">
        <v>204</v>
      </c>
      <c r="Y421" s="176" t="s">
        <v>204</v>
      </c>
      <c r="Z421" s="176" t="s">
        <v>204</v>
      </c>
      <c r="AA421" s="176" t="s">
        <v>266</v>
      </c>
      <c r="AB421" s="176" t="s">
        <v>266</v>
      </c>
      <c r="AC421" s="176" t="s">
        <v>266</v>
      </c>
      <c r="AD421" s="176" t="s">
        <v>266</v>
      </c>
      <c r="AE421" s="176" t="s">
        <v>266</v>
      </c>
      <c r="AF421" s="176" t="s">
        <v>266</v>
      </c>
      <c r="AG421" s="176" t="s">
        <v>266</v>
      </c>
      <c r="AH421" s="176" t="s">
        <v>266</v>
      </c>
      <c r="AI421" s="176" t="s">
        <v>266</v>
      </c>
      <c r="AJ421" s="176" t="s">
        <v>266</v>
      </c>
      <c r="AK421" s="176" t="s">
        <v>266</v>
      </c>
      <c r="AL421" s="176" t="s">
        <v>266</v>
      </c>
      <c r="AM421" s="176" t="s">
        <v>266</v>
      </c>
      <c r="AN421" s="176" t="s">
        <v>266</v>
      </c>
      <c r="AO421" s="176" t="s">
        <v>266</v>
      </c>
      <c r="AP421" s="176" t="s">
        <v>266</v>
      </c>
      <c r="AQ421" s="176" t="s">
        <v>266</v>
      </c>
      <c r="AR421" s="176" t="s">
        <v>266</v>
      </c>
      <c r="AS421" s="176" t="s">
        <v>266</v>
      </c>
      <c r="AT421" s="176" t="s">
        <v>266</v>
      </c>
      <c r="AU421" s="176" t="s">
        <v>266</v>
      </c>
      <c r="AV421" s="176" t="s">
        <v>266</v>
      </c>
      <c r="AW421" s="176" t="s">
        <v>266</v>
      </c>
      <c r="AX421" s="176" t="s">
        <v>266</v>
      </c>
    </row>
    <row r="422" spans="1:50" x14ac:dyDescent="0.3">
      <c r="A422" s="176">
        <v>808998</v>
      </c>
      <c r="B422" s="176" t="s">
        <v>289</v>
      </c>
      <c r="C422" s="176" t="s">
        <v>205</v>
      </c>
      <c r="D422" s="176" t="s">
        <v>205</v>
      </c>
      <c r="E422" s="176" t="s">
        <v>203</v>
      </c>
      <c r="F422" s="176" t="s">
        <v>204</v>
      </c>
      <c r="G422" s="176" t="s">
        <v>203</v>
      </c>
      <c r="H422" s="176" t="s">
        <v>205</v>
      </c>
      <c r="I422" s="176" t="s">
        <v>203</v>
      </c>
      <c r="J422" s="176" t="s">
        <v>205</v>
      </c>
      <c r="K422" s="176" t="s">
        <v>203</v>
      </c>
      <c r="L422" s="176" t="s">
        <v>205</v>
      </c>
      <c r="M422" s="176" t="s">
        <v>203</v>
      </c>
      <c r="N422" s="176" t="s">
        <v>205</v>
      </c>
      <c r="O422" s="176" t="s">
        <v>204</v>
      </c>
      <c r="P422" s="176" t="s">
        <v>204</v>
      </c>
      <c r="Q422" s="176" t="s">
        <v>205</v>
      </c>
      <c r="R422" s="176" t="s">
        <v>203</v>
      </c>
      <c r="S422" s="176" t="s">
        <v>203</v>
      </c>
      <c r="T422" s="176" t="s">
        <v>205</v>
      </c>
      <c r="U422" s="176" t="s">
        <v>204</v>
      </c>
      <c r="V422" s="176" t="s">
        <v>204</v>
      </c>
      <c r="W422" s="176" t="s">
        <v>204</v>
      </c>
      <c r="X422" s="176" t="s">
        <v>204</v>
      </c>
      <c r="Y422" s="176" t="s">
        <v>204</v>
      </c>
      <c r="Z422" s="176" t="s">
        <v>204</v>
      </c>
    </row>
    <row r="423" spans="1:50" x14ac:dyDescent="0.3">
      <c r="A423" s="176">
        <v>809002</v>
      </c>
      <c r="B423" s="176" t="s">
        <v>289</v>
      </c>
      <c r="C423" s="176" t="s">
        <v>205</v>
      </c>
      <c r="D423" s="176" t="s">
        <v>205</v>
      </c>
      <c r="E423" s="176" t="s">
        <v>203</v>
      </c>
      <c r="F423" s="176" t="s">
        <v>205</v>
      </c>
      <c r="G423" s="176" t="s">
        <v>205</v>
      </c>
      <c r="H423" s="176" t="s">
        <v>205</v>
      </c>
      <c r="I423" s="176" t="s">
        <v>203</v>
      </c>
      <c r="J423" s="176" t="s">
        <v>203</v>
      </c>
      <c r="K423" s="176" t="s">
        <v>203</v>
      </c>
      <c r="L423" s="176" t="s">
        <v>205</v>
      </c>
      <c r="M423" s="176" t="s">
        <v>205</v>
      </c>
      <c r="N423" s="176" t="s">
        <v>205</v>
      </c>
      <c r="O423" s="176" t="s">
        <v>204</v>
      </c>
      <c r="P423" s="176" t="s">
        <v>205</v>
      </c>
      <c r="Q423" s="176" t="s">
        <v>205</v>
      </c>
      <c r="R423" s="176" t="s">
        <v>205</v>
      </c>
      <c r="S423" s="176" t="s">
        <v>205</v>
      </c>
      <c r="T423" s="176" t="s">
        <v>205</v>
      </c>
      <c r="U423" s="176" t="s">
        <v>205</v>
      </c>
      <c r="V423" s="176" t="s">
        <v>205</v>
      </c>
      <c r="W423" s="176" t="s">
        <v>205</v>
      </c>
      <c r="X423" s="176" t="s">
        <v>205</v>
      </c>
      <c r="Y423" s="176" t="s">
        <v>205</v>
      </c>
      <c r="Z423" s="176" t="s">
        <v>204</v>
      </c>
      <c r="AA423" s="176" t="s">
        <v>266</v>
      </c>
      <c r="AB423" s="176" t="s">
        <v>266</v>
      </c>
      <c r="AC423" s="176" t="s">
        <v>266</v>
      </c>
      <c r="AD423" s="176" t="s">
        <v>266</v>
      </c>
      <c r="AE423" s="176" t="s">
        <v>266</v>
      </c>
      <c r="AF423" s="176" t="s">
        <v>266</v>
      </c>
      <c r="AG423" s="176" t="s">
        <v>266</v>
      </c>
      <c r="AH423" s="176" t="s">
        <v>266</v>
      </c>
      <c r="AI423" s="176" t="s">
        <v>266</v>
      </c>
      <c r="AJ423" s="176" t="s">
        <v>266</v>
      </c>
      <c r="AK423" s="176" t="s">
        <v>266</v>
      </c>
      <c r="AL423" s="176" t="s">
        <v>266</v>
      </c>
      <c r="AM423" s="176" t="s">
        <v>266</v>
      </c>
      <c r="AN423" s="176" t="s">
        <v>266</v>
      </c>
      <c r="AO423" s="176" t="s">
        <v>266</v>
      </c>
      <c r="AP423" s="176" t="s">
        <v>266</v>
      </c>
      <c r="AQ423" s="176" t="s">
        <v>266</v>
      </c>
      <c r="AR423" s="176" t="s">
        <v>266</v>
      </c>
      <c r="AS423" s="176" t="s">
        <v>266</v>
      </c>
      <c r="AT423" s="176" t="s">
        <v>266</v>
      </c>
      <c r="AU423" s="176" t="s">
        <v>266</v>
      </c>
      <c r="AV423" s="176" t="s">
        <v>266</v>
      </c>
      <c r="AW423" s="176" t="s">
        <v>266</v>
      </c>
      <c r="AX423" s="176" t="s">
        <v>266</v>
      </c>
    </row>
    <row r="424" spans="1:50" x14ac:dyDescent="0.3">
      <c r="A424" s="176">
        <v>809012</v>
      </c>
      <c r="B424" s="176" t="s">
        <v>289</v>
      </c>
      <c r="C424" s="176" t="s">
        <v>204</v>
      </c>
      <c r="D424" s="176" t="s">
        <v>203</v>
      </c>
      <c r="E424" s="176" t="s">
        <v>203</v>
      </c>
      <c r="F424" s="176" t="s">
        <v>204</v>
      </c>
      <c r="G424" s="176" t="s">
        <v>204</v>
      </c>
      <c r="H424" s="176" t="s">
        <v>204</v>
      </c>
      <c r="I424" s="176" t="s">
        <v>204</v>
      </c>
      <c r="J424" s="176" t="s">
        <v>203</v>
      </c>
      <c r="K424" s="176" t="s">
        <v>204</v>
      </c>
      <c r="L424" s="176" t="s">
        <v>203</v>
      </c>
      <c r="M424" s="176" t="s">
        <v>204</v>
      </c>
      <c r="N424" s="176" t="s">
        <v>204</v>
      </c>
      <c r="O424" s="176" t="s">
        <v>204</v>
      </c>
      <c r="P424" s="176" t="s">
        <v>204</v>
      </c>
      <c r="Q424" s="176" t="s">
        <v>205</v>
      </c>
      <c r="R424" s="176" t="s">
        <v>204</v>
      </c>
      <c r="S424" s="176" t="s">
        <v>204</v>
      </c>
      <c r="T424" s="176" t="s">
        <v>204</v>
      </c>
      <c r="U424" s="176" t="s">
        <v>204</v>
      </c>
      <c r="V424" s="176" t="s">
        <v>204</v>
      </c>
      <c r="W424" s="176" t="s">
        <v>204</v>
      </c>
      <c r="X424" s="176" t="s">
        <v>204</v>
      </c>
      <c r="Y424" s="176" t="s">
        <v>204</v>
      </c>
      <c r="Z424" s="176" t="s">
        <v>204</v>
      </c>
    </row>
    <row r="425" spans="1:50" x14ac:dyDescent="0.3">
      <c r="A425" s="176">
        <v>809021</v>
      </c>
      <c r="B425" s="176" t="s">
        <v>289</v>
      </c>
      <c r="C425" s="176" t="s">
        <v>203</v>
      </c>
      <c r="D425" s="176" t="s">
        <v>203</v>
      </c>
      <c r="E425" s="176" t="s">
        <v>203</v>
      </c>
      <c r="F425" s="176" t="s">
        <v>203</v>
      </c>
      <c r="G425" s="176" t="s">
        <v>204</v>
      </c>
      <c r="H425" s="176" t="s">
        <v>205</v>
      </c>
      <c r="I425" s="176" t="s">
        <v>203</v>
      </c>
      <c r="J425" s="176" t="s">
        <v>205</v>
      </c>
      <c r="K425" s="176" t="s">
        <v>203</v>
      </c>
      <c r="L425" s="176" t="s">
        <v>203</v>
      </c>
      <c r="M425" s="176" t="s">
        <v>205</v>
      </c>
      <c r="N425" s="176" t="s">
        <v>204</v>
      </c>
      <c r="O425" s="176" t="s">
        <v>204</v>
      </c>
      <c r="P425" s="176" t="s">
        <v>204</v>
      </c>
      <c r="Q425" s="176" t="s">
        <v>204</v>
      </c>
      <c r="R425" s="176" t="s">
        <v>205</v>
      </c>
      <c r="S425" s="176" t="s">
        <v>205</v>
      </c>
      <c r="T425" s="176" t="s">
        <v>205</v>
      </c>
      <c r="U425" s="176" t="s">
        <v>205</v>
      </c>
      <c r="V425" s="176" t="s">
        <v>204</v>
      </c>
      <c r="W425" s="176" t="s">
        <v>205</v>
      </c>
      <c r="X425" s="176" t="s">
        <v>205</v>
      </c>
      <c r="Y425" s="176" t="s">
        <v>204</v>
      </c>
      <c r="Z425" s="176" t="s">
        <v>204</v>
      </c>
      <c r="AA425" s="176" t="s">
        <v>266</v>
      </c>
      <c r="AB425" s="176" t="s">
        <v>266</v>
      </c>
      <c r="AC425" s="176" t="s">
        <v>266</v>
      </c>
      <c r="AD425" s="176" t="s">
        <v>266</v>
      </c>
      <c r="AE425" s="176" t="s">
        <v>266</v>
      </c>
      <c r="AF425" s="176" t="s">
        <v>266</v>
      </c>
      <c r="AG425" s="176" t="s">
        <v>266</v>
      </c>
      <c r="AH425" s="176" t="s">
        <v>266</v>
      </c>
      <c r="AI425" s="176" t="s">
        <v>266</v>
      </c>
      <c r="AJ425" s="176" t="s">
        <v>266</v>
      </c>
      <c r="AK425" s="176" t="s">
        <v>266</v>
      </c>
      <c r="AL425" s="176" t="s">
        <v>266</v>
      </c>
      <c r="AM425" s="176" t="s">
        <v>266</v>
      </c>
      <c r="AN425" s="176" t="s">
        <v>266</v>
      </c>
      <c r="AO425" s="176" t="s">
        <v>266</v>
      </c>
      <c r="AP425" s="176" t="s">
        <v>266</v>
      </c>
      <c r="AQ425" s="176" t="s">
        <v>266</v>
      </c>
      <c r="AR425" s="176" t="s">
        <v>266</v>
      </c>
      <c r="AS425" s="176" t="s">
        <v>266</v>
      </c>
      <c r="AT425" s="176" t="s">
        <v>266</v>
      </c>
      <c r="AU425" s="176" t="s">
        <v>266</v>
      </c>
      <c r="AV425" s="176" t="s">
        <v>266</v>
      </c>
      <c r="AW425" s="176" t="s">
        <v>266</v>
      </c>
      <c r="AX425" s="176" t="s">
        <v>266</v>
      </c>
    </row>
    <row r="426" spans="1:50" x14ac:dyDescent="0.3">
      <c r="A426" s="176">
        <v>809024</v>
      </c>
      <c r="B426" s="176" t="s">
        <v>289</v>
      </c>
      <c r="C426" s="176" t="s">
        <v>203</v>
      </c>
      <c r="D426" s="176" t="s">
        <v>203</v>
      </c>
      <c r="E426" s="176" t="s">
        <v>203</v>
      </c>
      <c r="F426" s="176" t="s">
        <v>205</v>
      </c>
      <c r="G426" s="176" t="s">
        <v>205</v>
      </c>
      <c r="H426" s="176" t="s">
        <v>203</v>
      </c>
      <c r="I426" s="176" t="s">
        <v>205</v>
      </c>
      <c r="J426" s="176" t="s">
        <v>205</v>
      </c>
      <c r="K426" s="176" t="s">
        <v>205</v>
      </c>
      <c r="L426" s="176" t="s">
        <v>203</v>
      </c>
      <c r="M426" s="176" t="s">
        <v>203</v>
      </c>
      <c r="N426" s="176" t="s">
        <v>205</v>
      </c>
      <c r="O426" s="176" t="s">
        <v>204</v>
      </c>
      <c r="P426" s="176" t="s">
        <v>204</v>
      </c>
      <c r="Q426" s="176" t="s">
        <v>205</v>
      </c>
      <c r="R426" s="176" t="s">
        <v>205</v>
      </c>
      <c r="S426" s="176" t="s">
        <v>205</v>
      </c>
      <c r="T426" s="176" t="s">
        <v>205</v>
      </c>
      <c r="U426" s="176" t="s">
        <v>204</v>
      </c>
      <c r="V426" s="176" t="s">
        <v>204</v>
      </c>
      <c r="W426" s="176" t="s">
        <v>204</v>
      </c>
      <c r="X426" s="176" t="s">
        <v>204</v>
      </c>
      <c r="Y426" s="176" t="s">
        <v>204</v>
      </c>
      <c r="Z426" s="176" t="s">
        <v>204</v>
      </c>
      <c r="AA426" s="176" t="s">
        <v>266</v>
      </c>
      <c r="AB426" s="176" t="s">
        <v>266</v>
      </c>
      <c r="AC426" s="176" t="s">
        <v>266</v>
      </c>
      <c r="AD426" s="176" t="s">
        <v>266</v>
      </c>
      <c r="AE426" s="176" t="s">
        <v>266</v>
      </c>
      <c r="AF426" s="176" t="s">
        <v>266</v>
      </c>
      <c r="AG426" s="176" t="s">
        <v>266</v>
      </c>
      <c r="AH426" s="176" t="s">
        <v>266</v>
      </c>
      <c r="AI426" s="176" t="s">
        <v>266</v>
      </c>
      <c r="AJ426" s="176" t="s">
        <v>266</v>
      </c>
      <c r="AK426" s="176" t="s">
        <v>266</v>
      </c>
      <c r="AL426" s="176" t="s">
        <v>266</v>
      </c>
      <c r="AM426" s="176" t="s">
        <v>266</v>
      </c>
      <c r="AN426" s="176" t="s">
        <v>266</v>
      </c>
      <c r="AO426" s="176" t="s">
        <v>266</v>
      </c>
      <c r="AP426" s="176" t="s">
        <v>266</v>
      </c>
      <c r="AQ426" s="176" t="s">
        <v>266</v>
      </c>
      <c r="AR426" s="176" t="s">
        <v>266</v>
      </c>
      <c r="AS426" s="176" t="s">
        <v>266</v>
      </c>
      <c r="AT426" s="176" t="s">
        <v>266</v>
      </c>
      <c r="AU426" s="176" t="s">
        <v>266</v>
      </c>
      <c r="AV426" s="176" t="s">
        <v>266</v>
      </c>
      <c r="AW426" s="176" t="s">
        <v>266</v>
      </c>
      <c r="AX426" s="176" t="s">
        <v>266</v>
      </c>
    </row>
    <row r="427" spans="1:50" x14ac:dyDescent="0.3">
      <c r="A427" s="176">
        <v>809028</v>
      </c>
      <c r="B427" s="176" t="s">
        <v>289</v>
      </c>
      <c r="C427" s="176" t="s">
        <v>203</v>
      </c>
      <c r="D427" s="176" t="s">
        <v>203</v>
      </c>
      <c r="E427" s="176" t="s">
        <v>204</v>
      </c>
      <c r="F427" s="176" t="s">
        <v>203</v>
      </c>
      <c r="G427" s="176" t="s">
        <v>203</v>
      </c>
      <c r="H427" s="176" t="s">
        <v>203</v>
      </c>
      <c r="I427" s="176" t="s">
        <v>203</v>
      </c>
      <c r="J427" s="176" t="s">
        <v>204</v>
      </c>
      <c r="K427" s="176" t="s">
        <v>203</v>
      </c>
      <c r="L427" s="176" t="s">
        <v>203</v>
      </c>
      <c r="M427" s="176" t="s">
        <v>205</v>
      </c>
      <c r="N427" s="176" t="s">
        <v>205</v>
      </c>
      <c r="O427" s="176" t="s">
        <v>204</v>
      </c>
      <c r="P427" s="176" t="s">
        <v>203</v>
      </c>
      <c r="Q427" s="176" t="s">
        <v>205</v>
      </c>
      <c r="R427" s="176" t="s">
        <v>204</v>
      </c>
      <c r="S427" s="176" t="s">
        <v>204</v>
      </c>
      <c r="T427" s="176" t="s">
        <v>205</v>
      </c>
      <c r="U427" s="176" t="s">
        <v>204</v>
      </c>
      <c r="V427" s="176" t="s">
        <v>205</v>
      </c>
      <c r="W427" s="176" t="s">
        <v>204</v>
      </c>
      <c r="X427" s="176" t="s">
        <v>204</v>
      </c>
      <c r="Y427" s="176" t="s">
        <v>205</v>
      </c>
      <c r="Z427" s="176" t="s">
        <v>204</v>
      </c>
      <c r="AA427" s="176" t="s">
        <v>266</v>
      </c>
      <c r="AB427" s="176" t="s">
        <v>266</v>
      </c>
      <c r="AC427" s="176" t="s">
        <v>266</v>
      </c>
      <c r="AD427" s="176" t="s">
        <v>266</v>
      </c>
      <c r="AE427" s="176" t="s">
        <v>266</v>
      </c>
      <c r="AF427" s="176" t="s">
        <v>266</v>
      </c>
      <c r="AG427" s="176" t="s">
        <v>266</v>
      </c>
      <c r="AH427" s="176" t="s">
        <v>266</v>
      </c>
      <c r="AI427" s="176" t="s">
        <v>266</v>
      </c>
      <c r="AJ427" s="176" t="s">
        <v>266</v>
      </c>
      <c r="AK427" s="176" t="s">
        <v>266</v>
      </c>
      <c r="AL427" s="176" t="s">
        <v>266</v>
      </c>
      <c r="AM427" s="176" t="s">
        <v>266</v>
      </c>
      <c r="AN427" s="176" t="s">
        <v>266</v>
      </c>
      <c r="AO427" s="176" t="s">
        <v>266</v>
      </c>
      <c r="AP427" s="176" t="s">
        <v>266</v>
      </c>
      <c r="AQ427" s="176" t="s">
        <v>266</v>
      </c>
      <c r="AR427" s="176" t="s">
        <v>266</v>
      </c>
      <c r="AS427" s="176" t="s">
        <v>266</v>
      </c>
      <c r="AT427" s="176" t="s">
        <v>266</v>
      </c>
      <c r="AU427" s="176" t="s">
        <v>266</v>
      </c>
      <c r="AV427" s="176" t="s">
        <v>266</v>
      </c>
      <c r="AW427" s="176" t="s">
        <v>266</v>
      </c>
      <c r="AX427" s="176" t="s">
        <v>266</v>
      </c>
    </row>
    <row r="428" spans="1:50" x14ac:dyDescent="0.3">
      <c r="A428" s="176">
        <v>809038</v>
      </c>
      <c r="B428" s="176" t="s">
        <v>289</v>
      </c>
      <c r="C428" s="176" t="s">
        <v>203</v>
      </c>
      <c r="D428" s="176" t="s">
        <v>205</v>
      </c>
      <c r="E428" s="176" t="s">
        <v>203</v>
      </c>
      <c r="F428" s="176" t="s">
        <v>204</v>
      </c>
      <c r="G428" s="176" t="s">
        <v>204</v>
      </c>
      <c r="H428" s="176" t="s">
        <v>204</v>
      </c>
      <c r="I428" s="176" t="s">
        <v>203</v>
      </c>
      <c r="J428" s="176" t="s">
        <v>204</v>
      </c>
      <c r="K428" s="176" t="s">
        <v>205</v>
      </c>
      <c r="L428" s="176" t="s">
        <v>203</v>
      </c>
      <c r="M428" s="176" t="s">
        <v>204</v>
      </c>
      <c r="N428" s="176" t="s">
        <v>204</v>
      </c>
      <c r="O428" s="176" t="s">
        <v>204</v>
      </c>
      <c r="P428" s="176" t="s">
        <v>203</v>
      </c>
      <c r="Q428" s="176" t="s">
        <v>203</v>
      </c>
      <c r="R428" s="176" t="s">
        <v>205</v>
      </c>
      <c r="S428" s="176" t="s">
        <v>205</v>
      </c>
      <c r="T428" s="176" t="s">
        <v>204</v>
      </c>
      <c r="U428" s="176" t="s">
        <v>204</v>
      </c>
      <c r="V428" s="176" t="s">
        <v>204</v>
      </c>
      <c r="W428" s="176" t="s">
        <v>204</v>
      </c>
      <c r="X428" s="176" t="s">
        <v>204</v>
      </c>
      <c r="Y428" s="176" t="s">
        <v>204</v>
      </c>
      <c r="Z428" s="176" t="s">
        <v>204</v>
      </c>
    </row>
    <row r="429" spans="1:50" x14ac:dyDescent="0.3">
      <c r="A429" s="176">
        <v>809047</v>
      </c>
      <c r="B429" s="176" t="s">
        <v>289</v>
      </c>
      <c r="C429" s="176" t="s">
        <v>205</v>
      </c>
      <c r="D429" s="176" t="s">
        <v>203</v>
      </c>
      <c r="E429" s="176" t="s">
        <v>205</v>
      </c>
      <c r="F429" s="176" t="s">
        <v>205</v>
      </c>
      <c r="G429" s="176" t="s">
        <v>203</v>
      </c>
      <c r="H429" s="176" t="s">
        <v>204</v>
      </c>
      <c r="I429" s="176" t="s">
        <v>205</v>
      </c>
      <c r="J429" s="176" t="s">
        <v>203</v>
      </c>
      <c r="K429" s="176" t="s">
        <v>205</v>
      </c>
      <c r="L429" s="176" t="s">
        <v>205</v>
      </c>
      <c r="M429" s="176" t="s">
        <v>205</v>
      </c>
      <c r="N429" s="176" t="s">
        <v>205</v>
      </c>
      <c r="O429" s="176" t="s">
        <v>204</v>
      </c>
      <c r="P429" s="176" t="s">
        <v>204</v>
      </c>
      <c r="Q429" s="176" t="s">
        <v>204</v>
      </c>
      <c r="R429" s="176" t="s">
        <v>204</v>
      </c>
      <c r="S429" s="176" t="s">
        <v>204</v>
      </c>
      <c r="T429" s="176" t="s">
        <v>204</v>
      </c>
      <c r="U429" s="176" t="s">
        <v>205</v>
      </c>
      <c r="V429" s="176" t="s">
        <v>204</v>
      </c>
      <c r="W429" s="176" t="s">
        <v>204</v>
      </c>
      <c r="X429" s="176" t="s">
        <v>204</v>
      </c>
      <c r="Y429" s="176" t="s">
        <v>204</v>
      </c>
      <c r="Z429" s="176" t="s">
        <v>204</v>
      </c>
    </row>
    <row r="430" spans="1:50" x14ac:dyDescent="0.3">
      <c r="A430" s="176">
        <v>809055</v>
      </c>
      <c r="B430" s="176" t="s">
        <v>289</v>
      </c>
      <c r="C430" s="176" t="s">
        <v>204</v>
      </c>
      <c r="D430" s="176" t="s">
        <v>204</v>
      </c>
      <c r="E430" s="176" t="s">
        <v>204</v>
      </c>
      <c r="F430" s="176" t="s">
        <v>204</v>
      </c>
      <c r="G430" s="176" t="s">
        <v>205</v>
      </c>
      <c r="H430" s="176" t="s">
        <v>205</v>
      </c>
      <c r="I430" s="176" t="s">
        <v>204</v>
      </c>
      <c r="J430" s="176" t="s">
        <v>204</v>
      </c>
      <c r="K430" s="176" t="s">
        <v>204</v>
      </c>
      <c r="L430" s="176" t="s">
        <v>204</v>
      </c>
      <c r="M430" s="176" t="s">
        <v>204</v>
      </c>
      <c r="N430" s="176" t="s">
        <v>204</v>
      </c>
      <c r="O430" s="176" t="s">
        <v>204</v>
      </c>
      <c r="P430" s="176" t="s">
        <v>204</v>
      </c>
      <c r="Q430" s="176" t="s">
        <v>205</v>
      </c>
      <c r="R430" s="176" t="s">
        <v>205</v>
      </c>
      <c r="S430" s="176" t="s">
        <v>204</v>
      </c>
      <c r="T430" s="176" t="s">
        <v>204</v>
      </c>
      <c r="U430" s="176" t="s">
        <v>204</v>
      </c>
      <c r="V430" s="176" t="s">
        <v>204</v>
      </c>
      <c r="W430" s="176" t="s">
        <v>204</v>
      </c>
      <c r="X430" s="176" t="s">
        <v>204</v>
      </c>
      <c r="Y430" s="176" t="s">
        <v>204</v>
      </c>
      <c r="Z430" s="176" t="s">
        <v>204</v>
      </c>
    </row>
    <row r="431" spans="1:50" x14ac:dyDescent="0.3">
      <c r="A431" s="176">
        <v>809060</v>
      </c>
      <c r="B431" s="176" t="s">
        <v>289</v>
      </c>
      <c r="C431" s="176" t="s">
        <v>205</v>
      </c>
      <c r="D431" s="176" t="s">
        <v>205</v>
      </c>
      <c r="E431" s="176" t="s">
        <v>203</v>
      </c>
      <c r="F431" s="176" t="s">
        <v>205</v>
      </c>
      <c r="G431" s="176" t="s">
        <v>204</v>
      </c>
      <c r="H431" s="176" t="s">
        <v>204</v>
      </c>
      <c r="I431" s="176" t="s">
        <v>204</v>
      </c>
      <c r="J431" s="176" t="s">
        <v>205</v>
      </c>
      <c r="K431" s="176" t="s">
        <v>203</v>
      </c>
      <c r="L431" s="176" t="s">
        <v>205</v>
      </c>
      <c r="M431" s="176" t="s">
        <v>204</v>
      </c>
      <c r="N431" s="176" t="s">
        <v>204</v>
      </c>
      <c r="O431" s="176" t="s">
        <v>204</v>
      </c>
      <c r="P431" s="176" t="s">
        <v>204</v>
      </c>
      <c r="Q431" s="176" t="s">
        <v>204</v>
      </c>
      <c r="R431" s="176" t="s">
        <v>204</v>
      </c>
      <c r="S431" s="176" t="s">
        <v>204</v>
      </c>
      <c r="T431" s="176" t="s">
        <v>204</v>
      </c>
      <c r="U431" s="176" t="s">
        <v>204</v>
      </c>
      <c r="V431" s="176" t="s">
        <v>204</v>
      </c>
      <c r="W431" s="176" t="s">
        <v>204</v>
      </c>
      <c r="X431" s="176" t="s">
        <v>204</v>
      </c>
      <c r="Y431" s="176" t="s">
        <v>204</v>
      </c>
      <c r="Z431" s="176" t="s">
        <v>204</v>
      </c>
    </row>
    <row r="432" spans="1:50" x14ac:dyDescent="0.3">
      <c r="A432" s="176">
        <v>809079</v>
      </c>
      <c r="B432" s="176" t="s">
        <v>289</v>
      </c>
      <c r="C432" s="176" t="s">
        <v>203</v>
      </c>
      <c r="D432" s="176" t="s">
        <v>203</v>
      </c>
      <c r="E432" s="176" t="s">
        <v>205</v>
      </c>
      <c r="F432" s="176" t="s">
        <v>203</v>
      </c>
      <c r="G432" s="176" t="s">
        <v>205</v>
      </c>
      <c r="H432" s="176" t="s">
        <v>205</v>
      </c>
      <c r="I432" s="176" t="s">
        <v>203</v>
      </c>
      <c r="J432" s="176" t="s">
        <v>205</v>
      </c>
      <c r="K432" s="176" t="s">
        <v>205</v>
      </c>
      <c r="L432" s="176" t="s">
        <v>205</v>
      </c>
      <c r="M432" s="176" t="s">
        <v>205</v>
      </c>
      <c r="N432" s="176" t="s">
        <v>204</v>
      </c>
      <c r="O432" s="176" t="s">
        <v>204</v>
      </c>
      <c r="P432" s="176" t="s">
        <v>204</v>
      </c>
      <c r="Q432" s="176" t="s">
        <v>205</v>
      </c>
      <c r="R432" s="176" t="s">
        <v>205</v>
      </c>
      <c r="S432" s="176" t="s">
        <v>204</v>
      </c>
      <c r="T432" s="176" t="s">
        <v>204</v>
      </c>
      <c r="U432" s="176" t="s">
        <v>204</v>
      </c>
      <c r="V432" s="176" t="s">
        <v>204</v>
      </c>
      <c r="W432" s="176" t="s">
        <v>204</v>
      </c>
      <c r="X432" s="176" t="s">
        <v>204</v>
      </c>
      <c r="Y432" s="176" t="s">
        <v>204</v>
      </c>
      <c r="Z432" s="176" t="s">
        <v>204</v>
      </c>
    </row>
    <row r="433" spans="1:50" x14ac:dyDescent="0.3">
      <c r="A433" s="176">
        <v>809089</v>
      </c>
      <c r="B433" s="176" t="s">
        <v>289</v>
      </c>
      <c r="C433" s="176" t="s">
        <v>204</v>
      </c>
      <c r="D433" s="176" t="s">
        <v>205</v>
      </c>
      <c r="E433" s="176" t="s">
        <v>204</v>
      </c>
      <c r="F433" s="176" t="s">
        <v>204</v>
      </c>
      <c r="G433" s="176" t="s">
        <v>204</v>
      </c>
      <c r="H433" s="176" t="s">
        <v>204</v>
      </c>
      <c r="I433" s="176" t="s">
        <v>204</v>
      </c>
      <c r="J433" s="176" t="s">
        <v>204</v>
      </c>
      <c r="K433" s="176" t="s">
        <v>203</v>
      </c>
      <c r="L433" s="176" t="s">
        <v>205</v>
      </c>
      <c r="M433" s="176" t="s">
        <v>204</v>
      </c>
      <c r="N433" s="176" t="s">
        <v>204</v>
      </c>
      <c r="O433" s="176" t="s">
        <v>203</v>
      </c>
      <c r="P433" s="176" t="s">
        <v>205</v>
      </c>
      <c r="Q433" s="176" t="s">
        <v>205</v>
      </c>
      <c r="R433" s="176" t="s">
        <v>203</v>
      </c>
      <c r="S433" s="176" t="s">
        <v>203</v>
      </c>
      <c r="T433" s="176" t="s">
        <v>203</v>
      </c>
      <c r="U433" s="176" t="s">
        <v>205</v>
      </c>
      <c r="V433" s="176" t="s">
        <v>204</v>
      </c>
      <c r="W433" s="176" t="s">
        <v>205</v>
      </c>
      <c r="X433" s="176" t="s">
        <v>205</v>
      </c>
      <c r="Y433" s="176" t="s">
        <v>204</v>
      </c>
      <c r="Z433" s="176" t="s">
        <v>205</v>
      </c>
      <c r="AA433" s="176" t="s">
        <v>266</v>
      </c>
      <c r="AB433" s="176" t="s">
        <v>266</v>
      </c>
      <c r="AC433" s="176" t="s">
        <v>266</v>
      </c>
      <c r="AD433" s="176" t="s">
        <v>266</v>
      </c>
      <c r="AE433" s="176" t="s">
        <v>266</v>
      </c>
      <c r="AF433" s="176" t="s">
        <v>266</v>
      </c>
      <c r="AG433" s="176" t="s">
        <v>266</v>
      </c>
      <c r="AH433" s="176" t="s">
        <v>266</v>
      </c>
      <c r="AI433" s="176" t="s">
        <v>266</v>
      </c>
      <c r="AJ433" s="176" t="s">
        <v>266</v>
      </c>
      <c r="AK433" s="176" t="s">
        <v>266</v>
      </c>
      <c r="AL433" s="176" t="s">
        <v>266</v>
      </c>
      <c r="AM433" s="176" t="s">
        <v>266</v>
      </c>
      <c r="AN433" s="176" t="s">
        <v>266</v>
      </c>
      <c r="AO433" s="176" t="s">
        <v>266</v>
      </c>
      <c r="AP433" s="176" t="s">
        <v>266</v>
      </c>
      <c r="AQ433" s="176" t="s">
        <v>266</v>
      </c>
      <c r="AR433" s="176" t="s">
        <v>266</v>
      </c>
      <c r="AS433" s="176" t="s">
        <v>266</v>
      </c>
      <c r="AT433" s="176" t="s">
        <v>266</v>
      </c>
      <c r="AU433" s="176" t="s">
        <v>266</v>
      </c>
      <c r="AV433" s="176" t="s">
        <v>266</v>
      </c>
      <c r="AW433" s="176" t="s">
        <v>266</v>
      </c>
      <c r="AX433" s="176" t="s">
        <v>266</v>
      </c>
    </row>
    <row r="434" spans="1:50" x14ac:dyDescent="0.3">
      <c r="A434" s="176">
        <v>809095</v>
      </c>
      <c r="B434" s="176" t="s">
        <v>289</v>
      </c>
      <c r="C434" s="176" t="s">
        <v>204</v>
      </c>
      <c r="D434" s="176" t="s">
        <v>205</v>
      </c>
      <c r="E434" s="176" t="s">
        <v>205</v>
      </c>
      <c r="F434" s="176" t="s">
        <v>204</v>
      </c>
      <c r="G434" s="176" t="s">
        <v>203</v>
      </c>
      <c r="H434" s="176" t="s">
        <v>204</v>
      </c>
      <c r="I434" s="176" t="s">
        <v>203</v>
      </c>
      <c r="J434" s="176" t="s">
        <v>203</v>
      </c>
      <c r="K434" s="176" t="s">
        <v>203</v>
      </c>
      <c r="L434" s="176" t="s">
        <v>203</v>
      </c>
      <c r="M434" s="176" t="s">
        <v>203</v>
      </c>
      <c r="N434" s="176" t="s">
        <v>205</v>
      </c>
      <c r="O434" s="176" t="s">
        <v>204</v>
      </c>
      <c r="P434" s="176" t="s">
        <v>205</v>
      </c>
      <c r="Q434" s="176" t="s">
        <v>205</v>
      </c>
      <c r="R434" s="176" t="s">
        <v>205</v>
      </c>
      <c r="S434" s="176" t="s">
        <v>205</v>
      </c>
      <c r="T434" s="176" t="s">
        <v>204</v>
      </c>
      <c r="U434" s="176" t="s">
        <v>204</v>
      </c>
      <c r="V434" s="176" t="s">
        <v>204</v>
      </c>
      <c r="W434" s="176" t="s">
        <v>204</v>
      </c>
      <c r="X434" s="176" t="s">
        <v>204</v>
      </c>
      <c r="Y434" s="176" t="s">
        <v>204</v>
      </c>
      <c r="Z434" s="176" t="s">
        <v>204</v>
      </c>
      <c r="AA434" s="176" t="s">
        <v>266</v>
      </c>
      <c r="AB434" s="176" t="s">
        <v>266</v>
      </c>
      <c r="AC434" s="176" t="s">
        <v>266</v>
      </c>
      <c r="AD434" s="176" t="s">
        <v>266</v>
      </c>
      <c r="AE434" s="176" t="s">
        <v>266</v>
      </c>
      <c r="AF434" s="176" t="s">
        <v>266</v>
      </c>
      <c r="AG434" s="176" t="s">
        <v>266</v>
      </c>
      <c r="AH434" s="176" t="s">
        <v>266</v>
      </c>
      <c r="AI434" s="176" t="s">
        <v>266</v>
      </c>
      <c r="AJ434" s="176" t="s">
        <v>266</v>
      </c>
      <c r="AK434" s="176" t="s">
        <v>266</v>
      </c>
      <c r="AL434" s="176" t="s">
        <v>266</v>
      </c>
      <c r="AM434" s="176" t="s">
        <v>266</v>
      </c>
      <c r="AN434" s="176" t="s">
        <v>266</v>
      </c>
      <c r="AO434" s="176" t="s">
        <v>266</v>
      </c>
      <c r="AP434" s="176" t="s">
        <v>266</v>
      </c>
      <c r="AQ434" s="176" t="s">
        <v>266</v>
      </c>
      <c r="AR434" s="176" t="s">
        <v>266</v>
      </c>
      <c r="AS434" s="176" t="s">
        <v>266</v>
      </c>
      <c r="AT434" s="176" t="s">
        <v>266</v>
      </c>
      <c r="AU434" s="176" t="s">
        <v>266</v>
      </c>
      <c r="AV434" s="176" t="s">
        <v>266</v>
      </c>
      <c r="AW434" s="176" t="s">
        <v>266</v>
      </c>
      <c r="AX434" s="176" t="s">
        <v>266</v>
      </c>
    </row>
    <row r="435" spans="1:50" x14ac:dyDescent="0.3">
      <c r="A435" s="176">
        <v>809100</v>
      </c>
      <c r="B435" s="176" t="s">
        <v>289</v>
      </c>
      <c r="C435" s="176" t="s">
        <v>203</v>
      </c>
      <c r="D435" s="176" t="s">
        <v>205</v>
      </c>
      <c r="E435" s="176" t="s">
        <v>203</v>
      </c>
      <c r="F435" s="176" t="s">
        <v>205</v>
      </c>
      <c r="G435" s="176" t="s">
        <v>205</v>
      </c>
      <c r="H435" s="176" t="s">
        <v>205</v>
      </c>
      <c r="I435" s="176" t="s">
        <v>203</v>
      </c>
      <c r="J435" s="176" t="s">
        <v>205</v>
      </c>
      <c r="K435" s="176" t="s">
        <v>205</v>
      </c>
      <c r="L435" s="176" t="s">
        <v>205</v>
      </c>
      <c r="M435" s="176" t="s">
        <v>205</v>
      </c>
      <c r="N435" s="176" t="s">
        <v>205</v>
      </c>
      <c r="O435" s="176" t="s">
        <v>205</v>
      </c>
      <c r="P435" s="176" t="s">
        <v>203</v>
      </c>
      <c r="Q435" s="176" t="s">
        <v>205</v>
      </c>
      <c r="R435" s="176" t="s">
        <v>203</v>
      </c>
      <c r="S435" s="176" t="s">
        <v>205</v>
      </c>
      <c r="T435" s="176" t="s">
        <v>205</v>
      </c>
      <c r="U435" s="176" t="s">
        <v>204</v>
      </c>
      <c r="V435" s="176" t="s">
        <v>205</v>
      </c>
      <c r="W435" s="176" t="s">
        <v>205</v>
      </c>
      <c r="X435" s="176" t="s">
        <v>203</v>
      </c>
      <c r="Y435" s="176" t="s">
        <v>203</v>
      </c>
      <c r="Z435" s="176" t="s">
        <v>203</v>
      </c>
      <c r="AA435" s="176" t="s">
        <v>266</v>
      </c>
      <c r="AB435" s="176" t="s">
        <v>266</v>
      </c>
      <c r="AC435" s="176" t="s">
        <v>266</v>
      </c>
      <c r="AD435" s="176" t="s">
        <v>266</v>
      </c>
      <c r="AE435" s="176" t="s">
        <v>266</v>
      </c>
      <c r="AF435" s="176" t="s">
        <v>266</v>
      </c>
      <c r="AG435" s="176" t="s">
        <v>266</v>
      </c>
      <c r="AH435" s="176" t="s">
        <v>266</v>
      </c>
      <c r="AI435" s="176" t="s">
        <v>266</v>
      </c>
      <c r="AJ435" s="176" t="s">
        <v>266</v>
      </c>
      <c r="AK435" s="176" t="s">
        <v>266</v>
      </c>
      <c r="AL435" s="176" t="s">
        <v>266</v>
      </c>
      <c r="AM435" s="176" t="s">
        <v>266</v>
      </c>
      <c r="AN435" s="176" t="s">
        <v>266</v>
      </c>
      <c r="AO435" s="176" t="s">
        <v>266</v>
      </c>
      <c r="AP435" s="176" t="s">
        <v>266</v>
      </c>
      <c r="AQ435" s="176" t="s">
        <v>266</v>
      </c>
      <c r="AR435" s="176" t="s">
        <v>266</v>
      </c>
      <c r="AS435" s="176" t="s">
        <v>266</v>
      </c>
      <c r="AT435" s="176" t="s">
        <v>266</v>
      </c>
      <c r="AU435" s="176" t="s">
        <v>266</v>
      </c>
      <c r="AV435" s="176" t="s">
        <v>266</v>
      </c>
      <c r="AW435" s="176" t="s">
        <v>266</v>
      </c>
      <c r="AX435" s="176" t="s">
        <v>266</v>
      </c>
    </row>
    <row r="436" spans="1:50" x14ac:dyDescent="0.3">
      <c r="A436" s="176">
        <v>809101</v>
      </c>
      <c r="B436" s="176" t="s">
        <v>289</v>
      </c>
      <c r="C436" s="176" t="s">
        <v>203</v>
      </c>
      <c r="D436" s="176" t="s">
        <v>205</v>
      </c>
      <c r="E436" s="176" t="s">
        <v>205</v>
      </c>
      <c r="F436" s="176" t="s">
        <v>203</v>
      </c>
      <c r="G436" s="176" t="s">
        <v>203</v>
      </c>
      <c r="H436" s="176" t="s">
        <v>203</v>
      </c>
      <c r="I436" s="176" t="s">
        <v>205</v>
      </c>
      <c r="J436" s="176" t="s">
        <v>205</v>
      </c>
      <c r="K436" s="176" t="s">
        <v>205</v>
      </c>
      <c r="L436" s="176" t="s">
        <v>205</v>
      </c>
      <c r="M436" s="176" t="s">
        <v>205</v>
      </c>
      <c r="N436" s="176" t="s">
        <v>205</v>
      </c>
      <c r="O436" s="176" t="s">
        <v>205</v>
      </c>
      <c r="P436" s="176" t="s">
        <v>203</v>
      </c>
      <c r="Q436" s="176" t="s">
        <v>205</v>
      </c>
      <c r="R436" s="176" t="s">
        <v>203</v>
      </c>
      <c r="S436" s="176" t="s">
        <v>205</v>
      </c>
      <c r="T436" s="176" t="s">
        <v>203</v>
      </c>
      <c r="U436" s="176" t="s">
        <v>205</v>
      </c>
      <c r="V436" s="176" t="s">
        <v>205</v>
      </c>
      <c r="W436" s="176" t="s">
        <v>205</v>
      </c>
      <c r="X436" s="176" t="s">
        <v>205</v>
      </c>
      <c r="Y436" s="176" t="s">
        <v>205</v>
      </c>
      <c r="Z436" s="176" t="s">
        <v>204</v>
      </c>
      <c r="AA436" s="176" t="s">
        <v>266</v>
      </c>
      <c r="AB436" s="176" t="s">
        <v>266</v>
      </c>
      <c r="AC436" s="176" t="s">
        <v>266</v>
      </c>
      <c r="AD436" s="176" t="s">
        <v>266</v>
      </c>
      <c r="AE436" s="176" t="s">
        <v>266</v>
      </c>
      <c r="AF436" s="176" t="s">
        <v>266</v>
      </c>
      <c r="AG436" s="176" t="s">
        <v>266</v>
      </c>
      <c r="AH436" s="176" t="s">
        <v>266</v>
      </c>
      <c r="AI436" s="176" t="s">
        <v>266</v>
      </c>
      <c r="AJ436" s="176" t="s">
        <v>266</v>
      </c>
      <c r="AK436" s="176" t="s">
        <v>266</v>
      </c>
      <c r="AL436" s="176" t="s">
        <v>266</v>
      </c>
      <c r="AM436" s="176" t="s">
        <v>266</v>
      </c>
      <c r="AN436" s="176" t="s">
        <v>266</v>
      </c>
      <c r="AO436" s="176" t="s">
        <v>266</v>
      </c>
      <c r="AP436" s="176" t="s">
        <v>266</v>
      </c>
      <c r="AQ436" s="176" t="s">
        <v>266</v>
      </c>
      <c r="AR436" s="176" t="s">
        <v>266</v>
      </c>
      <c r="AS436" s="176" t="s">
        <v>266</v>
      </c>
      <c r="AT436" s="176" t="s">
        <v>266</v>
      </c>
      <c r="AU436" s="176" t="s">
        <v>266</v>
      </c>
      <c r="AV436" s="176" t="s">
        <v>266</v>
      </c>
      <c r="AW436" s="176" t="s">
        <v>266</v>
      </c>
      <c r="AX436" s="176" t="s">
        <v>266</v>
      </c>
    </row>
    <row r="437" spans="1:50" x14ac:dyDescent="0.3">
      <c r="A437" s="176">
        <v>809111</v>
      </c>
      <c r="B437" s="176" t="s">
        <v>289</v>
      </c>
      <c r="C437" s="176" t="s">
        <v>205</v>
      </c>
      <c r="D437" s="176" t="s">
        <v>205</v>
      </c>
      <c r="E437" s="176" t="s">
        <v>205</v>
      </c>
      <c r="F437" s="176" t="s">
        <v>203</v>
      </c>
      <c r="G437" s="176" t="s">
        <v>203</v>
      </c>
      <c r="H437" s="176" t="s">
        <v>203</v>
      </c>
      <c r="I437" s="176" t="s">
        <v>205</v>
      </c>
      <c r="J437" s="176" t="s">
        <v>203</v>
      </c>
      <c r="K437" s="176" t="s">
        <v>203</v>
      </c>
      <c r="L437" s="176" t="s">
        <v>203</v>
      </c>
      <c r="M437" s="176" t="s">
        <v>205</v>
      </c>
      <c r="N437" s="176" t="s">
        <v>204</v>
      </c>
      <c r="O437" s="176" t="s">
        <v>204</v>
      </c>
      <c r="P437" s="176" t="s">
        <v>204</v>
      </c>
      <c r="Q437" s="176" t="s">
        <v>205</v>
      </c>
      <c r="R437" s="176" t="s">
        <v>205</v>
      </c>
      <c r="S437" s="176" t="s">
        <v>204</v>
      </c>
      <c r="T437" s="176" t="s">
        <v>205</v>
      </c>
      <c r="U437" s="176" t="s">
        <v>205</v>
      </c>
      <c r="V437" s="176" t="s">
        <v>204</v>
      </c>
      <c r="W437" s="176" t="s">
        <v>205</v>
      </c>
      <c r="X437" s="176" t="s">
        <v>205</v>
      </c>
      <c r="Y437" s="176" t="s">
        <v>204</v>
      </c>
      <c r="Z437" s="176" t="s">
        <v>204</v>
      </c>
      <c r="AA437" s="176" t="s">
        <v>266</v>
      </c>
      <c r="AB437" s="176" t="s">
        <v>266</v>
      </c>
      <c r="AC437" s="176" t="s">
        <v>266</v>
      </c>
      <c r="AD437" s="176" t="s">
        <v>266</v>
      </c>
      <c r="AE437" s="176" t="s">
        <v>266</v>
      </c>
      <c r="AF437" s="176" t="s">
        <v>266</v>
      </c>
      <c r="AG437" s="176" t="s">
        <v>266</v>
      </c>
      <c r="AH437" s="176" t="s">
        <v>266</v>
      </c>
      <c r="AI437" s="176" t="s">
        <v>266</v>
      </c>
      <c r="AJ437" s="176" t="s">
        <v>266</v>
      </c>
      <c r="AK437" s="176" t="s">
        <v>266</v>
      </c>
      <c r="AL437" s="176" t="s">
        <v>266</v>
      </c>
      <c r="AM437" s="176" t="s">
        <v>266</v>
      </c>
      <c r="AN437" s="176" t="s">
        <v>266</v>
      </c>
      <c r="AO437" s="176" t="s">
        <v>266</v>
      </c>
      <c r="AP437" s="176" t="s">
        <v>266</v>
      </c>
      <c r="AQ437" s="176" t="s">
        <v>266</v>
      </c>
      <c r="AR437" s="176" t="s">
        <v>266</v>
      </c>
      <c r="AS437" s="176" t="s">
        <v>266</v>
      </c>
      <c r="AT437" s="176" t="s">
        <v>266</v>
      </c>
      <c r="AU437" s="176" t="s">
        <v>266</v>
      </c>
      <c r="AV437" s="176" t="s">
        <v>266</v>
      </c>
      <c r="AW437" s="176" t="s">
        <v>266</v>
      </c>
      <c r="AX437" s="176" t="s">
        <v>266</v>
      </c>
    </row>
    <row r="438" spans="1:50" x14ac:dyDescent="0.3">
      <c r="A438" s="176">
        <v>809112</v>
      </c>
      <c r="B438" s="176" t="s">
        <v>289</v>
      </c>
      <c r="C438" s="176" t="s">
        <v>205</v>
      </c>
      <c r="D438" s="176" t="s">
        <v>203</v>
      </c>
      <c r="E438" s="176" t="s">
        <v>205</v>
      </c>
      <c r="F438" s="176" t="s">
        <v>203</v>
      </c>
      <c r="G438" s="176" t="s">
        <v>203</v>
      </c>
      <c r="H438" s="176" t="s">
        <v>205</v>
      </c>
      <c r="I438" s="176" t="s">
        <v>203</v>
      </c>
      <c r="J438" s="176" t="s">
        <v>205</v>
      </c>
      <c r="K438" s="176" t="s">
        <v>205</v>
      </c>
      <c r="L438" s="176" t="s">
        <v>203</v>
      </c>
      <c r="M438" s="176" t="s">
        <v>205</v>
      </c>
      <c r="N438" s="176" t="s">
        <v>205</v>
      </c>
      <c r="O438" s="176" t="s">
        <v>205</v>
      </c>
      <c r="P438" s="176" t="s">
        <v>204</v>
      </c>
      <c r="Q438" s="176" t="s">
        <v>205</v>
      </c>
      <c r="R438" s="176" t="s">
        <v>203</v>
      </c>
      <c r="S438" s="176" t="s">
        <v>203</v>
      </c>
      <c r="T438" s="176" t="s">
        <v>203</v>
      </c>
      <c r="U438" s="176" t="s">
        <v>204</v>
      </c>
      <c r="V438" s="176" t="s">
        <v>205</v>
      </c>
      <c r="W438" s="176" t="s">
        <v>204</v>
      </c>
      <c r="X438" s="176" t="s">
        <v>205</v>
      </c>
      <c r="Y438" s="176" t="s">
        <v>204</v>
      </c>
      <c r="Z438" s="176" t="s">
        <v>204</v>
      </c>
    </row>
    <row r="439" spans="1:50" x14ac:dyDescent="0.3">
      <c r="A439" s="176">
        <v>809121</v>
      </c>
      <c r="B439" s="176" t="s">
        <v>289</v>
      </c>
      <c r="C439" s="176" t="s">
        <v>203</v>
      </c>
      <c r="D439" s="176" t="s">
        <v>203</v>
      </c>
      <c r="E439" s="176" t="s">
        <v>203</v>
      </c>
      <c r="F439" s="176" t="s">
        <v>205</v>
      </c>
      <c r="G439" s="176" t="s">
        <v>205</v>
      </c>
      <c r="H439" s="176" t="s">
        <v>203</v>
      </c>
      <c r="I439" s="176" t="s">
        <v>203</v>
      </c>
      <c r="J439" s="176" t="s">
        <v>205</v>
      </c>
      <c r="K439" s="176" t="s">
        <v>205</v>
      </c>
      <c r="L439" s="176" t="s">
        <v>203</v>
      </c>
      <c r="M439" s="176" t="s">
        <v>203</v>
      </c>
      <c r="N439" s="176" t="s">
        <v>205</v>
      </c>
      <c r="O439" s="176" t="s">
        <v>204</v>
      </c>
      <c r="P439" s="176" t="s">
        <v>205</v>
      </c>
      <c r="Q439" s="176" t="s">
        <v>205</v>
      </c>
      <c r="R439" s="176" t="s">
        <v>205</v>
      </c>
      <c r="S439" s="176" t="s">
        <v>205</v>
      </c>
      <c r="T439" s="176" t="s">
        <v>203</v>
      </c>
      <c r="U439" s="176" t="s">
        <v>205</v>
      </c>
      <c r="V439" s="176" t="s">
        <v>205</v>
      </c>
      <c r="W439" s="176" t="s">
        <v>205</v>
      </c>
      <c r="X439" s="176" t="s">
        <v>205</v>
      </c>
      <c r="Y439" s="176" t="s">
        <v>205</v>
      </c>
      <c r="Z439" s="176" t="s">
        <v>205</v>
      </c>
      <c r="AA439" s="176" t="s">
        <v>266</v>
      </c>
      <c r="AB439" s="176" t="s">
        <v>266</v>
      </c>
      <c r="AC439" s="176" t="s">
        <v>266</v>
      </c>
      <c r="AD439" s="176" t="s">
        <v>266</v>
      </c>
      <c r="AE439" s="176" t="s">
        <v>266</v>
      </c>
      <c r="AF439" s="176" t="s">
        <v>266</v>
      </c>
      <c r="AG439" s="176" t="s">
        <v>266</v>
      </c>
      <c r="AH439" s="176" t="s">
        <v>266</v>
      </c>
      <c r="AI439" s="176" t="s">
        <v>266</v>
      </c>
      <c r="AJ439" s="176" t="s">
        <v>266</v>
      </c>
      <c r="AK439" s="176" t="s">
        <v>266</v>
      </c>
      <c r="AL439" s="176" t="s">
        <v>266</v>
      </c>
      <c r="AM439" s="176" t="s">
        <v>266</v>
      </c>
      <c r="AN439" s="176" t="s">
        <v>266</v>
      </c>
      <c r="AO439" s="176" t="s">
        <v>266</v>
      </c>
      <c r="AP439" s="176" t="s">
        <v>266</v>
      </c>
      <c r="AQ439" s="176" t="s">
        <v>266</v>
      </c>
      <c r="AR439" s="176" t="s">
        <v>266</v>
      </c>
      <c r="AS439" s="176" t="s">
        <v>266</v>
      </c>
      <c r="AT439" s="176" t="s">
        <v>266</v>
      </c>
      <c r="AU439" s="176" t="s">
        <v>266</v>
      </c>
      <c r="AV439" s="176" t="s">
        <v>266</v>
      </c>
      <c r="AW439" s="176" t="s">
        <v>266</v>
      </c>
      <c r="AX439" s="176" t="s">
        <v>266</v>
      </c>
    </row>
    <row r="440" spans="1:50" x14ac:dyDescent="0.3">
      <c r="A440" s="176">
        <v>809124</v>
      </c>
      <c r="B440" s="176" t="s">
        <v>289</v>
      </c>
      <c r="C440" s="176" t="s">
        <v>203</v>
      </c>
      <c r="D440" s="176" t="s">
        <v>203</v>
      </c>
      <c r="E440" s="176" t="s">
        <v>203</v>
      </c>
      <c r="F440" s="176" t="s">
        <v>203</v>
      </c>
      <c r="G440" s="176" t="s">
        <v>203</v>
      </c>
      <c r="H440" s="176" t="s">
        <v>203</v>
      </c>
      <c r="I440" s="176" t="s">
        <v>205</v>
      </c>
      <c r="J440" s="176" t="s">
        <v>203</v>
      </c>
      <c r="K440" s="176" t="s">
        <v>203</v>
      </c>
      <c r="L440" s="176" t="s">
        <v>203</v>
      </c>
      <c r="M440" s="176" t="s">
        <v>205</v>
      </c>
      <c r="N440" s="176" t="s">
        <v>205</v>
      </c>
      <c r="O440" s="176" t="s">
        <v>204</v>
      </c>
      <c r="P440" s="176" t="s">
        <v>204</v>
      </c>
      <c r="Q440" s="176" t="s">
        <v>204</v>
      </c>
      <c r="R440" s="176" t="s">
        <v>204</v>
      </c>
      <c r="S440" s="176" t="s">
        <v>204</v>
      </c>
      <c r="T440" s="176" t="s">
        <v>204</v>
      </c>
      <c r="U440" s="176" t="s">
        <v>204</v>
      </c>
      <c r="V440" s="176" t="s">
        <v>204</v>
      </c>
      <c r="W440" s="176" t="s">
        <v>204</v>
      </c>
      <c r="X440" s="176" t="s">
        <v>204</v>
      </c>
      <c r="Y440" s="176" t="s">
        <v>204</v>
      </c>
      <c r="Z440" s="176" t="s">
        <v>204</v>
      </c>
    </row>
    <row r="441" spans="1:50" x14ac:dyDescent="0.3">
      <c r="A441" s="176">
        <v>809127</v>
      </c>
      <c r="B441" s="176" t="s">
        <v>289</v>
      </c>
      <c r="C441" s="176" t="s">
        <v>205</v>
      </c>
      <c r="D441" s="176" t="s">
        <v>203</v>
      </c>
      <c r="E441" s="176" t="s">
        <v>203</v>
      </c>
      <c r="F441" s="176" t="s">
        <v>204</v>
      </c>
      <c r="G441" s="176" t="s">
        <v>204</v>
      </c>
      <c r="H441" s="176" t="s">
        <v>203</v>
      </c>
      <c r="I441" s="176" t="s">
        <v>205</v>
      </c>
      <c r="J441" s="176" t="s">
        <v>203</v>
      </c>
      <c r="K441" s="176" t="s">
        <v>203</v>
      </c>
      <c r="L441" s="176" t="s">
        <v>203</v>
      </c>
      <c r="M441" s="176" t="s">
        <v>205</v>
      </c>
      <c r="N441" s="176" t="s">
        <v>203</v>
      </c>
      <c r="O441" s="176" t="s">
        <v>204</v>
      </c>
      <c r="P441" s="176" t="s">
        <v>205</v>
      </c>
      <c r="Q441" s="176" t="s">
        <v>205</v>
      </c>
      <c r="R441" s="176" t="s">
        <v>205</v>
      </c>
      <c r="S441" s="176" t="s">
        <v>205</v>
      </c>
      <c r="T441" s="176" t="s">
        <v>205</v>
      </c>
      <c r="U441" s="176" t="s">
        <v>205</v>
      </c>
      <c r="V441" s="176" t="s">
        <v>205</v>
      </c>
      <c r="W441" s="176" t="s">
        <v>205</v>
      </c>
      <c r="X441" s="176" t="s">
        <v>205</v>
      </c>
      <c r="Y441" s="176" t="s">
        <v>204</v>
      </c>
      <c r="Z441" s="176" t="s">
        <v>205</v>
      </c>
      <c r="AA441" s="176" t="s">
        <v>266</v>
      </c>
      <c r="AB441" s="176" t="s">
        <v>266</v>
      </c>
      <c r="AC441" s="176" t="s">
        <v>266</v>
      </c>
      <c r="AD441" s="176" t="s">
        <v>266</v>
      </c>
      <c r="AE441" s="176" t="s">
        <v>266</v>
      </c>
      <c r="AF441" s="176" t="s">
        <v>266</v>
      </c>
      <c r="AG441" s="176" t="s">
        <v>266</v>
      </c>
      <c r="AH441" s="176" t="s">
        <v>266</v>
      </c>
      <c r="AI441" s="176" t="s">
        <v>266</v>
      </c>
      <c r="AJ441" s="176" t="s">
        <v>266</v>
      </c>
      <c r="AK441" s="176" t="s">
        <v>266</v>
      </c>
      <c r="AL441" s="176" t="s">
        <v>266</v>
      </c>
      <c r="AM441" s="176" t="s">
        <v>266</v>
      </c>
      <c r="AN441" s="176" t="s">
        <v>266</v>
      </c>
      <c r="AO441" s="176" t="s">
        <v>266</v>
      </c>
      <c r="AP441" s="176" t="s">
        <v>266</v>
      </c>
      <c r="AQ441" s="176" t="s">
        <v>266</v>
      </c>
      <c r="AR441" s="176" t="s">
        <v>266</v>
      </c>
      <c r="AS441" s="176" t="s">
        <v>266</v>
      </c>
      <c r="AT441" s="176" t="s">
        <v>266</v>
      </c>
      <c r="AU441" s="176" t="s">
        <v>266</v>
      </c>
      <c r="AV441" s="176" t="s">
        <v>266</v>
      </c>
      <c r="AW441" s="176" t="s">
        <v>266</v>
      </c>
      <c r="AX441" s="176" t="s">
        <v>266</v>
      </c>
    </row>
    <row r="442" spans="1:50" x14ac:dyDescent="0.3">
      <c r="A442" s="176">
        <v>809129</v>
      </c>
      <c r="B442" s="176" t="s">
        <v>289</v>
      </c>
      <c r="C442" s="176" t="s">
        <v>204</v>
      </c>
      <c r="D442" s="176" t="s">
        <v>204</v>
      </c>
      <c r="E442" s="176" t="s">
        <v>204</v>
      </c>
      <c r="F442" s="176" t="s">
        <v>204</v>
      </c>
      <c r="G442" s="176" t="s">
        <v>204</v>
      </c>
      <c r="H442" s="176" t="s">
        <v>204</v>
      </c>
      <c r="I442" s="176" t="s">
        <v>204</v>
      </c>
      <c r="J442" s="176" t="s">
        <v>204</v>
      </c>
      <c r="K442" s="176" t="s">
        <v>203</v>
      </c>
      <c r="L442" s="176" t="s">
        <v>203</v>
      </c>
      <c r="M442" s="176" t="s">
        <v>203</v>
      </c>
      <c r="N442" s="176" t="s">
        <v>204</v>
      </c>
      <c r="O442" s="176" t="s">
        <v>204</v>
      </c>
      <c r="P442" s="176" t="s">
        <v>204</v>
      </c>
      <c r="Q442" s="176" t="s">
        <v>205</v>
      </c>
      <c r="R442" s="176" t="s">
        <v>204</v>
      </c>
      <c r="S442" s="176" t="s">
        <v>204</v>
      </c>
      <c r="T442" s="176" t="s">
        <v>204</v>
      </c>
      <c r="U442" s="176" t="s">
        <v>204</v>
      </c>
      <c r="V442" s="176" t="s">
        <v>204</v>
      </c>
      <c r="W442" s="176" t="s">
        <v>205</v>
      </c>
      <c r="X442" s="176" t="s">
        <v>203</v>
      </c>
      <c r="Y442" s="176" t="s">
        <v>204</v>
      </c>
      <c r="Z442" s="176" t="s">
        <v>204</v>
      </c>
    </row>
    <row r="443" spans="1:50" x14ac:dyDescent="0.3">
      <c r="A443" s="176">
        <v>809138</v>
      </c>
      <c r="B443" s="176" t="s">
        <v>289</v>
      </c>
      <c r="C443" s="176" t="s">
        <v>203</v>
      </c>
      <c r="D443" s="176" t="s">
        <v>205</v>
      </c>
      <c r="E443" s="176" t="s">
        <v>205</v>
      </c>
      <c r="F443" s="176" t="s">
        <v>203</v>
      </c>
      <c r="G443" s="176" t="s">
        <v>205</v>
      </c>
      <c r="H443" s="176" t="s">
        <v>205</v>
      </c>
      <c r="I443" s="176" t="s">
        <v>205</v>
      </c>
      <c r="J443" s="176" t="s">
        <v>205</v>
      </c>
      <c r="K443" s="176" t="s">
        <v>205</v>
      </c>
      <c r="L443" s="176" t="s">
        <v>205</v>
      </c>
      <c r="M443" s="176" t="s">
        <v>205</v>
      </c>
      <c r="N443" s="176" t="s">
        <v>205</v>
      </c>
      <c r="O443" s="176" t="s">
        <v>204</v>
      </c>
      <c r="P443" s="176" t="s">
        <v>205</v>
      </c>
      <c r="Q443" s="176" t="s">
        <v>204</v>
      </c>
      <c r="R443" s="176" t="s">
        <v>205</v>
      </c>
      <c r="S443" s="176" t="s">
        <v>205</v>
      </c>
      <c r="T443" s="176" t="s">
        <v>205</v>
      </c>
      <c r="U443" s="176" t="s">
        <v>205</v>
      </c>
      <c r="V443" s="176" t="s">
        <v>205</v>
      </c>
      <c r="W443" s="176" t="s">
        <v>204</v>
      </c>
      <c r="X443" s="176" t="s">
        <v>205</v>
      </c>
      <c r="Y443" s="176" t="s">
        <v>204</v>
      </c>
      <c r="Z443" s="176" t="s">
        <v>204</v>
      </c>
      <c r="AA443" s="176" t="s">
        <v>266</v>
      </c>
      <c r="AB443" s="176" t="s">
        <v>266</v>
      </c>
      <c r="AC443" s="176" t="s">
        <v>266</v>
      </c>
      <c r="AD443" s="176" t="s">
        <v>266</v>
      </c>
      <c r="AE443" s="176" t="s">
        <v>266</v>
      </c>
      <c r="AF443" s="176" t="s">
        <v>266</v>
      </c>
      <c r="AG443" s="176" t="s">
        <v>266</v>
      </c>
      <c r="AH443" s="176" t="s">
        <v>266</v>
      </c>
      <c r="AI443" s="176" t="s">
        <v>266</v>
      </c>
      <c r="AJ443" s="176" t="s">
        <v>266</v>
      </c>
      <c r="AK443" s="176" t="s">
        <v>266</v>
      </c>
      <c r="AL443" s="176" t="s">
        <v>266</v>
      </c>
      <c r="AM443" s="176" t="s">
        <v>266</v>
      </c>
      <c r="AN443" s="176" t="s">
        <v>266</v>
      </c>
      <c r="AO443" s="176" t="s">
        <v>266</v>
      </c>
      <c r="AP443" s="176" t="s">
        <v>266</v>
      </c>
      <c r="AQ443" s="176" t="s">
        <v>266</v>
      </c>
      <c r="AR443" s="176" t="s">
        <v>266</v>
      </c>
      <c r="AS443" s="176" t="s">
        <v>266</v>
      </c>
      <c r="AT443" s="176" t="s">
        <v>266</v>
      </c>
      <c r="AU443" s="176" t="s">
        <v>266</v>
      </c>
      <c r="AV443" s="176" t="s">
        <v>266</v>
      </c>
      <c r="AW443" s="176" t="s">
        <v>266</v>
      </c>
      <c r="AX443" s="176" t="s">
        <v>266</v>
      </c>
    </row>
    <row r="444" spans="1:50" x14ac:dyDescent="0.3">
      <c r="A444" s="176">
        <v>809143</v>
      </c>
      <c r="B444" s="176" t="s">
        <v>289</v>
      </c>
      <c r="C444" s="176" t="s">
        <v>205</v>
      </c>
      <c r="D444" s="176" t="s">
        <v>205</v>
      </c>
      <c r="E444" s="176" t="s">
        <v>204</v>
      </c>
      <c r="F444" s="176" t="s">
        <v>203</v>
      </c>
      <c r="G444" s="176" t="s">
        <v>205</v>
      </c>
      <c r="H444" s="176" t="s">
        <v>204</v>
      </c>
      <c r="I444" s="176" t="s">
        <v>203</v>
      </c>
      <c r="J444" s="176" t="s">
        <v>205</v>
      </c>
      <c r="K444" s="176" t="s">
        <v>205</v>
      </c>
      <c r="L444" s="176" t="s">
        <v>203</v>
      </c>
      <c r="M444" s="176" t="s">
        <v>203</v>
      </c>
      <c r="N444" s="176" t="s">
        <v>205</v>
      </c>
      <c r="O444" s="176" t="s">
        <v>204</v>
      </c>
      <c r="P444" s="176" t="s">
        <v>205</v>
      </c>
      <c r="Q444" s="176" t="s">
        <v>205</v>
      </c>
      <c r="R444" s="176" t="s">
        <v>205</v>
      </c>
      <c r="S444" s="176" t="s">
        <v>205</v>
      </c>
      <c r="T444" s="176" t="s">
        <v>205</v>
      </c>
      <c r="U444" s="176" t="s">
        <v>205</v>
      </c>
      <c r="V444" s="176" t="s">
        <v>204</v>
      </c>
      <c r="W444" s="176" t="s">
        <v>205</v>
      </c>
      <c r="X444" s="176" t="s">
        <v>205</v>
      </c>
      <c r="Y444" s="176" t="s">
        <v>204</v>
      </c>
      <c r="Z444" s="176" t="s">
        <v>204</v>
      </c>
      <c r="AA444" s="176" t="s">
        <v>266</v>
      </c>
      <c r="AB444" s="176" t="s">
        <v>266</v>
      </c>
      <c r="AC444" s="176" t="s">
        <v>266</v>
      </c>
      <c r="AD444" s="176" t="s">
        <v>266</v>
      </c>
      <c r="AE444" s="176" t="s">
        <v>266</v>
      </c>
      <c r="AF444" s="176" t="s">
        <v>266</v>
      </c>
      <c r="AG444" s="176" t="s">
        <v>266</v>
      </c>
      <c r="AH444" s="176" t="s">
        <v>266</v>
      </c>
      <c r="AI444" s="176" t="s">
        <v>266</v>
      </c>
      <c r="AJ444" s="176" t="s">
        <v>266</v>
      </c>
      <c r="AK444" s="176" t="s">
        <v>266</v>
      </c>
      <c r="AL444" s="176" t="s">
        <v>266</v>
      </c>
      <c r="AM444" s="176" t="s">
        <v>266</v>
      </c>
      <c r="AN444" s="176" t="s">
        <v>266</v>
      </c>
      <c r="AO444" s="176" t="s">
        <v>266</v>
      </c>
      <c r="AP444" s="176" t="s">
        <v>266</v>
      </c>
      <c r="AQ444" s="176" t="s">
        <v>266</v>
      </c>
      <c r="AR444" s="176" t="s">
        <v>266</v>
      </c>
      <c r="AS444" s="176" t="s">
        <v>266</v>
      </c>
      <c r="AT444" s="176" t="s">
        <v>266</v>
      </c>
      <c r="AU444" s="176" t="s">
        <v>266</v>
      </c>
      <c r="AV444" s="176" t="s">
        <v>266</v>
      </c>
      <c r="AW444" s="176" t="s">
        <v>266</v>
      </c>
      <c r="AX444" s="176" t="s">
        <v>266</v>
      </c>
    </row>
    <row r="445" spans="1:50" x14ac:dyDescent="0.3">
      <c r="A445" s="176">
        <v>809151</v>
      </c>
      <c r="B445" s="176" t="s">
        <v>289</v>
      </c>
      <c r="C445" s="176" t="s">
        <v>203</v>
      </c>
      <c r="D445" s="176" t="s">
        <v>203</v>
      </c>
      <c r="E445" s="176" t="s">
        <v>205</v>
      </c>
      <c r="F445" s="176" t="s">
        <v>203</v>
      </c>
      <c r="G445" s="176" t="s">
        <v>205</v>
      </c>
      <c r="H445" s="176" t="s">
        <v>203</v>
      </c>
      <c r="I445" s="176" t="s">
        <v>205</v>
      </c>
      <c r="J445" s="176" t="s">
        <v>205</v>
      </c>
      <c r="K445" s="176" t="s">
        <v>203</v>
      </c>
      <c r="L445" s="176" t="s">
        <v>203</v>
      </c>
      <c r="M445" s="176" t="s">
        <v>203</v>
      </c>
      <c r="N445" s="176" t="s">
        <v>205</v>
      </c>
      <c r="O445" s="176" t="s">
        <v>204</v>
      </c>
      <c r="P445" s="176" t="s">
        <v>203</v>
      </c>
      <c r="Q445" s="176" t="s">
        <v>205</v>
      </c>
      <c r="R445" s="176" t="s">
        <v>203</v>
      </c>
      <c r="S445" s="176" t="s">
        <v>205</v>
      </c>
      <c r="T445" s="176" t="s">
        <v>205</v>
      </c>
      <c r="U445" s="176" t="s">
        <v>205</v>
      </c>
      <c r="V445" s="176" t="s">
        <v>204</v>
      </c>
      <c r="W445" s="176" t="s">
        <v>204</v>
      </c>
      <c r="X445" s="176" t="s">
        <v>203</v>
      </c>
      <c r="Y445" s="176" t="s">
        <v>205</v>
      </c>
      <c r="Z445" s="176" t="s">
        <v>204</v>
      </c>
      <c r="AA445" s="176" t="s">
        <v>266</v>
      </c>
      <c r="AB445" s="176" t="s">
        <v>266</v>
      </c>
      <c r="AC445" s="176" t="s">
        <v>266</v>
      </c>
      <c r="AD445" s="176" t="s">
        <v>266</v>
      </c>
      <c r="AE445" s="176" t="s">
        <v>266</v>
      </c>
      <c r="AF445" s="176" t="s">
        <v>266</v>
      </c>
      <c r="AG445" s="176" t="s">
        <v>266</v>
      </c>
      <c r="AH445" s="176" t="s">
        <v>266</v>
      </c>
      <c r="AI445" s="176" t="s">
        <v>266</v>
      </c>
      <c r="AJ445" s="176" t="s">
        <v>266</v>
      </c>
      <c r="AK445" s="176" t="s">
        <v>266</v>
      </c>
      <c r="AL445" s="176" t="s">
        <v>266</v>
      </c>
      <c r="AM445" s="176" t="s">
        <v>266</v>
      </c>
      <c r="AN445" s="176" t="s">
        <v>266</v>
      </c>
      <c r="AO445" s="176" t="s">
        <v>266</v>
      </c>
      <c r="AP445" s="176" t="s">
        <v>266</v>
      </c>
      <c r="AQ445" s="176" t="s">
        <v>266</v>
      </c>
      <c r="AR445" s="176" t="s">
        <v>266</v>
      </c>
      <c r="AS445" s="176" t="s">
        <v>266</v>
      </c>
      <c r="AT445" s="176" t="s">
        <v>266</v>
      </c>
      <c r="AU445" s="176" t="s">
        <v>266</v>
      </c>
      <c r="AV445" s="176" t="s">
        <v>266</v>
      </c>
      <c r="AW445" s="176" t="s">
        <v>266</v>
      </c>
      <c r="AX445" s="176" t="s">
        <v>266</v>
      </c>
    </row>
    <row r="446" spans="1:50" x14ac:dyDescent="0.3">
      <c r="A446" s="176">
        <v>809153</v>
      </c>
      <c r="B446" s="176" t="s">
        <v>289</v>
      </c>
      <c r="C446" s="176" t="s">
        <v>203</v>
      </c>
      <c r="D446" s="176" t="s">
        <v>203</v>
      </c>
      <c r="E446" s="176" t="s">
        <v>205</v>
      </c>
      <c r="F446" s="176" t="s">
        <v>203</v>
      </c>
      <c r="G446" s="176" t="s">
        <v>204</v>
      </c>
      <c r="H446" s="176" t="s">
        <v>203</v>
      </c>
      <c r="I446" s="176" t="s">
        <v>205</v>
      </c>
      <c r="J446" s="176" t="s">
        <v>203</v>
      </c>
      <c r="K446" s="176" t="s">
        <v>203</v>
      </c>
      <c r="L446" s="176" t="s">
        <v>205</v>
      </c>
      <c r="M446" s="176" t="s">
        <v>203</v>
      </c>
      <c r="N446" s="176" t="s">
        <v>203</v>
      </c>
      <c r="O446" s="176" t="s">
        <v>204</v>
      </c>
      <c r="P446" s="176" t="s">
        <v>204</v>
      </c>
      <c r="Q446" s="176" t="s">
        <v>204</v>
      </c>
      <c r="R446" s="176" t="s">
        <v>205</v>
      </c>
      <c r="S446" s="176" t="s">
        <v>205</v>
      </c>
      <c r="T446" s="176" t="s">
        <v>205</v>
      </c>
      <c r="U446" s="176" t="s">
        <v>204</v>
      </c>
      <c r="V446" s="176" t="s">
        <v>204</v>
      </c>
      <c r="W446" s="176" t="s">
        <v>204</v>
      </c>
      <c r="X446" s="176" t="s">
        <v>204</v>
      </c>
      <c r="Y446" s="176" t="s">
        <v>205</v>
      </c>
      <c r="Z446" s="176" t="s">
        <v>205</v>
      </c>
      <c r="AA446" s="176" t="s">
        <v>266</v>
      </c>
      <c r="AB446" s="176" t="s">
        <v>266</v>
      </c>
      <c r="AC446" s="176" t="s">
        <v>266</v>
      </c>
      <c r="AD446" s="176" t="s">
        <v>266</v>
      </c>
      <c r="AE446" s="176" t="s">
        <v>266</v>
      </c>
      <c r="AF446" s="176" t="s">
        <v>266</v>
      </c>
      <c r="AG446" s="176" t="s">
        <v>266</v>
      </c>
      <c r="AH446" s="176" t="s">
        <v>266</v>
      </c>
      <c r="AI446" s="176" t="s">
        <v>266</v>
      </c>
      <c r="AJ446" s="176" t="s">
        <v>266</v>
      </c>
      <c r="AK446" s="176" t="s">
        <v>266</v>
      </c>
      <c r="AL446" s="176" t="s">
        <v>266</v>
      </c>
      <c r="AM446" s="176" t="s">
        <v>266</v>
      </c>
      <c r="AN446" s="176" t="s">
        <v>266</v>
      </c>
      <c r="AO446" s="176" t="s">
        <v>266</v>
      </c>
      <c r="AP446" s="176" t="s">
        <v>266</v>
      </c>
      <c r="AQ446" s="176" t="s">
        <v>266</v>
      </c>
      <c r="AR446" s="176" t="s">
        <v>266</v>
      </c>
      <c r="AS446" s="176" t="s">
        <v>266</v>
      </c>
      <c r="AT446" s="176" t="s">
        <v>266</v>
      </c>
      <c r="AU446" s="176" t="s">
        <v>266</v>
      </c>
      <c r="AV446" s="176" t="s">
        <v>266</v>
      </c>
      <c r="AW446" s="176" t="s">
        <v>266</v>
      </c>
      <c r="AX446" s="176" t="s">
        <v>266</v>
      </c>
    </row>
    <row r="447" spans="1:50" x14ac:dyDescent="0.3">
      <c r="A447" s="176">
        <v>809156</v>
      </c>
      <c r="B447" s="176" t="s">
        <v>289</v>
      </c>
      <c r="C447" s="176" t="s">
        <v>205</v>
      </c>
      <c r="D447" s="176" t="s">
        <v>205</v>
      </c>
      <c r="E447" s="176" t="s">
        <v>204</v>
      </c>
      <c r="F447" s="176" t="s">
        <v>205</v>
      </c>
      <c r="G447" s="176" t="s">
        <v>203</v>
      </c>
      <c r="H447" s="176" t="s">
        <v>205</v>
      </c>
      <c r="I447" s="176" t="s">
        <v>203</v>
      </c>
      <c r="J447" s="176" t="s">
        <v>205</v>
      </c>
      <c r="K447" s="176" t="s">
        <v>204</v>
      </c>
      <c r="L447" s="176" t="s">
        <v>204</v>
      </c>
      <c r="M447" s="176" t="s">
        <v>205</v>
      </c>
      <c r="N447" s="176" t="s">
        <v>203</v>
      </c>
      <c r="O447" s="176" t="s">
        <v>204</v>
      </c>
      <c r="P447" s="176" t="s">
        <v>204</v>
      </c>
      <c r="Q447" s="176" t="s">
        <v>204</v>
      </c>
      <c r="R447" s="176" t="s">
        <v>204</v>
      </c>
      <c r="S447" s="176" t="s">
        <v>204</v>
      </c>
      <c r="T447" s="176" t="s">
        <v>204</v>
      </c>
      <c r="U447" s="176" t="s">
        <v>204</v>
      </c>
      <c r="V447" s="176" t="s">
        <v>204</v>
      </c>
      <c r="W447" s="176" t="s">
        <v>204</v>
      </c>
      <c r="X447" s="176" t="s">
        <v>204</v>
      </c>
      <c r="Y447" s="176" t="s">
        <v>204</v>
      </c>
      <c r="Z447" s="176" t="s">
        <v>204</v>
      </c>
    </row>
    <row r="448" spans="1:50" x14ac:dyDescent="0.3">
      <c r="A448" s="176">
        <v>809164</v>
      </c>
      <c r="B448" s="176" t="s">
        <v>289</v>
      </c>
      <c r="C448" s="176" t="s">
        <v>203</v>
      </c>
      <c r="D448" s="176" t="s">
        <v>203</v>
      </c>
      <c r="E448" s="176" t="s">
        <v>203</v>
      </c>
      <c r="F448" s="176" t="s">
        <v>205</v>
      </c>
      <c r="G448" s="176" t="s">
        <v>205</v>
      </c>
      <c r="H448" s="176" t="s">
        <v>203</v>
      </c>
      <c r="I448" s="176" t="s">
        <v>205</v>
      </c>
      <c r="J448" s="176" t="s">
        <v>205</v>
      </c>
      <c r="K448" s="176" t="s">
        <v>203</v>
      </c>
      <c r="L448" s="176" t="s">
        <v>205</v>
      </c>
      <c r="M448" s="176" t="s">
        <v>203</v>
      </c>
      <c r="N448" s="176" t="s">
        <v>203</v>
      </c>
      <c r="O448" s="176" t="s">
        <v>205</v>
      </c>
      <c r="P448" s="176" t="s">
        <v>205</v>
      </c>
      <c r="Q448" s="176" t="s">
        <v>205</v>
      </c>
      <c r="R448" s="176" t="s">
        <v>205</v>
      </c>
      <c r="S448" s="176" t="s">
        <v>204</v>
      </c>
      <c r="T448" s="176" t="s">
        <v>205</v>
      </c>
      <c r="U448" s="176" t="s">
        <v>204</v>
      </c>
      <c r="V448" s="176" t="s">
        <v>204</v>
      </c>
      <c r="W448" s="176" t="s">
        <v>204</v>
      </c>
      <c r="X448" s="176" t="s">
        <v>204</v>
      </c>
      <c r="Y448" s="176" t="s">
        <v>204</v>
      </c>
      <c r="Z448" s="176" t="s">
        <v>204</v>
      </c>
      <c r="AA448" s="176" t="s">
        <v>266</v>
      </c>
      <c r="AB448" s="176" t="s">
        <v>266</v>
      </c>
      <c r="AC448" s="176" t="s">
        <v>266</v>
      </c>
      <c r="AD448" s="176" t="s">
        <v>266</v>
      </c>
      <c r="AE448" s="176" t="s">
        <v>266</v>
      </c>
      <c r="AF448" s="176" t="s">
        <v>266</v>
      </c>
      <c r="AG448" s="176" t="s">
        <v>266</v>
      </c>
      <c r="AH448" s="176" t="s">
        <v>266</v>
      </c>
      <c r="AI448" s="176" t="s">
        <v>266</v>
      </c>
      <c r="AJ448" s="176" t="s">
        <v>266</v>
      </c>
      <c r="AK448" s="176" t="s">
        <v>266</v>
      </c>
      <c r="AL448" s="176" t="s">
        <v>266</v>
      </c>
      <c r="AM448" s="176" t="s">
        <v>266</v>
      </c>
      <c r="AN448" s="176" t="s">
        <v>266</v>
      </c>
      <c r="AO448" s="176" t="s">
        <v>266</v>
      </c>
      <c r="AP448" s="176" t="s">
        <v>266</v>
      </c>
      <c r="AQ448" s="176" t="s">
        <v>266</v>
      </c>
      <c r="AR448" s="176" t="s">
        <v>266</v>
      </c>
      <c r="AS448" s="176" t="s">
        <v>266</v>
      </c>
      <c r="AT448" s="176" t="s">
        <v>266</v>
      </c>
      <c r="AU448" s="176" t="s">
        <v>266</v>
      </c>
      <c r="AV448" s="176" t="s">
        <v>266</v>
      </c>
      <c r="AW448" s="176" t="s">
        <v>266</v>
      </c>
      <c r="AX448" s="176" t="s">
        <v>266</v>
      </c>
    </row>
    <row r="449" spans="1:50" x14ac:dyDescent="0.3">
      <c r="A449" s="176">
        <v>809198</v>
      </c>
      <c r="B449" s="176" t="s">
        <v>289</v>
      </c>
      <c r="C449" s="176" t="s">
        <v>203</v>
      </c>
      <c r="D449" s="176" t="s">
        <v>203</v>
      </c>
      <c r="E449" s="176" t="s">
        <v>203</v>
      </c>
      <c r="F449" s="176" t="s">
        <v>205</v>
      </c>
      <c r="G449" s="176" t="s">
        <v>205</v>
      </c>
      <c r="H449" s="176" t="s">
        <v>203</v>
      </c>
      <c r="I449" s="176" t="s">
        <v>203</v>
      </c>
      <c r="J449" s="176" t="s">
        <v>203</v>
      </c>
      <c r="K449" s="176" t="s">
        <v>205</v>
      </c>
      <c r="L449" s="176" t="s">
        <v>205</v>
      </c>
      <c r="M449" s="176" t="s">
        <v>205</v>
      </c>
      <c r="N449" s="176" t="s">
        <v>205</v>
      </c>
      <c r="O449" s="176" t="s">
        <v>204</v>
      </c>
      <c r="P449" s="176" t="s">
        <v>205</v>
      </c>
      <c r="Q449" s="176" t="s">
        <v>205</v>
      </c>
      <c r="R449" s="176" t="s">
        <v>203</v>
      </c>
      <c r="S449" s="176" t="s">
        <v>205</v>
      </c>
      <c r="T449" s="176" t="s">
        <v>203</v>
      </c>
      <c r="U449" s="176" t="s">
        <v>205</v>
      </c>
      <c r="V449" s="176" t="s">
        <v>204</v>
      </c>
      <c r="W449" s="176" t="s">
        <v>205</v>
      </c>
      <c r="X449" s="176" t="s">
        <v>205</v>
      </c>
      <c r="Y449" s="176" t="s">
        <v>205</v>
      </c>
      <c r="Z449" s="176" t="s">
        <v>205</v>
      </c>
      <c r="AA449" s="176" t="s">
        <v>266</v>
      </c>
      <c r="AB449" s="176" t="s">
        <v>266</v>
      </c>
      <c r="AC449" s="176" t="s">
        <v>266</v>
      </c>
      <c r="AD449" s="176" t="s">
        <v>266</v>
      </c>
      <c r="AE449" s="176" t="s">
        <v>266</v>
      </c>
      <c r="AF449" s="176" t="s">
        <v>266</v>
      </c>
      <c r="AG449" s="176" t="s">
        <v>266</v>
      </c>
      <c r="AH449" s="176" t="s">
        <v>266</v>
      </c>
      <c r="AI449" s="176" t="s">
        <v>266</v>
      </c>
      <c r="AJ449" s="176" t="s">
        <v>266</v>
      </c>
      <c r="AK449" s="176" t="s">
        <v>266</v>
      </c>
      <c r="AL449" s="176" t="s">
        <v>266</v>
      </c>
      <c r="AM449" s="176" t="s">
        <v>266</v>
      </c>
      <c r="AN449" s="176" t="s">
        <v>266</v>
      </c>
      <c r="AO449" s="176" t="s">
        <v>266</v>
      </c>
      <c r="AP449" s="176" t="s">
        <v>266</v>
      </c>
      <c r="AQ449" s="176" t="s">
        <v>266</v>
      </c>
      <c r="AR449" s="176" t="s">
        <v>266</v>
      </c>
      <c r="AS449" s="176" t="s">
        <v>266</v>
      </c>
      <c r="AT449" s="176" t="s">
        <v>266</v>
      </c>
      <c r="AU449" s="176" t="s">
        <v>266</v>
      </c>
      <c r="AV449" s="176" t="s">
        <v>266</v>
      </c>
      <c r="AW449" s="176" t="s">
        <v>266</v>
      </c>
      <c r="AX449" s="176" t="s">
        <v>266</v>
      </c>
    </row>
    <row r="450" spans="1:50" x14ac:dyDescent="0.3">
      <c r="A450" s="176">
        <v>809204</v>
      </c>
      <c r="B450" s="176" t="s">
        <v>289</v>
      </c>
      <c r="C450" s="176" t="s">
        <v>205</v>
      </c>
      <c r="D450" s="176" t="s">
        <v>205</v>
      </c>
      <c r="E450" s="176" t="s">
        <v>205</v>
      </c>
      <c r="F450" s="176" t="s">
        <v>204</v>
      </c>
      <c r="G450" s="176" t="s">
        <v>204</v>
      </c>
      <c r="H450" s="176" t="s">
        <v>204</v>
      </c>
      <c r="I450" s="176" t="s">
        <v>203</v>
      </c>
      <c r="J450" s="176" t="s">
        <v>205</v>
      </c>
      <c r="K450" s="176" t="s">
        <v>205</v>
      </c>
      <c r="L450" s="176" t="s">
        <v>205</v>
      </c>
      <c r="M450" s="176" t="s">
        <v>205</v>
      </c>
      <c r="N450" s="176" t="s">
        <v>203</v>
      </c>
      <c r="O450" s="176" t="s">
        <v>204</v>
      </c>
      <c r="P450" s="176" t="s">
        <v>205</v>
      </c>
      <c r="Q450" s="176" t="s">
        <v>205</v>
      </c>
      <c r="R450" s="176" t="s">
        <v>205</v>
      </c>
      <c r="S450" s="176" t="s">
        <v>205</v>
      </c>
      <c r="T450" s="176" t="s">
        <v>205</v>
      </c>
      <c r="U450" s="176" t="s">
        <v>204</v>
      </c>
      <c r="V450" s="176" t="s">
        <v>204</v>
      </c>
      <c r="W450" s="176" t="s">
        <v>204</v>
      </c>
      <c r="X450" s="176" t="s">
        <v>204</v>
      </c>
      <c r="Y450" s="176" t="s">
        <v>204</v>
      </c>
      <c r="Z450" s="176" t="s">
        <v>204</v>
      </c>
    </row>
    <row r="451" spans="1:50" x14ac:dyDescent="0.3">
      <c r="A451" s="176">
        <v>809205</v>
      </c>
      <c r="B451" s="176" t="s">
        <v>289</v>
      </c>
      <c r="C451" s="176" t="s">
        <v>205</v>
      </c>
      <c r="D451" s="176" t="s">
        <v>203</v>
      </c>
      <c r="E451" s="176" t="s">
        <v>205</v>
      </c>
      <c r="F451" s="176" t="s">
        <v>203</v>
      </c>
      <c r="G451" s="176" t="s">
        <v>205</v>
      </c>
      <c r="H451" s="176" t="s">
        <v>204</v>
      </c>
      <c r="I451" s="176" t="s">
        <v>203</v>
      </c>
      <c r="J451" s="176" t="s">
        <v>205</v>
      </c>
      <c r="K451" s="176" t="s">
        <v>205</v>
      </c>
      <c r="L451" s="176" t="s">
        <v>204</v>
      </c>
      <c r="M451" s="176" t="s">
        <v>205</v>
      </c>
      <c r="N451" s="176" t="s">
        <v>205</v>
      </c>
      <c r="O451" s="176" t="s">
        <v>205</v>
      </c>
      <c r="P451" s="176" t="s">
        <v>204</v>
      </c>
      <c r="Q451" s="176" t="s">
        <v>205</v>
      </c>
      <c r="R451" s="176" t="s">
        <v>205</v>
      </c>
      <c r="S451" s="176" t="s">
        <v>205</v>
      </c>
      <c r="T451" s="176" t="s">
        <v>203</v>
      </c>
      <c r="U451" s="176" t="s">
        <v>205</v>
      </c>
      <c r="V451" s="176" t="s">
        <v>204</v>
      </c>
      <c r="W451" s="176" t="s">
        <v>204</v>
      </c>
      <c r="X451" s="176" t="s">
        <v>204</v>
      </c>
      <c r="Y451" s="176" t="s">
        <v>204</v>
      </c>
      <c r="Z451" s="176" t="s">
        <v>204</v>
      </c>
      <c r="AA451" s="176" t="s">
        <v>266</v>
      </c>
      <c r="AB451" s="176" t="s">
        <v>266</v>
      </c>
      <c r="AC451" s="176" t="s">
        <v>266</v>
      </c>
      <c r="AD451" s="176" t="s">
        <v>266</v>
      </c>
      <c r="AE451" s="176" t="s">
        <v>266</v>
      </c>
      <c r="AF451" s="176" t="s">
        <v>266</v>
      </c>
      <c r="AG451" s="176" t="s">
        <v>266</v>
      </c>
      <c r="AH451" s="176" t="s">
        <v>266</v>
      </c>
      <c r="AI451" s="176" t="s">
        <v>266</v>
      </c>
      <c r="AJ451" s="176" t="s">
        <v>266</v>
      </c>
      <c r="AK451" s="176" t="s">
        <v>266</v>
      </c>
      <c r="AL451" s="176" t="s">
        <v>266</v>
      </c>
      <c r="AM451" s="176" t="s">
        <v>266</v>
      </c>
      <c r="AN451" s="176" t="s">
        <v>266</v>
      </c>
      <c r="AO451" s="176" t="s">
        <v>266</v>
      </c>
      <c r="AP451" s="176" t="s">
        <v>266</v>
      </c>
      <c r="AQ451" s="176" t="s">
        <v>266</v>
      </c>
      <c r="AR451" s="176" t="s">
        <v>266</v>
      </c>
      <c r="AS451" s="176" t="s">
        <v>266</v>
      </c>
      <c r="AT451" s="176" t="s">
        <v>266</v>
      </c>
      <c r="AU451" s="176" t="s">
        <v>266</v>
      </c>
      <c r="AV451" s="176" t="s">
        <v>266</v>
      </c>
      <c r="AW451" s="176" t="s">
        <v>266</v>
      </c>
      <c r="AX451" s="176" t="s">
        <v>266</v>
      </c>
    </row>
    <row r="452" spans="1:50" x14ac:dyDescent="0.3">
      <c r="A452" s="176">
        <v>809206</v>
      </c>
      <c r="B452" s="176" t="s">
        <v>289</v>
      </c>
    </row>
    <row r="453" spans="1:50" x14ac:dyDescent="0.3">
      <c r="A453" s="176">
        <v>809214</v>
      </c>
      <c r="B453" s="176" t="s">
        <v>289</v>
      </c>
      <c r="C453" s="176" t="s">
        <v>203</v>
      </c>
      <c r="D453" s="176" t="s">
        <v>203</v>
      </c>
      <c r="E453" s="176" t="s">
        <v>203</v>
      </c>
      <c r="F453" s="176" t="s">
        <v>203</v>
      </c>
      <c r="G453" s="176" t="s">
        <v>203</v>
      </c>
      <c r="H453" s="176" t="s">
        <v>203</v>
      </c>
      <c r="I453" s="176" t="s">
        <v>203</v>
      </c>
      <c r="J453" s="176" t="s">
        <v>203</v>
      </c>
      <c r="K453" s="176" t="s">
        <v>203</v>
      </c>
      <c r="L453" s="176" t="s">
        <v>203</v>
      </c>
      <c r="M453" s="176" t="s">
        <v>203</v>
      </c>
      <c r="N453" s="176" t="s">
        <v>205</v>
      </c>
      <c r="O453" s="176" t="s">
        <v>204</v>
      </c>
      <c r="P453" s="176" t="s">
        <v>205</v>
      </c>
      <c r="Q453" s="176" t="s">
        <v>204</v>
      </c>
      <c r="R453" s="176" t="s">
        <v>204</v>
      </c>
      <c r="S453" s="176" t="s">
        <v>205</v>
      </c>
      <c r="T453" s="176" t="s">
        <v>205</v>
      </c>
      <c r="U453" s="176" t="s">
        <v>204</v>
      </c>
      <c r="V453" s="176" t="s">
        <v>204</v>
      </c>
      <c r="W453" s="176" t="s">
        <v>204</v>
      </c>
      <c r="X453" s="176" t="s">
        <v>204</v>
      </c>
      <c r="Y453" s="176" t="s">
        <v>204</v>
      </c>
      <c r="Z453" s="176" t="s">
        <v>204</v>
      </c>
      <c r="AA453" s="176" t="s">
        <v>266</v>
      </c>
      <c r="AB453" s="176" t="s">
        <v>266</v>
      </c>
      <c r="AC453" s="176" t="s">
        <v>266</v>
      </c>
      <c r="AD453" s="176" t="s">
        <v>266</v>
      </c>
      <c r="AE453" s="176" t="s">
        <v>266</v>
      </c>
      <c r="AF453" s="176" t="s">
        <v>266</v>
      </c>
      <c r="AG453" s="176" t="s">
        <v>266</v>
      </c>
      <c r="AH453" s="176" t="s">
        <v>266</v>
      </c>
      <c r="AI453" s="176" t="s">
        <v>266</v>
      </c>
      <c r="AJ453" s="176" t="s">
        <v>266</v>
      </c>
      <c r="AK453" s="176" t="s">
        <v>266</v>
      </c>
      <c r="AL453" s="176" t="s">
        <v>266</v>
      </c>
      <c r="AM453" s="176" t="s">
        <v>266</v>
      </c>
      <c r="AN453" s="176" t="s">
        <v>266</v>
      </c>
      <c r="AO453" s="176" t="s">
        <v>266</v>
      </c>
      <c r="AP453" s="176" t="s">
        <v>266</v>
      </c>
      <c r="AQ453" s="176" t="s">
        <v>266</v>
      </c>
      <c r="AR453" s="176" t="s">
        <v>266</v>
      </c>
      <c r="AS453" s="176" t="s">
        <v>266</v>
      </c>
      <c r="AT453" s="176" t="s">
        <v>266</v>
      </c>
      <c r="AU453" s="176" t="s">
        <v>266</v>
      </c>
      <c r="AV453" s="176" t="s">
        <v>266</v>
      </c>
      <c r="AW453" s="176" t="s">
        <v>266</v>
      </c>
      <c r="AX453" s="176" t="s">
        <v>266</v>
      </c>
    </row>
    <row r="454" spans="1:50" x14ac:dyDescent="0.3">
      <c r="A454" s="176">
        <v>809215</v>
      </c>
      <c r="B454" s="176" t="s">
        <v>289</v>
      </c>
      <c r="C454" s="176" t="s">
        <v>205</v>
      </c>
      <c r="D454" s="176" t="s">
        <v>204</v>
      </c>
      <c r="E454" s="176" t="s">
        <v>204</v>
      </c>
      <c r="F454" s="176" t="s">
        <v>204</v>
      </c>
      <c r="G454" s="176" t="s">
        <v>204</v>
      </c>
      <c r="H454" s="176" t="s">
        <v>204</v>
      </c>
      <c r="I454" s="176" t="s">
        <v>205</v>
      </c>
      <c r="J454" s="176" t="s">
        <v>203</v>
      </c>
      <c r="K454" s="176" t="s">
        <v>203</v>
      </c>
      <c r="L454" s="176" t="s">
        <v>205</v>
      </c>
      <c r="M454" s="176" t="s">
        <v>203</v>
      </c>
      <c r="N454" s="176" t="s">
        <v>204</v>
      </c>
      <c r="O454" s="176" t="s">
        <v>204</v>
      </c>
      <c r="P454" s="176" t="s">
        <v>205</v>
      </c>
      <c r="Q454" s="176" t="s">
        <v>205</v>
      </c>
      <c r="R454" s="176" t="s">
        <v>203</v>
      </c>
      <c r="S454" s="176" t="s">
        <v>205</v>
      </c>
      <c r="T454" s="176" t="s">
        <v>203</v>
      </c>
      <c r="U454" s="176" t="s">
        <v>203</v>
      </c>
      <c r="V454" s="176" t="s">
        <v>205</v>
      </c>
      <c r="W454" s="176" t="s">
        <v>205</v>
      </c>
      <c r="X454" s="176" t="s">
        <v>203</v>
      </c>
      <c r="Y454" s="176" t="s">
        <v>205</v>
      </c>
      <c r="Z454" s="176" t="s">
        <v>204</v>
      </c>
      <c r="AA454" s="176" t="s">
        <v>266</v>
      </c>
      <c r="AB454" s="176" t="s">
        <v>266</v>
      </c>
      <c r="AC454" s="176" t="s">
        <v>266</v>
      </c>
      <c r="AD454" s="176" t="s">
        <v>266</v>
      </c>
      <c r="AE454" s="176" t="s">
        <v>266</v>
      </c>
      <c r="AF454" s="176" t="s">
        <v>266</v>
      </c>
      <c r="AG454" s="176" t="s">
        <v>266</v>
      </c>
      <c r="AH454" s="176" t="s">
        <v>266</v>
      </c>
      <c r="AI454" s="176" t="s">
        <v>266</v>
      </c>
      <c r="AJ454" s="176" t="s">
        <v>266</v>
      </c>
      <c r="AK454" s="176" t="s">
        <v>266</v>
      </c>
      <c r="AL454" s="176" t="s">
        <v>266</v>
      </c>
      <c r="AM454" s="176" t="s">
        <v>266</v>
      </c>
      <c r="AN454" s="176" t="s">
        <v>266</v>
      </c>
      <c r="AO454" s="176" t="s">
        <v>266</v>
      </c>
      <c r="AP454" s="176" t="s">
        <v>266</v>
      </c>
      <c r="AQ454" s="176" t="s">
        <v>266</v>
      </c>
      <c r="AR454" s="176" t="s">
        <v>266</v>
      </c>
      <c r="AS454" s="176" t="s">
        <v>266</v>
      </c>
      <c r="AT454" s="176" t="s">
        <v>266</v>
      </c>
      <c r="AU454" s="176" t="s">
        <v>266</v>
      </c>
      <c r="AV454" s="176" t="s">
        <v>266</v>
      </c>
      <c r="AW454" s="176" t="s">
        <v>266</v>
      </c>
      <c r="AX454" s="176" t="s">
        <v>266</v>
      </c>
    </row>
    <row r="455" spans="1:50" x14ac:dyDescent="0.3">
      <c r="A455" s="176">
        <v>809224</v>
      </c>
      <c r="B455" s="176" t="s">
        <v>289</v>
      </c>
      <c r="C455" s="176" t="s">
        <v>205</v>
      </c>
      <c r="D455" s="176" t="s">
        <v>205</v>
      </c>
      <c r="E455" s="176" t="s">
        <v>203</v>
      </c>
      <c r="F455" s="176" t="s">
        <v>204</v>
      </c>
      <c r="G455" s="176" t="s">
        <v>205</v>
      </c>
      <c r="H455" s="176" t="s">
        <v>204</v>
      </c>
      <c r="I455" s="176" t="s">
        <v>205</v>
      </c>
      <c r="J455" s="176" t="s">
        <v>203</v>
      </c>
      <c r="K455" s="176" t="s">
        <v>203</v>
      </c>
      <c r="L455" s="176" t="s">
        <v>205</v>
      </c>
      <c r="M455" s="176" t="s">
        <v>204</v>
      </c>
      <c r="N455" s="176" t="s">
        <v>205</v>
      </c>
      <c r="O455" s="176" t="s">
        <v>204</v>
      </c>
      <c r="P455" s="176" t="s">
        <v>205</v>
      </c>
      <c r="Q455" s="176" t="s">
        <v>204</v>
      </c>
      <c r="R455" s="176" t="s">
        <v>204</v>
      </c>
      <c r="S455" s="176" t="s">
        <v>204</v>
      </c>
      <c r="T455" s="176" t="s">
        <v>205</v>
      </c>
      <c r="U455" s="176" t="s">
        <v>204</v>
      </c>
      <c r="V455" s="176" t="s">
        <v>204</v>
      </c>
      <c r="W455" s="176" t="s">
        <v>204</v>
      </c>
      <c r="X455" s="176" t="s">
        <v>204</v>
      </c>
      <c r="Y455" s="176" t="s">
        <v>204</v>
      </c>
      <c r="Z455" s="176" t="s">
        <v>204</v>
      </c>
      <c r="AA455" s="176" t="s">
        <v>266</v>
      </c>
      <c r="AB455" s="176" t="s">
        <v>266</v>
      </c>
      <c r="AC455" s="176" t="s">
        <v>266</v>
      </c>
      <c r="AD455" s="176" t="s">
        <v>266</v>
      </c>
      <c r="AE455" s="176" t="s">
        <v>266</v>
      </c>
      <c r="AF455" s="176" t="s">
        <v>266</v>
      </c>
      <c r="AG455" s="176" t="s">
        <v>266</v>
      </c>
      <c r="AH455" s="176" t="s">
        <v>266</v>
      </c>
      <c r="AI455" s="176" t="s">
        <v>266</v>
      </c>
      <c r="AJ455" s="176" t="s">
        <v>266</v>
      </c>
      <c r="AK455" s="176" t="s">
        <v>266</v>
      </c>
      <c r="AL455" s="176" t="s">
        <v>266</v>
      </c>
      <c r="AM455" s="176" t="s">
        <v>266</v>
      </c>
      <c r="AN455" s="176" t="s">
        <v>266</v>
      </c>
      <c r="AO455" s="176" t="s">
        <v>266</v>
      </c>
      <c r="AP455" s="176" t="s">
        <v>266</v>
      </c>
      <c r="AQ455" s="176" t="s">
        <v>266</v>
      </c>
      <c r="AR455" s="176" t="s">
        <v>266</v>
      </c>
      <c r="AS455" s="176" t="s">
        <v>266</v>
      </c>
      <c r="AT455" s="176" t="s">
        <v>266</v>
      </c>
      <c r="AU455" s="176" t="s">
        <v>266</v>
      </c>
      <c r="AV455" s="176" t="s">
        <v>266</v>
      </c>
      <c r="AW455" s="176" t="s">
        <v>266</v>
      </c>
      <c r="AX455" s="176" t="s">
        <v>266</v>
      </c>
    </row>
    <row r="456" spans="1:50" x14ac:dyDescent="0.3">
      <c r="A456" s="176">
        <v>809237</v>
      </c>
      <c r="B456" s="176" t="s">
        <v>289</v>
      </c>
      <c r="C456" s="176" t="s">
        <v>205</v>
      </c>
      <c r="D456" s="176" t="s">
        <v>205</v>
      </c>
      <c r="E456" s="176" t="s">
        <v>204</v>
      </c>
      <c r="F456" s="176" t="s">
        <v>205</v>
      </c>
      <c r="G456" s="176" t="s">
        <v>205</v>
      </c>
      <c r="H456" s="176" t="s">
        <v>205</v>
      </c>
      <c r="I456" s="176" t="s">
        <v>205</v>
      </c>
      <c r="J456" s="176" t="s">
        <v>203</v>
      </c>
      <c r="K456" s="176" t="s">
        <v>205</v>
      </c>
      <c r="L456" s="176" t="s">
        <v>203</v>
      </c>
      <c r="M456" s="176" t="s">
        <v>203</v>
      </c>
      <c r="N456" s="176" t="s">
        <v>205</v>
      </c>
      <c r="O456" s="176" t="s">
        <v>204</v>
      </c>
      <c r="P456" s="176" t="s">
        <v>205</v>
      </c>
      <c r="Q456" s="176" t="s">
        <v>205</v>
      </c>
      <c r="R456" s="176" t="s">
        <v>203</v>
      </c>
      <c r="S456" s="176" t="s">
        <v>205</v>
      </c>
      <c r="T456" s="176" t="s">
        <v>203</v>
      </c>
      <c r="U456" s="176" t="s">
        <v>205</v>
      </c>
      <c r="V456" s="176" t="s">
        <v>205</v>
      </c>
      <c r="W456" s="176" t="s">
        <v>205</v>
      </c>
      <c r="X456" s="176" t="s">
        <v>205</v>
      </c>
      <c r="Y456" s="176" t="s">
        <v>205</v>
      </c>
      <c r="Z456" s="176" t="s">
        <v>204</v>
      </c>
      <c r="AA456" s="176" t="s">
        <v>266</v>
      </c>
      <c r="AB456" s="176" t="s">
        <v>266</v>
      </c>
      <c r="AC456" s="176" t="s">
        <v>266</v>
      </c>
      <c r="AD456" s="176" t="s">
        <v>266</v>
      </c>
      <c r="AE456" s="176" t="s">
        <v>266</v>
      </c>
      <c r="AF456" s="176" t="s">
        <v>266</v>
      </c>
      <c r="AG456" s="176" t="s">
        <v>266</v>
      </c>
      <c r="AH456" s="176" t="s">
        <v>266</v>
      </c>
      <c r="AI456" s="176" t="s">
        <v>266</v>
      </c>
      <c r="AJ456" s="176" t="s">
        <v>266</v>
      </c>
      <c r="AK456" s="176" t="s">
        <v>266</v>
      </c>
      <c r="AL456" s="176" t="s">
        <v>266</v>
      </c>
      <c r="AM456" s="176" t="s">
        <v>266</v>
      </c>
      <c r="AN456" s="176" t="s">
        <v>266</v>
      </c>
      <c r="AO456" s="176" t="s">
        <v>266</v>
      </c>
      <c r="AP456" s="176" t="s">
        <v>266</v>
      </c>
      <c r="AQ456" s="176" t="s">
        <v>266</v>
      </c>
      <c r="AR456" s="176" t="s">
        <v>266</v>
      </c>
      <c r="AS456" s="176" t="s">
        <v>266</v>
      </c>
      <c r="AT456" s="176" t="s">
        <v>266</v>
      </c>
      <c r="AU456" s="176" t="s">
        <v>266</v>
      </c>
      <c r="AV456" s="176" t="s">
        <v>266</v>
      </c>
      <c r="AW456" s="176" t="s">
        <v>266</v>
      </c>
      <c r="AX456" s="176" t="s">
        <v>266</v>
      </c>
    </row>
    <row r="457" spans="1:50" x14ac:dyDescent="0.3">
      <c r="A457" s="176">
        <v>809239</v>
      </c>
      <c r="B457" s="176" t="s">
        <v>289</v>
      </c>
      <c r="C457" s="176" t="s">
        <v>203</v>
      </c>
      <c r="D457" s="176" t="s">
        <v>203</v>
      </c>
      <c r="E457" s="176" t="s">
        <v>203</v>
      </c>
      <c r="F457" s="176" t="s">
        <v>205</v>
      </c>
      <c r="G457" s="176" t="s">
        <v>205</v>
      </c>
      <c r="H457" s="176" t="s">
        <v>203</v>
      </c>
      <c r="I457" s="176" t="s">
        <v>203</v>
      </c>
      <c r="J457" s="176" t="s">
        <v>203</v>
      </c>
      <c r="K457" s="176" t="s">
        <v>203</v>
      </c>
      <c r="L457" s="176" t="s">
        <v>203</v>
      </c>
      <c r="M457" s="176" t="s">
        <v>203</v>
      </c>
      <c r="N457" s="176" t="s">
        <v>205</v>
      </c>
      <c r="O457" s="176" t="s">
        <v>204</v>
      </c>
      <c r="P457" s="176" t="s">
        <v>204</v>
      </c>
      <c r="Q457" s="176" t="s">
        <v>204</v>
      </c>
      <c r="R457" s="176" t="s">
        <v>204</v>
      </c>
      <c r="S457" s="176" t="s">
        <v>204</v>
      </c>
      <c r="T457" s="176" t="s">
        <v>204</v>
      </c>
      <c r="U457" s="176" t="s">
        <v>204</v>
      </c>
      <c r="V457" s="176" t="s">
        <v>204</v>
      </c>
      <c r="W457" s="176" t="s">
        <v>204</v>
      </c>
      <c r="X457" s="176" t="s">
        <v>204</v>
      </c>
      <c r="Y457" s="176" t="s">
        <v>204</v>
      </c>
      <c r="Z457" s="176" t="s">
        <v>204</v>
      </c>
    </row>
    <row r="458" spans="1:50" x14ac:dyDescent="0.3">
      <c r="A458" s="176">
        <v>809240</v>
      </c>
      <c r="B458" s="176" t="s">
        <v>289</v>
      </c>
      <c r="C458" s="176" t="s">
        <v>203</v>
      </c>
      <c r="D458" s="176" t="s">
        <v>203</v>
      </c>
      <c r="E458" s="176" t="s">
        <v>203</v>
      </c>
      <c r="F458" s="176" t="s">
        <v>203</v>
      </c>
      <c r="G458" s="176" t="s">
        <v>203</v>
      </c>
      <c r="H458" s="176" t="s">
        <v>203</v>
      </c>
      <c r="I458" s="176" t="s">
        <v>203</v>
      </c>
      <c r="J458" s="176" t="s">
        <v>203</v>
      </c>
      <c r="K458" s="176" t="s">
        <v>203</v>
      </c>
      <c r="L458" s="176" t="s">
        <v>203</v>
      </c>
      <c r="M458" s="176" t="s">
        <v>205</v>
      </c>
      <c r="N458" s="176" t="s">
        <v>203</v>
      </c>
      <c r="O458" s="176" t="s">
        <v>204</v>
      </c>
      <c r="P458" s="176" t="s">
        <v>205</v>
      </c>
      <c r="Q458" s="176" t="s">
        <v>205</v>
      </c>
      <c r="R458" s="176" t="s">
        <v>205</v>
      </c>
      <c r="S458" s="176" t="s">
        <v>204</v>
      </c>
      <c r="T458" s="176" t="s">
        <v>205</v>
      </c>
      <c r="U458" s="176" t="s">
        <v>204</v>
      </c>
      <c r="V458" s="176" t="s">
        <v>204</v>
      </c>
      <c r="W458" s="176" t="s">
        <v>204</v>
      </c>
      <c r="X458" s="176" t="s">
        <v>204</v>
      </c>
      <c r="Y458" s="176" t="s">
        <v>204</v>
      </c>
      <c r="Z458" s="176" t="s">
        <v>204</v>
      </c>
    </row>
    <row r="459" spans="1:50" x14ac:dyDescent="0.3">
      <c r="A459" s="176">
        <v>809247</v>
      </c>
      <c r="B459" s="176" t="s">
        <v>289</v>
      </c>
      <c r="C459" s="176" t="s">
        <v>203</v>
      </c>
      <c r="D459" s="176" t="s">
        <v>203</v>
      </c>
      <c r="E459" s="176" t="s">
        <v>203</v>
      </c>
      <c r="F459" s="176" t="s">
        <v>203</v>
      </c>
      <c r="G459" s="176" t="s">
        <v>205</v>
      </c>
      <c r="H459" s="176" t="s">
        <v>203</v>
      </c>
      <c r="I459" s="176" t="s">
        <v>203</v>
      </c>
      <c r="J459" s="176" t="s">
        <v>203</v>
      </c>
      <c r="K459" s="176" t="s">
        <v>205</v>
      </c>
      <c r="L459" s="176" t="s">
        <v>203</v>
      </c>
      <c r="M459" s="176" t="s">
        <v>203</v>
      </c>
      <c r="N459" s="176" t="s">
        <v>203</v>
      </c>
      <c r="O459" s="176" t="s">
        <v>204</v>
      </c>
      <c r="P459" s="176" t="s">
        <v>205</v>
      </c>
      <c r="Q459" s="176" t="s">
        <v>205</v>
      </c>
      <c r="R459" s="176" t="s">
        <v>205</v>
      </c>
      <c r="S459" s="176" t="s">
        <v>205</v>
      </c>
      <c r="T459" s="176" t="s">
        <v>203</v>
      </c>
      <c r="U459" s="176" t="s">
        <v>204</v>
      </c>
      <c r="V459" s="176" t="s">
        <v>205</v>
      </c>
      <c r="W459" s="176" t="s">
        <v>205</v>
      </c>
      <c r="X459" s="176" t="s">
        <v>205</v>
      </c>
      <c r="Y459" s="176" t="s">
        <v>204</v>
      </c>
      <c r="Z459" s="176" t="s">
        <v>204</v>
      </c>
      <c r="AA459" s="176" t="s">
        <v>266</v>
      </c>
      <c r="AB459" s="176" t="s">
        <v>266</v>
      </c>
      <c r="AC459" s="176" t="s">
        <v>266</v>
      </c>
      <c r="AD459" s="176" t="s">
        <v>266</v>
      </c>
      <c r="AE459" s="176" t="s">
        <v>266</v>
      </c>
      <c r="AF459" s="176" t="s">
        <v>266</v>
      </c>
      <c r="AG459" s="176" t="s">
        <v>266</v>
      </c>
      <c r="AH459" s="176" t="s">
        <v>266</v>
      </c>
      <c r="AI459" s="176" t="s">
        <v>266</v>
      </c>
      <c r="AJ459" s="176" t="s">
        <v>266</v>
      </c>
      <c r="AK459" s="176" t="s">
        <v>266</v>
      </c>
      <c r="AL459" s="176" t="s">
        <v>266</v>
      </c>
      <c r="AM459" s="176" t="s">
        <v>266</v>
      </c>
      <c r="AN459" s="176" t="s">
        <v>266</v>
      </c>
      <c r="AO459" s="176" t="s">
        <v>266</v>
      </c>
      <c r="AP459" s="176" t="s">
        <v>266</v>
      </c>
      <c r="AQ459" s="176" t="s">
        <v>266</v>
      </c>
      <c r="AR459" s="176" t="s">
        <v>266</v>
      </c>
      <c r="AS459" s="176" t="s">
        <v>266</v>
      </c>
      <c r="AT459" s="176" t="s">
        <v>266</v>
      </c>
      <c r="AU459" s="176" t="s">
        <v>266</v>
      </c>
      <c r="AV459" s="176" t="s">
        <v>266</v>
      </c>
      <c r="AW459" s="176" t="s">
        <v>266</v>
      </c>
      <c r="AX459" s="176" t="s">
        <v>266</v>
      </c>
    </row>
    <row r="460" spans="1:50" x14ac:dyDescent="0.3">
      <c r="A460" s="176">
        <v>809252</v>
      </c>
      <c r="B460" s="176" t="s">
        <v>289</v>
      </c>
      <c r="C460" s="176" t="s">
        <v>203</v>
      </c>
      <c r="D460" s="176" t="s">
        <v>205</v>
      </c>
      <c r="E460" s="176" t="s">
        <v>205</v>
      </c>
      <c r="F460" s="176" t="s">
        <v>205</v>
      </c>
      <c r="G460" s="176" t="s">
        <v>205</v>
      </c>
      <c r="H460" s="176" t="s">
        <v>203</v>
      </c>
      <c r="I460" s="176" t="s">
        <v>203</v>
      </c>
      <c r="J460" s="176" t="s">
        <v>203</v>
      </c>
      <c r="K460" s="176" t="s">
        <v>205</v>
      </c>
      <c r="L460" s="176" t="s">
        <v>204</v>
      </c>
      <c r="M460" s="176" t="s">
        <v>205</v>
      </c>
      <c r="N460" s="176" t="s">
        <v>203</v>
      </c>
      <c r="O460" s="176" t="s">
        <v>204</v>
      </c>
      <c r="P460" s="176" t="s">
        <v>203</v>
      </c>
      <c r="Q460" s="176" t="s">
        <v>205</v>
      </c>
      <c r="R460" s="176" t="s">
        <v>205</v>
      </c>
      <c r="S460" s="176" t="s">
        <v>205</v>
      </c>
      <c r="T460" s="176" t="s">
        <v>205</v>
      </c>
      <c r="U460" s="176" t="s">
        <v>205</v>
      </c>
      <c r="V460" s="176" t="s">
        <v>203</v>
      </c>
      <c r="W460" s="176" t="s">
        <v>203</v>
      </c>
      <c r="X460" s="176" t="s">
        <v>204</v>
      </c>
      <c r="Y460" s="176" t="s">
        <v>205</v>
      </c>
      <c r="Z460" s="176" t="s">
        <v>204</v>
      </c>
    </row>
    <row r="461" spans="1:50" x14ac:dyDescent="0.3">
      <c r="A461" s="176">
        <v>809261</v>
      </c>
      <c r="B461" s="176" t="s">
        <v>289</v>
      </c>
      <c r="C461" s="176" t="s">
        <v>204</v>
      </c>
      <c r="D461" s="176" t="s">
        <v>204</v>
      </c>
      <c r="E461" s="176" t="s">
        <v>204</v>
      </c>
      <c r="F461" s="176" t="s">
        <v>205</v>
      </c>
      <c r="G461" s="176" t="s">
        <v>204</v>
      </c>
      <c r="H461" s="176" t="s">
        <v>203</v>
      </c>
      <c r="I461" s="176" t="s">
        <v>205</v>
      </c>
      <c r="J461" s="176" t="s">
        <v>205</v>
      </c>
      <c r="K461" s="176" t="s">
        <v>203</v>
      </c>
      <c r="L461" s="176" t="s">
        <v>203</v>
      </c>
      <c r="M461" s="176" t="s">
        <v>204</v>
      </c>
      <c r="N461" s="176" t="s">
        <v>205</v>
      </c>
      <c r="O461" s="176" t="s">
        <v>204</v>
      </c>
      <c r="P461" s="176" t="s">
        <v>204</v>
      </c>
      <c r="Q461" s="176" t="s">
        <v>204</v>
      </c>
      <c r="R461" s="176" t="s">
        <v>204</v>
      </c>
      <c r="S461" s="176" t="s">
        <v>205</v>
      </c>
      <c r="T461" s="176" t="s">
        <v>203</v>
      </c>
      <c r="U461" s="176" t="s">
        <v>205</v>
      </c>
      <c r="V461" s="176" t="s">
        <v>204</v>
      </c>
      <c r="W461" s="176" t="s">
        <v>204</v>
      </c>
      <c r="X461" s="176" t="s">
        <v>205</v>
      </c>
      <c r="Y461" s="176" t="s">
        <v>205</v>
      </c>
      <c r="Z461" s="176" t="s">
        <v>204</v>
      </c>
      <c r="AA461" s="176" t="s">
        <v>266</v>
      </c>
      <c r="AB461" s="176" t="s">
        <v>266</v>
      </c>
      <c r="AC461" s="176" t="s">
        <v>266</v>
      </c>
      <c r="AD461" s="176" t="s">
        <v>266</v>
      </c>
      <c r="AE461" s="176" t="s">
        <v>266</v>
      </c>
      <c r="AF461" s="176" t="s">
        <v>266</v>
      </c>
      <c r="AG461" s="176" t="s">
        <v>266</v>
      </c>
      <c r="AH461" s="176" t="s">
        <v>266</v>
      </c>
      <c r="AI461" s="176" t="s">
        <v>266</v>
      </c>
      <c r="AJ461" s="176" t="s">
        <v>266</v>
      </c>
      <c r="AK461" s="176" t="s">
        <v>266</v>
      </c>
      <c r="AL461" s="176" t="s">
        <v>266</v>
      </c>
      <c r="AM461" s="176" t="s">
        <v>266</v>
      </c>
      <c r="AN461" s="176" t="s">
        <v>266</v>
      </c>
      <c r="AO461" s="176" t="s">
        <v>266</v>
      </c>
      <c r="AP461" s="176" t="s">
        <v>266</v>
      </c>
      <c r="AQ461" s="176" t="s">
        <v>266</v>
      </c>
      <c r="AR461" s="176" t="s">
        <v>266</v>
      </c>
      <c r="AS461" s="176" t="s">
        <v>266</v>
      </c>
      <c r="AT461" s="176" t="s">
        <v>266</v>
      </c>
      <c r="AU461" s="176" t="s">
        <v>266</v>
      </c>
      <c r="AV461" s="176" t="s">
        <v>266</v>
      </c>
      <c r="AW461" s="176" t="s">
        <v>266</v>
      </c>
      <c r="AX461" s="176" t="s">
        <v>266</v>
      </c>
    </row>
    <row r="462" spans="1:50" x14ac:dyDescent="0.3">
      <c r="A462" s="176">
        <v>809264</v>
      </c>
      <c r="B462" s="176" t="s">
        <v>289</v>
      </c>
      <c r="C462" s="176" t="s">
        <v>203</v>
      </c>
      <c r="D462" s="176" t="s">
        <v>204</v>
      </c>
      <c r="E462" s="176" t="s">
        <v>205</v>
      </c>
      <c r="F462" s="176" t="s">
        <v>204</v>
      </c>
      <c r="G462" s="176" t="s">
        <v>205</v>
      </c>
      <c r="H462" s="176" t="s">
        <v>203</v>
      </c>
      <c r="I462" s="176" t="s">
        <v>203</v>
      </c>
      <c r="J462" s="176" t="s">
        <v>203</v>
      </c>
      <c r="K462" s="176" t="s">
        <v>205</v>
      </c>
      <c r="L462" s="176" t="s">
        <v>203</v>
      </c>
      <c r="M462" s="176" t="s">
        <v>203</v>
      </c>
      <c r="N462" s="176" t="s">
        <v>205</v>
      </c>
      <c r="O462" s="176" t="s">
        <v>204</v>
      </c>
      <c r="P462" s="176" t="s">
        <v>205</v>
      </c>
      <c r="Q462" s="176" t="s">
        <v>205</v>
      </c>
      <c r="R462" s="176" t="s">
        <v>205</v>
      </c>
      <c r="S462" s="176" t="s">
        <v>204</v>
      </c>
      <c r="T462" s="176" t="s">
        <v>204</v>
      </c>
      <c r="U462" s="176" t="s">
        <v>204</v>
      </c>
      <c r="V462" s="176" t="s">
        <v>204</v>
      </c>
      <c r="W462" s="176" t="s">
        <v>204</v>
      </c>
      <c r="X462" s="176" t="s">
        <v>204</v>
      </c>
      <c r="Y462" s="176" t="s">
        <v>204</v>
      </c>
      <c r="Z462" s="176" t="s">
        <v>204</v>
      </c>
    </row>
    <row r="463" spans="1:50" x14ac:dyDescent="0.3">
      <c r="A463" s="176">
        <v>809266</v>
      </c>
      <c r="B463" s="176" t="s">
        <v>289</v>
      </c>
      <c r="C463" s="176" t="s">
        <v>203</v>
      </c>
      <c r="D463" s="176" t="s">
        <v>203</v>
      </c>
      <c r="E463" s="176" t="s">
        <v>204</v>
      </c>
      <c r="F463" s="176" t="s">
        <v>205</v>
      </c>
      <c r="G463" s="176" t="s">
        <v>204</v>
      </c>
      <c r="H463" s="176" t="s">
        <v>203</v>
      </c>
      <c r="I463" s="176" t="s">
        <v>203</v>
      </c>
      <c r="J463" s="176" t="s">
        <v>203</v>
      </c>
      <c r="K463" s="176" t="s">
        <v>203</v>
      </c>
      <c r="L463" s="176" t="s">
        <v>204</v>
      </c>
      <c r="M463" s="176" t="s">
        <v>203</v>
      </c>
      <c r="N463" s="176" t="s">
        <v>205</v>
      </c>
      <c r="O463" s="176" t="s">
        <v>204</v>
      </c>
      <c r="P463" s="176" t="s">
        <v>205</v>
      </c>
      <c r="Q463" s="176" t="s">
        <v>205</v>
      </c>
      <c r="R463" s="176" t="s">
        <v>205</v>
      </c>
      <c r="S463" s="176" t="s">
        <v>205</v>
      </c>
      <c r="T463" s="176" t="s">
        <v>204</v>
      </c>
      <c r="U463" s="176" t="s">
        <v>204</v>
      </c>
      <c r="V463" s="176" t="s">
        <v>204</v>
      </c>
      <c r="W463" s="176" t="s">
        <v>204</v>
      </c>
      <c r="X463" s="176" t="s">
        <v>204</v>
      </c>
      <c r="Y463" s="176" t="s">
        <v>204</v>
      </c>
      <c r="Z463" s="176" t="s">
        <v>204</v>
      </c>
      <c r="AA463" s="176" t="s">
        <v>266</v>
      </c>
      <c r="AB463" s="176" t="s">
        <v>266</v>
      </c>
      <c r="AC463" s="176" t="s">
        <v>266</v>
      </c>
      <c r="AD463" s="176" t="s">
        <v>266</v>
      </c>
      <c r="AE463" s="176" t="s">
        <v>266</v>
      </c>
      <c r="AF463" s="176" t="s">
        <v>266</v>
      </c>
      <c r="AG463" s="176" t="s">
        <v>266</v>
      </c>
      <c r="AH463" s="176" t="s">
        <v>266</v>
      </c>
      <c r="AI463" s="176" t="s">
        <v>266</v>
      </c>
      <c r="AJ463" s="176" t="s">
        <v>266</v>
      </c>
      <c r="AK463" s="176" t="s">
        <v>266</v>
      </c>
      <c r="AL463" s="176" t="s">
        <v>266</v>
      </c>
      <c r="AM463" s="176" t="s">
        <v>266</v>
      </c>
      <c r="AN463" s="176" t="s">
        <v>266</v>
      </c>
      <c r="AO463" s="176" t="s">
        <v>266</v>
      </c>
      <c r="AP463" s="176" t="s">
        <v>266</v>
      </c>
      <c r="AQ463" s="176" t="s">
        <v>266</v>
      </c>
      <c r="AR463" s="176" t="s">
        <v>266</v>
      </c>
      <c r="AS463" s="176" t="s">
        <v>266</v>
      </c>
      <c r="AT463" s="176" t="s">
        <v>266</v>
      </c>
      <c r="AU463" s="176" t="s">
        <v>266</v>
      </c>
      <c r="AV463" s="176" t="s">
        <v>266</v>
      </c>
      <c r="AW463" s="176" t="s">
        <v>266</v>
      </c>
      <c r="AX463" s="176" t="s">
        <v>266</v>
      </c>
    </row>
    <row r="464" spans="1:50" x14ac:dyDescent="0.3">
      <c r="A464" s="176">
        <v>809301</v>
      </c>
      <c r="B464" s="176" t="s">
        <v>289</v>
      </c>
      <c r="C464" s="176" t="s">
        <v>203</v>
      </c>
      <c r="D464" s="176" t="s">
        <v>203</v>
      </c>
      <c r="E464" s="176" t="s">
        <v>203</v>
      </c>
      <c r="F464" s="176" t="s">
        <v>204</v>
      </c>
      <c r="G464" s="176" t="s">
        <v>205</v>
      </c>
      <c r="H464" s="176" t="s">
        <v>205</v>
      </c>
      <c r="I464" s="176" t="s">
        <v>203</v>
      </c>
      <c r="J464" s="176" t="s">
        <v>205</v>
      </c>
      <c r="K464" s="176" t="s">
        <v>205</v>
      </c>
      <c r="L464" s="176" t="s">
        <v>203</v>
      </c>
      <c r="M464" s="176" t="s">
        <v>203</v>
      </c>
      <c r="N464" s="176" t="s">
        <v>204</v>
      </c>
      <c r="O464" s="176" t="s">
        <v>204</v>
      </c>
      <c r="P464" s="176" t="s">
        <v>203</v>
      </c>
      <c r="Q464" s="176" t="s">
        <v>205</v>
      </c>
      <c r="R464" s="176" t="s">
        <v>205</v>
      </c>
      <c r="S464" s="176" t="s">
        <v>203</v>
      </c>
      <c r="T464" s="176" t="s">
        <v>205</v>
      </c>
      <c r="U464" s="176" t="s">
        <v>205</v>
      </c>
      <c r="V464" s="176" t="s">
        <v>204</v>
      </c>
      <c r="W464" s="176" t="s">
        <v>205</v>
      </c>
      <c r="X464" s="176" t="s">
        <v>204</v>
      </c>
      <c r="Y464" s="176" t="s">
        <v>204</v>
      </c>
      <c r="Z464" s="176" t="s">
        <v>204</v>
      </c>
      <c r="AA464" s="176" t="s">
        <v>266</v>
      </c>
      <c r="AB464" s="176" t="s">
        <v>266</v>
      </c>
      <c r="AC464" s="176" t="s">
        <v>266</v>
      </c>
      <c r="AD464" s="176" t="s">
        <v>266</v>
      </c>
      <c r="AE464" s="176" t="s">
        <v>266</v>
      </c>
      <c r="AF464" s="176" t="s">
        <v>266</v>
      </c>
      <c r="AG464" s="176" t="s">
        <v>266</v>
      </c>
      <c r="AH464" s="176" t="s">
        <v>266</v>
      </c>
      <c r="AI464" s="176" t="s">
        <v>266</v>
      </c>
      <c r="AJ464" s="176" t="s">
        <v>266</v>
      </c>
      <c r="AK464" s="176" t="s">
        <v>266</v>
      </c>
      <c r="AL464" s="176" t="s">
        <v>266</v>
      </c>
      <c r="AM464" s="176" t="s">
        <v>266</v>
      </c>
      <c r="AN464" s="176" t="s">
        <v>266</v>
      </c>
      <c r="AO464" s="176" t="s">
        <v>266</v>
      </c>
      <c r="AP464" s="176" t="s">
        <v>266</v>
      </c>
      <c r="AQ464" s="176" t="s">
        <v>266</v>
      </c>
      <c r="AR464" s="176" t="s">
        <v>266</v>
      </c>
      <c r="AS464" s="176" t="s">
        <v>266</v>
      </c>
      <c r="AT464" s="176" t="s">
        <v>266</v>
      </c>
      <c r="AU464" s="176" t="s">
        <v>266</v>
      </c>
      <c r="AV464" s="176" t="s">
        <v>266</v>
      </c>
      <c r="AW464" s="176" t="s">
        <v>266</v>
      </c>
      <c r="AX464" s="176" t="s">
        <v>266</v>
      </c>
    </row>
    <row r="465" spans="1:50" x14ac:dyDescent="0.3">
      <c r="A465" s="176">
        <v>809319</v>
      </c>
      <c r="B465" s="176" t="s">
        <v>289</v>
      </c>
      <c r="C465" s="176" t="s">
        <v>205</v>
      </c>
      <c r="D465" s="176" t="s">
        <v>203</v>
      </c>
      <c r="E465" s="176" t="s">
        <v>203</v>
      </c>
      <c r="F465" s="176" t="s">
        <v>203</v>
      </c>
      <c r="G465" s="176" t="s">
        <v>203</v>
      </c>
      <c r="H465" s="176" t="s">
        <v>203</v>
      </c>
      <c r="I465" s="176" t="s">
        <v>203</v>
      </c>
      <c r="J465" s="176" t="s">
        <v>203</v>
      </c>
      <c r="K465" s="176" t="s">
        <v>203</v>
      </c>
      <c r="L465" s="176" t="s">
        <v>203</v>
      </c>
      <c r="M465" s="176" t="s">
        <v>203</v>
      </c>
      <c r="N465" s="176" t="s">
        <v>203</v>
      </c>
      <c r="O465" s="176" t="s">
        <v>205</v>
      </c>
      <c r="P465" s="176" t="s">
        <v>205</v>
      </c>
      <c r="Q465" s="176" t="s">
        <v>205</v>
      </c>
      <c r="R465" s="176" t="s">
        <v>204</v>
      </c>
      <c r="S465" s="176" t="s">
        <v>204</v>
      </c>
      <c r="T465" s="176" t="s">
        <v>204</v>
      </c>
      <c r="U465" s="176" t="s">
        <v>205</v>
      </c>
      <c r="V465" s="176" t="s">
        <v>205</v>
      </c>
      <c r="W465" s="176" t="s">
        <v>204</v>
      </c>
      <c r="X465" s="176" t="s">
        <v>204</v>
      </c>
      <c r="Y465" s="176" t="s">
        <v>204</v>
      </c>
      <c r="Z465" s="176" t="s">
        <v>204</v>
      </c>
      <c r="AA465" s="176" t="s">
        <v>266</v>
      </c>
      <c r="AB465" s="176" t="s">
        <v>266</v>
      </c>
      <c r="AC465" s="176" t="s">
        <v>266</v>
      </c>
      <c r="AD465" s="176" t="s">
        <v>266</v>
      </c>
      <c r="AE465" s="176" t="s">
        <v>266</v>
      </c>
      <c r="AF465" s="176" t="s">
        <v>266</v>
      </c>
      <c r="AG465" s="176" t="s">
        <v>266</v>
      </c>
      <c r="AH465" s="176" t="s">
        <v>266</v>
      </c>
      <c r="AI465" s="176" t="s">
        <v>266</v>
      </c>
      <c r="AJ465" s="176" t="s">
        <v>266</v>
      </c>
      <c r="AK465" s="176" t="s">
        <v>266</v>
      </c>
      <c r="AL465" s="176" t="s">
        <v>266</v>
      </c>
      <c r="AM465" s="176" t="s">
        <v>266</v>
      </c>
      <c r="AN465" s="176" t="s">
        <v>266</v>
      </c>
      <c r="AO465" s="176" t="s">
        <v>266</v>
      </c>
      <c r="AP465" s="176" t="s">
        <v>266</v>
      </c>
      <c r="AQ465" s="176" t="s">
        <v>266</v>
      </c>
      <c r="AR465" s="176" t="s">
        <v>266</v>
      </c>
      <c r="AS465" s="176" t="s">
        <v>266</v>
      </c>
      <c r="AT465" s="176" t="s">
        <v>266</v>
      </c>
      <c r="AU465" s="176" t="s">
        <v>266</v>
      </c>
      <c r="AV465" s="176" t="s">
        <v>266</v>
      </c>
      <c r="AW465" s="176" t="s">
        <v>266</v>
      </c>
      <c r="AX465" s="176" t="s">
        <v>266</v>
      </c>
    </row>
    <row r="466" spans="1:50" x14ac:dyDescent="0.3">
      <c r="A466" s="176">
        <v>809336</v>
      </c>
      <c r="B466" s="176" t="s">
        <v>289</v>
      </c>
      <c r="C466" s="176" t="s">
        <v>203</v>
      </c>
      <c r="D466" s="176" t="s">
        <v>205</v>
      </c>
      <c r="E466" s="176" t="s">
        <v>203</v>
      </c>
      <c r="F466" s="176" t="s">
        <v>203</v>
      </c>
      <c r="G466" s="176" t="s">
        <v>203</v>
      </c>
      <c r="H466" s="176" t="s">
        <v>205</v>
      </c>
      <c r="I466" s="176" t="s">
        <v>205</v>
      </c>
      <c r="J466" s="176" t="s">
        <v>203</v>
      </c>
      <c r="K466" s="176" t="s">
        <v>205</v>
      </c>
      <c r="L466" s="176" t="s">
        <v>203</v>
      </c>
      <c r="M466" s="176" t="s">
        <v>205</v>
      </c>
      <c r="N466" s="176" t="s">
        <v>203</v>
      </c>
      <c r="O466" s="176" t="s">
        <v>204</v>
      </c>
      <c r="P466" s="176" t="s">
        <v>205</v>
      </c>
      <c r="Q466" s="176" t="s">
        <v>205</v>
      </c>
      <c r="R466" s="176" t="s">
        <v>205</v>
      </c>
      <c r="S466" s="176" t="s">
        <v>205</v>
      </c>
      <c r="T466" s="176" t="s">
        <v>205</v>
      </c>
      <c r="U466" s="176" t="s">
        <v>205</v>
      </c>
      <c r="V466" s="176" t="s">
        <v>205</v>
      </c>
      <c r="W466" s="176" t="s">
        <v>205</v>
      </c>
      <c r="X466" s="176" t="s">
        <v>205</v>
      </c>
      <c r="Y466" s="176" t="s">
        <v>205</v>
      </c>
      <c r="Z466" s="176" t="s">
        <v>204</v>
      </c>
      <c r="AA466" s="176" t="s">
        <v>266</v>
      </c>
      <c r="AB466" s="176" t="s">
        <v>266</v>
      </c>
      <c r="AC466" s="176" t="s">
        <v>266</v>
      </c>
      <c r="AD466" s="176" t="s">
        <v>266</v>
      </c>
      <c r="AE466" s="176" t="s">
        <v>266</v>
      </c>
      <c r="AF466" s="176" t="s">
        <v>266</v>
      </c>
      <c r="AG466" s="176" t="s">
        <v>266</v>
      </c>
      <c r="AH466" s="176" t="s">
        <v>266</v>
      </c>
      <c r="AI466" s="176" t="s">
        <v>266</v>
      </c>
      <c r="AJ466" s="176" t="s">
        <v>266</v>
      </c>
      <c r="AK466" s="176" t="s">
        <v>266</v>
      </c>
      <c r="AL466" s="176" t="s">
        <v>266</v>
      </c>
      <c r="AM466" s="176" t="s">
        <v>266</v>
      </c>
      <c r="AN466" s="176" t="s">
        <v>266</v>
      </c>
      <c r="AO466" s="176" t="s">
        <v>266</v>
      </c>
      <c r="AP466" s="176" t="s">
        <v>266</v>
      </c>
      <c r="AQ466" s="176" t="s">
        <v>266</v>
      </c>
      <c r="AR466" s="176" t="s">
        <v>266</v>
      </c>
      <c r="AS466" s="176" t="s">
        <v>266</v>
      </c>
      <c r="AT466" s="176" t="s">
        <v>266</v>
      </c>
      <c r="AU466" s="176" t="s">
        <v>266</v>
      </c>
      <c r="AV466" s="176" t="s">
        <v>266</v>
      </c>
      <c r="AW466" s="176" t="s">
        <v>266</v>
      </c>
      <c r="AX466" s="176" t="s">
        <v>266</v>
      </c>
    </row>
    <row r="467" spans="1:50" x14ac:dyDescent="0.3">
      <c r="A467" s="176">
        <v>809346</v>
      </c>
      <c r="B467" s="176" t="s">
        <v>289</v>
      </c>
      <c r="C467" s="176" t="s">
        <v>203</v>
      </c>
      <c r="D467" s="176" t="s">
        <v>205</v>
      </c>
      <c r="E467" s="176" t="s">
        <v>203</v>
      </c>
      <c r="F467" s="176" t="s">
        <v>205</v>
      </c>
      <c r="G467" s="176" t="s">
        <v>205</v>
      </c>
      <c r="H467" s="176" t="s">
        <v>205</v>
      </c>
      <c r="I467" s="176" t="s">
        <v>203</v>
      </c>
      <c r="J467" s="176" t="s">
        <v>203</v>
      </c>
      <c r="K467" s="176" t="s">
        <v>205</v>
      </c>
      <c r="L467" s="176" t="s">
        <v>203</v>
      </c>
      <c r="M467" s="176" t="s">
        <v>203</v>
      </c>
      <c r="N467" s="176" t="s">
        <v>203</v>
      </c>
      <c r="O467" s="176" t="s">
        <v>204</v>
      </c>
      <c r="P467" s="176" t="s">
        <v>205</v>
      </c>
      <c r="Q467" s="176" t="s">
        <v>205</v>
      </c>
      <c r="R467" s="176" t="s">
        <v>203</v>
      </c>
      <c r="S467" s="176" t="s">
        <v>203</v>
      </c>
      <c r="T467" s="176" t="s">
        <v>205</v>
      </c>
      <c r="U467" s="176" t="s">
        <v>205</v>
      </c>
      <c r="V467" s="176" t="s">
        <v>205</v>
      </c>
      <c r="W467" s="176" t="s">
        <v>205</v>
      </c>
      <c r="X467" s="176" t="s">
        <v>205</v>
      </c>
      <c r="Y467" s="176" t="s">
        <v>205</v>
      </c>
      <c r="Z467" s="176" t="s">
        <v>204</v>
      </c>
      <c r="AA467" s="176" t="s">
        <v>266</v>
      </c>
      <c r="AB467" s="176" t="s">
        <v>266</v>
      </c>
      <c r="AC467" s="176" t="s">
        <v>266</v>
      </c>
      <c r="AD467" s="176" t="s">
        <v>266</v>
      </c>
      <c r="AE467" s="176" t="s">
        <v>266</v>
      </c>
      <c r="AF467" s="176" t="s">
        <v>266</v>
      </c>
      <c r="AG467" s="176" t="s">
        <v>266</v>
      </c>
      <c r="AH467" s="176" t="s">
        <v>266</v>
      </c>
      <c r="AI467" s="176" t="s">
        <v>266</v>
      </c>
      <c r="AJ467" s="176" t="s">
        <v>266</v>
      </c>
      <c r="AK467" s="176" t="s">
        <v>266</v>
      </c>
      <c r="AL467" s="176" t="s">
        <v>266</v>
      </c>
      <c r="AM467" s="176" t="s">
        <v>266</v>
      </c>
      <c r="AN467" s="176" t="s">
        <v>266</v>
      </c>
      <c r="AO467" s="176" t="s">
        <v>266</v>
      </c>
      <c r="AP467" s="176" t="s">
        <v>266</v>
      </c>
      <c r="AQ467" s="176" t="s">
        <v>266</v>
      </c>
      <c r="AR467" s="176" t="s">
        <v>266</v>
      </c>
      <c r="AS467" s="176" t="s">
        <v>266</v>
      </c>
      <c r="AT467" s="176" t="s">
        <v>266</v>
      </c>
      <c r="AU467" s="176" t="s">
        <v>266</v>
      </c>
      <c r="AV467" s="176" t="s">
        <v>266</v>
      </c>
      <c r="AW467" s="176" t="s">
        <v>266</v>
      </c>
      <c r="AX467" s="176" t="s">
        <v>266</v>
      </c>
    </row>
    <row r="468" spans="1:50" x14ac:dyDescent="0.3">
      <c r="A468" s="176">
        <v>809352</v>
      </c>
      <c r="B468" s="176" t="s">
        <v>289</v>
      </c>
      <c r="C468" s="176" t="s">
        <v>203</v>
      </c>
      <c r="D468" s="176" t="s">
        <v>205</v>
      </c>
      <c r="E468" s="176" t="s">
        <v>203</v>
      </c>
      <c r="F468" s="176" t="s">
        <v>203</v>
      </c>
      <c r="G468" s="176" t="s">
        <v>205</v>
      </c>
      <c r="H468" s="176" t="s">
        <v>203</v>
      </c>
      <c r="I468" s="176" t="s">
        <v>205</v>
      </c>
      <c r="J468" s="176" t="s">
        <v>205</v>
      </c>
      <c r="K468" s="176" t="s">
        <v>205</v>
      </c>
      <c r="L468" s="176" t="s">
        <v>203</v>
      </c>
      <c r="M468" s="176" t="s">
        <v>203</v>
      </c>
      <c r="N468" s="176" t="s">
        <v>203</v>
      </c>
      <c r="O468" s="176" t="s">
        <v>205</v>
      </c>
      <c r="P468" s="176" t="s">
        <v>203</v>
      </c>
      <c r="Q468" s="176" t="s">
        <v>205</v>
      </c>
      <c r="R468" s="176" t="s">
        <v>203</v>
      </c>
      <c r="S468" s="176" t="s">
        <v>205</v>
      </c>
      <c r="T468" s="176" t="s">
        <v>203</v>
      </c>
      <c r="U468" s="176" t="s">
        <v>205</v>
      </c>
      <c r="V468" s="176" t="s">
        <v>205</v>
      </c>
      <c r="W468" s="176" t="s">
        <v>205</v>
      </c>
      <c r="X468" s="176" t="s">
        <v>203</v>
      </c>
      <c r="Y468" s="176" t="s">
        <v>205</v>
      </c>
      <c r="Z468" s="176" t="s">
        <v>204</v>
      </c>
      <c r="AA468" s="176" t="s">
        <v>266</v>
      </c>
      <c r="AB468" s="176" t="s">
        <v>266</v>
      </c>
      <c r="AC468" s="176" t="s">
        <v>266</v>
      </c>
      <c r="AD468" s="176" t="s">
        <v>266</v>
      </c>
      <c r="AE468" s="176" t="s">
        <v>266</v>
      </c>
      <c r="AF468" s="176" t="s">
        <v>266</v>
      </c>
      <c r="AG468" s="176" t="s">
        <v>266</v>
      </c>
      <c r="AH468" s="176" t="s">
        <v>266</v>
      </c>
      <c r="AI468" s="176" t="s">
        <v>266</v>
      </c>
      <c r="AJ468" s="176" t="s">
        <v>266</v>
      </c>
      <c r="AK468" s="176" t="s">
        <v>266</v>
      </c>
      <c r="AL468" s="176" t="s">
        <v>266</v>
      </c>
      <c r="AM468" s="176" t="s">
        <v>266</v>
      </c>
      <c r="AN468" s="176" t="s">
        <v>266</v>
      </c>
      <c r="AO468" s="176" t="s">
        <v>266</v>
      </c>
      <c r="AP468" s="176" t="s">
        <v>266</v>
      </c>
      <c r="AQ468" s="176" t="s">
        <v>266</v>
      </c>
      <c r="AR468" s="176" t="s">
        <v>266</v>
      </c>
      <c r="AS468" s="176" t="s">
        <v>266</v>
      </c>
      <c r="AT468" s="176" t="s">
        <v>266</v>
      </c>
      <c r="AU468" s="176" t="s">
        <v>266</v>
      </c>
      <c r="AV468" s="176" t="s">
        <v>266</v>
      </c>
      <c r="AW468" s="176" t="s">
        <v>266</v>
      </c>
      <c r="AX468" s="176" t="s">
        <v>266</v>
      </c>
    </row>
    <row r="469" spans="1:50" x14ac:dyDescent="0.3">
      <c r="A469" s="176">
        <v>809357</v>
      </c>
      <c r="B469" s="176" t="s">
        <v>289</v>
      </c>
      <c r="C469" s="176" t="s">
        <v>203</v>
      </c>
      <c r="D469" s="176" t="s">
        <v>203</v>
      </c>
      <c r="E469" s="176" t="s">
        <v>203</v>
      </c>
      <c r="F469" s="176" t="s">
        <v>203</v>
      </c>
      <c r="G469" s="176" t="s">
        <v>203</v>
      </c>
      <c r="H469" s="176" t="s">
        <v>203</v>
      </c>
      <c r="I469" s="176" t="s">
        <v>205</v>
      </c>
      <c r="J469" s="176" t="s">
        <v>205</v>
      </c>
      <c r="K469" s="176" t="s">
        <v>203</v>
      </c>
      <c r="L469" s="176" t="s">
        <v>205</v>
      </c>
      <c r="M469" s="176" t="s">
        <v>205</v>
      </c>
      <c r="N469" s="176" t="s">
        <v>205</v>
      </c>
      <c r="O469" s="176" t="s">
        <v>205</v>
      </c>
      <c r="P469" s="176" t="s">
        <v>205</v>
      </c>
      <c r="Q469" s="176" t="s">
        <v>205</v>
      </c>
      <c r="R469" s="176" t="s">
        <v>205</v>
      </c>
      <c r="S469" s="176" t="s">
        <v>205</v>
      </c>
      <c r="T469" s="176" t="s">
        <v>205</v>
      </c>
      <c r="U469" s="176" t="s">
        <v>205</v>
      </c>
      <c r="V469" s="176" t="s">
        <v>204</v>
      </c>
      <c r="W469" s="176" t="s">
        <v>205</v>
      </c>
      <c r="X469" s="176" t="s">
        <v>204</v>
      </c>
      <c r="Y469" s="176" t="s">
        <v>205</v>
      </c>
      <c r="Z469" s="176" t="s">
        <v>204</v>
      </c>
      <c r="AA469" s="176" t="s">
        <v>266</v>
      </c>
      <c r="AB469" s="176" t="s">
        <v>266</v>
      </c>
      <c r="AC469" s="176" t="s">
        <v>266</v>
      </c>
      <c r="AD469" s="176" t="s">
        <v>266</v>
      </c>
      <c r="AE469" s="176" t="s">
        <v>266</v>
      </c>
      <c r="AF469" s="176" t="s">
        <v>266</v>
      </c>
      <c r="AG469" s="176" t="s">
        <v>266</v>
      </c>
      <c r="AH469" s="176" t="s">
        <v>266</v>
      </c>
      <c r="AI469" s="176" t="s">
        <v>266</v>
      </c>
      <c r="AJ469" s="176" t="s">
        <v>266</v>
      </c>
      <c r="AK469" s="176" t="s">
        <v>266</v>
      </c>
      <c r="AL469" s="176" t="s">
        <v>266</v>
      </c>
      <c r="AM469" s="176" t="s">
        <v>266</v>
      </c>
      <c r="AN469" s="176" t="s">
        <v>266</v>
      </c>
      <c r="AO469" s="176" t="s">
        <v>266</v>
      </c>
      <c r="AP469" s="176" t="s">
        <v>266</v>
      </c>
      <c r="AQ469" s="176" t="s">
        <v>266</v>
      </c>
      <c r="AR469" s="176" t="s">
        <v>266</v>
      </c>
      <c r="AS469" s="176" t="s">
        <v>266</v>
      </c>
      <c r="AT469" s="176" t="s">
        <v>266</v>
      </c>
      <c r="AU469" s="176" t="s">
        <v>266</v>
      </c>
      <c r="AV469" s="176" t="s">
        <v>266</v>
      </c>
      <c r="AW469" s="176" t="s">
        <v>266</v>
      </c>
      <c r="AX469" s="176" t="s">
        <v>266</v>
      </c>
    </row>
    <row r="470" spans="1:50" x14ac:dyDescent="0.3">
      <c r="A470" s="176">
        <v>809371</v>
      </c>
      <c r="B470" s="176" t="s">
        <v>289</v>
      </c>
      <c r="C470" s="176" t="s">
        <v>205</v>
      </c>
      <c r="D470" s="176" t="s">
        <v>203</v>
      </c>
      <c r="E470" s="176" t="s">
        <v>203</v>
      </c>
      <c r="F470" s="176" t="s">
        <v>203</v>
      </c>
      <c r="G470" s="176" t="s">
        <v>203</v>
      </c>
      <c r="H470" s="176" t="s">
        <v>203</v>
      </c>
      <c r="I470" s="176" t="s">
        <v>203</v>
      </c>
      <c r="J470" s="176" t="s">
        <v>205</v>
      </c>
      <c r="K470" s="176" t="s">
        <v>203</v>
      </c>
      <c r="L470" s="176" t="s">
        <v>205</v>
      </c>
      <c r="M470" s="176" t="s">
        <v>203</v>
      </c>
      <c r="N470" s="176" t="s">
        <v>203</v>
      </c>
      <c r="O470" s="176" t="s">
        <v>204</v>
      </c>
      <c r="P470" s="176" t="s">
        <v>204</v>
      </c>
      <c r="Q470" s="176" t="s">
        <v>204</v>
      </c>
      <c r="R470" s="176" t="s">
        <v>204</v>
      </c>
      <c r="S470" s="176" t="s">
        <v>205</v>
      </c>
      <c r="T470" s="176" t="s">
        <v>204</v>
      </c>
      <c r="U470" s="176" t="s">
        <v>204</v>
      </c>
      <c r="V470" s="176" t="s">
        <v>204</v>
      </c>
      <c r="W470" s="176" t="s">
        <v>204</v>
      </c>
      <c r="X470" s="176" t="s">
        <v>204</v>
      </c>
      <c r="Y470" s="176" t="s">
        <v>204</v>
      </c>
      <c r="Z470" s="176" t="s">
        <v>204</v>
      </c>
      <c r="AA470" s="176" t="s">
        <v>266</v>
      </c>
      <c r="AB470" s="176" t="s">
        <v>266</v>
      </c>
      <c r="AC470" s="176" t="s">
        <v>266</v>
      </c>
      <c r="AD470" s="176" t="s">
        <v>266</v>
      </c>
      <c r="AE470" s="176" t="s">
        <v>266</v>
      </c>
      <c r="AF470" s="176" t="s">
        <v>266</v>
      </c>
      <c r="AG470" s="176" t="s">
        <v>266</v>
      </c>
      <c r="AH470" s="176" t="s">
        <v>266</v>
      </c>
      <c r="AI470" s="176" t="s">
        <v>266</v>
      </c>
      <c r="AJ470" s="176" t="s">
        <v>266</v>
      </c>
      <c r="AK470" s="176" t="s">
        <v>266</v>
      </c>
      <c r="AL470" s="176" t="s">
        <v>266</v>
      </c>
      <c r="AM470" s="176" t="s">
        <v>266</v>
      </c>
      <c r="AN470" s="176" t="s">
        <v>266</v>
      </c>
      <c r="AO470" s="176" t="s">
        <v>266</v>
      </c>
      <c r="AP470" s="176" t="s">
        <v>266</v>
      </c>
      <c r="AQ470" s="176" t="s">
        <v>266</v>
      </c>
      <c r="AR470" s="176" t="s">
        <v>266</v>
      </c>
      <c r="AS470" s="176" t="s">
        <v>266</v>
      </c>
      <c r="AT470" s="176" t="s">
        <v>266</v>
      </c>
      <c r="AU470" s="176" t="s">
        <v>266</v>
      </c>
      <c r="AV470" s="176" t="s">
        <v>266</v>
      </c>
      <c r="AW470" s="176" t="s">
        <v>266</v>
      </c>
      <c r="AX470" s="176" t="s">
        <v>266</v>
      </c>
    </row>
    <row r="471" spans="1:50" x14ac:dyDescent="0.3">
      <c r="A471" s="176">
        <v>809375</v>
      </c>
      <c r="B471" s="176" t="s">
        <v>289</v>
      </c>
      <c r="C471" s="176" t="s">
        <v>203</v>
      </c>
      <c r="D471" s="176" t="s">
        <v>205</v>
      </c>
      <c r="E471" s="176" t="s">
        <v>203</v>
      </c>
      <c r="F471" s="176" t="s">
        <v>205</v>
      </c>
      <c r="G471" s="176" t="s">
        <v>203</v>
      </c>
      <c r="H471" s="176" t="s">
        <v>205</v>
      </c>
      <c r="I471" s="176" t="s">
        <v>203</v>
      </c>
      <c r="J471" s="176" t="s">
        <v>205</v>
      </c>
      <c r="K471" s="176" t="s">
        <v>205</v>
      </c>
      <c r="L471" s="176" t="s">
        <v>205</v>
      </c>
      <c r="M471" s="176" t="s">
        <v>203</v>
      </c>
      <c r="N471" s="176" t="s">
        <v>203</v>
      </c>
      <c r="O471" s="176" t="s">
        <v>205</v>
      </c>
      <c r="P471" s="176" t="s">
        <v>205</v>
      </c>
      <c r="Q471" s="176" t="s">
        <v>205</v>
      </c>
      <c r="R471" s="176" t="s">
        <v>205</v>
      </c>
      <c r="S471" s="176" t="s">
        <v>205</v>
      </c>
      <c r="T471" s="176" t="s">
        <v>205</v>
      </c>
      <c r="U471" s="176" t="s">
        <v>205</v>
      </c>
      <c r="V471" s="176" t="s">
        <v>205</v>
      </c>
      <c r="W471" s="176" t="s">
        <v>204</v>
      </c>
      <c r="X471" s="176" t="s">
        <v>205</v>
      </c>
      <c r="Y471" s="176" t="s">
        <v>205</v>
      </c>
      <c r="Z471" s="176" t="s">
        <v>205</v>
      </c>
    </row>
    <row r="472" spans="1:50" x14ac:dyDescent="0.3">
      <c r="A472" s="176">
        <v>809376</v>
      </c>
      <c r="B472" s="176" t="s">
        <v>289</v>
      </c>
      <c r="C472" s="176" t="s">
        <v>203</v>
      </c>
      <c r="D472" s="176" t="s">
        <v>203</v>
      </c>
      <c r="E472" s="176" t="s">
        <v>203</v>
      </c>
      <c r="F472" s="176" t="s">
        <v>203</v>
      </c>
      <c r="G472" s="176" t="s">
        <v>205</v>
      </c>
      <c r="H472" s="176" t="s">
        <v>203</v>
      </c>
      <c r="I472" s="176" t="s">
        <v>205</v>
      </c>
      <c r="J472" s="176" t="s">
        <v>203</v>
      </c>
      <c r="K472" s="176" t="s">
        <v>203</v>
      </c>
      <c r="L472" s="176" t="s">
        <v>203</v>
      </c>
      <c r="M472" s="176" t="s">
        <v>203</v>
      </c>
      <c r="N472" s="176" t="s">
        <v>203</v>
      </c>
      <c r="O472" s="176" t="s">
        <v>205</v>
      </c>
      <c r="P472" s="176" t="s">
        <v>205</v>
      </c>
      <c r="Q472" s="176" t="s">
        <v>205</v>
      </c>
      <c r="R472" s="176" t="s">
        <v>205</v>
      </c>
      <c r="S472" s="176" t="s">
        <v>205</v>
      </c>
      <c r="T472" s="176" t="s">
        <v>203</v>
      </c>
      <c r="U472" s="176" t="s">
        <v>205</v>
      </c>
      <c r="V472" s="176" t="s">
        <v>205</v>
      </c>
      <c r="W472" s="176" t="s">
        <v>205</v>
      </c>
      <c r="X472" s="176" t="s">
        <v>205</v>
      </c>
      <c r="Y472" s="176" t="s">
        <v>205</v>
      </c>
      <c r="Z472" s="176" t="s">
        <v>204</v>
      </c>
      <c r="AA472" s="176" t="s">
        <v>266</v>
      </c>
      <c r="AB472" s="176" t="s">
        <v>266</v>
      </c>
      <c r="AC472" s="176" t="s">
        <v>266</v>
      </c>
      <c r="AD472" s="176" t="s">
        <v>266</v>
      </c>
      <c r="AE472" s="176" t="s">
        <v>266</v>
      </c>
      <c r="AF472" s="176" t="s">
        <v>266</v>
      </c>
      <c r="AG472" s="176" t="s">
        <v>266</v>
      </c>
      <c r="AH472" s="176" t="s">
        <v>266</v>
      </c>
      <c r="AI472" s="176" t="s">
        <v>266</v>
      </c>
      <c r="AJ472" s="176" t="s">
        <v>266</v>
      </c>
      <c r="AK472" s="176" t="s">
        <v>266</v>
      </c>
      <c r="AL472" s="176" t="s">
        <v>266</v>
      </c>
      <c r="AM472" s="176" t="s">
        <v>266</v>
      </c>
      <c r="AN472" s="176" t="s">
        <v>266</v>
      </c>
      <c r="AO472" s="176" t="s">
        <v>266</v>
      </c>
      <c r="AP472" s="176" t="s">
        <v>266</v>
      </c>
      <c r="AQ472" s="176" t="s">
        <v>266</v>
      </c>
      <c r="AR472" s="176" t="s">
        <v>266</v>
      </c>
      <c r="AS472" s="176" t="s">
        <v>266</v>
      </c>
      <c r="AT472" s="176" t="s">
        <v>266</v>
      </c>
      <c r="AU472" s="176" t="s">
        <v>266</v>
      </c>
      <c r="AV472" s="176" t="s">
        <v>266</v>
      </c>
      <c r="AW472" s="176" t="s">
        <v>266</v>
      </c>
      <c r="AX472" s="176" t="s">
        <v>266</v>
      </c>
    </row>
    <row r="473" spans="1:50" x14ac:dyDescent="0.3">
      <c r="A473" s="176">
        <v>809377</v>
      </c>
      <c r="B473" s="176" t="s">
        <v>289</v>
      </c>
      <c r="C473" s="176" t="s">
        <v>203</v>
      </c>
      <c r="D473" s="176" t="s">
        <v>203</v>
      </c>
      <c r="E473" s="176" t="s">
        <v>203</v>
      </c>
      <c r="F473" s="176" t="s">
        <v>203</v>
      </c>
      <c r="G473" s="176" t="s">
        <v>203</v>
      </c>
      <c r="H473" s="176" t="s">
        <v>205</v>
      </c>
      <c r="I473" s="176" t="s">
        <v>203</v>
      </c>
      <c r="J473" s="176" t="s">
        <v>203</v>
      </c>
      <c r="K473" s="176" t="s">
        <v>203</v>
      </c>
      <c r="L473" s="176" t="s">
        <v>203</v>
      </c>
      <c r="M473" s="176" t="s">
        <v>203</v>
      </c>
      <c r="N473" s="176" t="s">
        <v>203</v>
      </c>
      <c r="O473" s="176" t="s">
        <v>204</v>
      </c>
      <c r="P473" s="176" t="s">
        <v>205</v>
      </c>
      <c r="Q473" s="176" t="s">
        <v>205</v>
      </c>
      <c r="R473" s="176" t="s">
        <v>205</v>
      </c>
      <c r="S473" s="176" t="s">
        <v>204</v>
      </c>
      <c r="T473" s="176" t="s">
        <v>205</v>
      </c>
      <c r="U473" s="176" t="s">
        <v>204</v>
      </c>
      <c r="V473" s="176" t="s">
        <v>205</v>
      </c>
      <c r="W473" s="176" t="s">
        <v>205</v>
      </c>
      <c r="X473" s="176" t="s">
        <v>205</v>
      </c>
      <c r="Y473" s="176" t="s">
        <v>204</v>
      </c>
      <c r="Z473" s="176" t="s">
        <v>204</v>
      </c>
      <c r="AA473" s="176" t="s">
        <v>266</v>
      </c>
      <c r="AB473" s="176" t="s">
        <v>266</v>
      </c>
      <c r="AC473" s="176" t="s">
        <v>266</v>
      </c>
      <c r="AD473" s="176" t="s">
        <v>266</v>
      </c>
      <c r="AE473" s="176" t="s">
        <v>266</v>
      </c>
      <c r="AF473" s="176" t="s">
        <v>266</v>
      </c>
      <c r="AG473" s="176" t="s">
        <v>266</v>
      </c>
      <c r="AH473" s="176" t="s">
        <v>266</v>
      </c>
      <c r="AI473" s="176" t="s">
        <v>266</v>
      </c>
      <c r="AJ473" s="176" t="s">
        <v>266</v>
      </c>
      <c r="AK473" s="176" t="s">
        <v>266</v>
      </c>
      <c r="AL473" s="176" t="s">
        <v>266</v>
      </c>
      <c r="AM473" s="176" t="s">
        <v>266</v>
      </c>
      <c r="AN473" s="176" t="s">
        <v>266</v>
      </c>
      <c r="AO473" s="176" t="s">
        <v>266</v>
      </c>
      <c r="AP473" s="176" t="s">
        <v>266</v>
      </c>
      <c r="AQ473" s="176" t="s">
        <v>266</v>
      </c>
      <c r="AR473" s="176" t="s">
        <v>266</v>
      </c>
      <c r="AS473" s="176" t="s">
        <v>266</v>
      </c>
      <c r="AT473" s="176" t="s">
        <v>266</v>
      </c>
      <c r="AU473" s="176" t="s">
        <v>266</v>
      </c>
      <c r="AV473" s="176" t="s">
        <v>266</v>
      </c>
      <c r="AW473" s="176" t="s">
        <v>266</v>
      </c>
      <c r="AX473" s="176" t="s">
        <v>266</v>
      </c>
    </row>
    <row r="474" spans="1:50" x14ac:dyDescent="0.3">
      <c r="A474" s="176">
        <v>809379</v>
      </c>
      <c r="B474" s="176" t="s">
        <v>289</v>
      </c>
      <c r="C474" s="176" t="s">
        <v>203</v>
      </c>
      <c r="D474" s="176" t="s">
        <v>203</v>
      </c>
      <c r="E474" s="176" t="s">
        <v>203</v>
      </c>
      <c r="F474" s="176" t="s">
        <v>205</v>
      </c>
      <c r="G474" s="176" t="s">
        <v>205</v>
      </c>
      <c r="H474" s="176" t="s">
        <v>203</v>
      </c>
      <c r="I474" s="176" t="s">
        <v>205</v>
      </c>
      <c r="J474" s="176" t="s">
        <v>204</v>
      </c>
      <c r="K474" s="176" t="s">
        <v>204</v>
      </c>
      <c r="L474" s="176" t="s">
        <v>205</v>
      </c>
      <c r="M474" s="176" t="s">
        <v>205</v>
      </c>
      <c r="N474" s="176" t="s">
        <v>203</v>
      </c>
      <c r="O474" s="176" t="s">
        <v>204</v>
      </c>
      <c r="P474" s="176" t="s">
        <v>205</v>
      </c>
      <c r="Q474" s="176" t="s">
        <v>204</v>
      </c>
      <c r="R474" s="176" t="s">
        <v>204</v>
      </c>
      <c r="S474" s="176" t="s">
        <v>204</v>
      </c>
      <c r="T474" s="176" t="s">
        <v>205</v>
      </c>
      <c r="U474" s="176" t="s">
        <v>204</v>
      </c>
      <c r="V474" s="176" t="s">
        <v>204</v>
      </c>
      <c r="W474" s="176" t="s">
        <v>204</v>
      </c>
      <c r="X474" s="176" t="s">
        <v>205</v>
      </c>
      <c r="Y474" s="176" t="s">
        <v>204</v>
      </c>
      <c r="Z474" s="176" t="s">
        <v>204</v>
      </c>
      <c r="AA474" s="176" t="s">
        <v>266</v>
      </c>
      <c r="AB474" s="176" t="s">
        <v>266</v>
      </c>
      <c r="AC474" s="176" t="s">
        <v>266</v>
      </c>
      <c r="AD474" s="176" t="s">
        <v>266</v>
      </c>
      <c r="AE474" s="176" t="s">
        <v>266</v>
      </c>
      <c r="AF474" s="176" t="s">
        <v>266</v>
      </c>
      <c r="AG474" s="176" t="s">
        <v>266</v>
      </c>
      <c r="AH474" s="176" t="s">
        <v>266</v>
      </c>
      <c r="AI474" s="176" t="s">
        <v>266</v>
      </c>
      <c r="AJ474" s="176" t="s">
        <v>266</v>
      </c>
      <c r="AK474" s="176" t="s">
        <v>266</v>
      </c>
      <c r="AL474" s="176" t="s">
        <v>266</v>
      </c>
      <c r="AM474" s="176" t="s">
        <v>266</v>
      </c>
      <c r="AN474" s="176" t="s">
        <v>266</v>
      </c>
      <c r="AO474" s="176" t="s">
        <v>266</v>
      </c>
      <c r="AP474" s="176" t="s">
        <v>266</v>
      </c>
      <c r="AQ474" s="176" t="s">
        <v>266</v>
      </c>
      <c r="AR474" s="176" t="s">
        <v>266</v>
      </c>
      <c r="AS474" s="176" t="s">
        <v>266</v>
      </c>
      <c r="AT474" s="176" t="s">
        <v>266</v>
      </c>
      <c r="AU474" s="176" t="s">
        <v>266</v>
      </c>
      <c r="AV474" s="176" t="s">
        <v>266</v>
      </c>
      <c r="AW474" s="176" t="s">
        <v>266</v>
      </c>
      <c r="AX474" s="176" t="s">
        <v>266</v>
      </c>
    </row>
    <row r="475" spans="1:50" x14ac:dyDescent="0.3">
      <c r="A475" s="176">
        <v>809380</v>
      </c>
      <c r="B475" s="176" t="s">
        <v>289</v>
      </c>
      <c r="C475" s="176" t="s">
        <v>203</v>
      </c>
      <c r="D475" s="176" t="s">
        <v>203</v>
      </c>
      <c r="E475" s="176" t="s">
        <v>203</v>
      </c>
      <c r="F475" s="176" t="s">
        <v>203</v>
      </c>
      <c r="G475" s="176" t="s">
        <v>203</v>
      </c>
      <c r="H475" s="176" t="s">
        <v>203</v>
      </c>
      <c r="I475" s="176" t="s">
        <v>205</v>
      </c>
      <c r="J475" s="176" t="s">
        <v>205</v>
      </c>
      <c r="K475" s="176" t="s">
        <v>205</v>
      </c>
      <c r="L475" s="176" t="s">
        <v>205</v>
      </c>
      <c r="M475" s="176" t="s">
        <v>203</v>
      </c>
      <c r="N475" s="176" t="s">
        <v>205</v>
      </c>
      <c r="O475" s="176" t="s">
        <v>204</v>
      </c>
      <c r="P475" s="176" t="s">
        <v>204</v>
      </c>
      <c r="Q475" s="176" t="s">
        <v>205</v>
      </c>
      <c r="R475" s="176" t="s">
        <v>204</v>
      </c>
      <c r="S475" s="176" t="s">
        <v>204</v>
      </c>
      <c r="T475" s="176" t="s">
        <v>205</v>
      </c>
      <c r="U475" s="176" t="s">
        <v>204</v>
      </c>
      <c r="V475" s="176" t="s">
        <v>204</v>
      </c>
      <c r="W475" s="176" t="s">
        <v>204</v>
      </c>
      <c r="X475" s="176" t="s">
        <v>204</v>
      </c>
      <c r="Y475" s="176" t="s">
        <v>204</v>
      </c>
      <c r="Z475" s="176" t="s">
        <v>204</v>
      </c>
    </row>
    <row r="476" spans="1:50" x14ac:dyDescent="0.3">
      <c r="A476" s="176">
        <v>809395</v>
      </c>
      <c r="B476" s="176" t="s">
        <v>289</v>
      </c>
      <c r="C476" s="176" t="s">
        <v>205</v>
      </c>
      <c r="D476" s="176" t="s">
        <v>205</v>
      </c>
      <c r="E476" s="176" t="s">
        <v>205</v>
      </c>
      <c r="F476" s="176" t="s">
        <v>203</v>
      </c>
      <c r="G476" s="176" t="s">
        <v>205</v>
      </c>
      <c r="H476" s="176" t="s">
        <v>203</v>
      </c>
      <c r="I476" s="176" t="s">
        <v>203</v>
      </c>
      <c r="J476" s="176" t="s">
        <v>203</v>
      </c>
      <c r="K476" s="176" t="s">
        <v>203</v>
      </c>
      <c r="L476" s="176" t="s">
        <v>205</v>
      </c>
      <c r="M476" s="176" t="s">
        <v>203</v>
      </c>
      <c r="N476" s="176" t="s">
        <v>203</v>
      </c>
      <c r="O476" s="176" t="s">
        <v>204</v>
      </c>
      <c r="P476" s="176" t="s">
        <v>205</v>
      </c>
      <c r="Q476" s="176" t="s">
        <v>205</v>
      </c>
      <c r="R476" s="176" t="s">
        <v>205</v>
      </c>
      <c r="S476" s="176" t="s">
        <v>205</v>
      </c>
      <c r="T476" s="176" t="s">
        <v>205</v>
      </c>
      <c r="U476" s="176" t="s">
        <v>205</v>
      </c>
      <c r="V476" s="176" t="s">
        <v>205</v>
      </c>
      <c r="W476" s="176" t="s">
        <v>205</v>
      </c>
      <c r="X476" s="176" t="s">
        <v>205</v>
      </c>
      <c r="Y476" s="176" t="s">
        <v>205</v>
      </c>
      <c r="Z476" s="176" t="s">
        <v>204</v>
      </c>
      <c r="AA476" s="176" t="s">
        <v>266</v>
      </c>
      <c r="AB476" s="176" t="s">
        <v>266</v>
      </c>
      <c r="AC476" s="176" t="s">
        <v>266</v>
      </c>
      <c r="AD476" s="176" t="s">
        <v>266</v>
      </c>
      <c r="AE476" s="176" t="s">
        <v>266</v>
      </c>
      <c r="AF476" s="176" t="s">
        <v>266</v>
      </c>
      <c r="AG476" s="176" t="s">
        <v>266</v>
      </c>
      <c r="AH476" s="176" t="s">
        <v>266</v>
      </c>
      <c r="AI476" s="176" t="s">
        <v>266</v>
      </c>
      <c r="AJ476" s="176" t="s">
        <v>266</v>
      </c>
      <c r="AK476" s="176" t="s">
        <v>266</v>
      </c>
      <c r="AL476" s="176" t="s">
        <v>266</v>
      </c>
      <c r="AM476" s="176" t="s">
        <v>266</v>
      </c>
      <c r="AN476" s="176" t="s">
        <v>266</v>
      </c>
      <c r="AO476" s="176" t="s">
        <v>266</v>
      </c>
      <c r="AP476" s="176" t="s">
        <v>266</v>
      </c>
      <c r="AQ476" s="176" t="s">
        <v>266</v>
      </c>
      <c r="AR476" s="176" t="s">
        <v>266</v>
      </c>
      <c r="AS476" s="176" t="s">
        <v>266</v>
      </c>
      <c r="AT476" s="176" t="s">
        <v>266</v>
      </c>
      <c r="AU476" s="176" t="s">
        <v>266</v>
      </c>
      <c r="AV476" s="176" t="s">
        <v>266</v>
      </c>
      <c r="AW476" s="176" t="s">
        <v>266</v>
      </c>
      <c r="AX476" s="176" t="s">
        <v>266</v>
      </c>
    </row>
    <row r="477" spans="1:50" x14ac:dyDescent="0.3">
      <c r="A477" s="176">
        <v>809397</v>
      </c>
      <c r="B477" s="176" t="s">
        <v>289</v>
      </c>
      <c r="C477" s="176" t="s">
        <v>203</v>
      </c>
      <c r="D477" s="176" t="s">
        <v>205</v>
      </c>
      <c r="E477" s="176" t="s">
        <v>203</v>
      </c>
      <c r="F477" s="176" t="s">
        <v>205</v>
      </c>
      <c r="G477" s="176" t="s">
        <v>205</v>
      </c>
      <c r="H477" s="176" t="s">
        <v>205</v>
      </c>
      <c r="I477" s="176" t="s">
        <v>203</v>
      </c>
      <c r="J477" s="176" t="s">
        <v>203</v>
      </c>
      <c r="K477" s="176" t="s">
        <v>205</v>
      </c>
      <c r="L477" s="176" t="s">
        <v>203</v>
      </c>
      <c r="M477" s="176" t="s">
        <v>203</v>
      </c>
      <c r="N477" s="176" t="s">
        <v>205</v>
      </c>
      <c r="O477" s="176" t="s">
        <v>205</v>
      </c>
      <c r="P477" s="176" t="s">
        <v>203</v>
      </c>
      <c r="Q477" s="176" t="s">
        <v>205</v>
      </c>
      <c r="R477" s="176" t="s">
        <v>203</v>
      </c>
      <c r="S477" s="176" t="s">
        <v>205</v>
      </c>
      <c r="T477" s="176" t="s">
        <v>205</v>
      </c>
      <c r="U477" s="176" t="s">
        <v>205</v>
      </c>
      <c r="V477" s="176" t="s">
        <v>205</v>
      </c>
      <c r="W477" s="176" t="s">
        <v>205</v>
      </c>
      <c r="X477" s="176" t="s">
        <v>203</v>
      </c>
      <c r="Y477" s="176" t="s">
        <v>205</v>
      </c>
      <c r="Z477" s="176" t="s">
        <v>203</v>
      </c>
    </row>
    <row r="478" spans="1:50" x14ac:dyDescent="0.3">
      <c r="A478" s="176">
        <v>809398</v>
      </c>
      <c r="B478" s="176" t="s">
        <v>289</v>
      </c>
      <c r="C478" s="176" t="s">
        <v>203</v>
      </c>
      <c r="D478" s="176" t="s">
        <v>203</v>
      </c>
      <c r="E478" s="176" t="s">
        <v>203</v>
      </c>
      <c r="F478" s="176" t="s">
        <v>203</v>
      </c>
      <c r="G478" s="176" t="s">
        <v>203</v>
      </c>
      <c r="H478" s="176" t="s">
        <v>203</v>
      </c>
      <c r="I478" s="176" t="s">
        <v>205</v>
      </c>
      <c r="J478" s="176" t="s">
        <v>205</v>
      </c>
      <c r="K478" s="176" t="s">
        <v>205</v>
      </c>
      <c r="L478" s="176" t="s">
        <v>203</v>
      </c>
      <c r="M478" s="176" t="s">
        <v>203</v>
      </c>
      <c r="N478" s="176" t="s">
        <v>205</v>
      </c>
      <c r="O478" s="176" t="s">
        <v>205</v>
      </c>
      <c r="P478" s="176" t="s">
        <v>205</v>
      </c>
      <c r="Q478" s="176" t="s">
        <v>205</v>
      </c>
      <c r="R478" s="176" t="s">
        <v>203</v>
      </c>
      <c r="S478" s="176" t="s">
        <v>205</v>
      </c>
      <c r="T478" s="176" t="s">
        <v>203</v>
      </c>
      <c r="U478" s="176" t="s">
        <v>205</v>
      </c>
      <c r="V478" s="176" t="s">
        <v>204</v>
      </c>
      <c r="W478" s="176" t="s">
        <v>205</v>
      </c>
      <c r="X478" s="176" t="s">
        <v>205</v>
      </c>
      <c r="Y478" s="176" t="s">
        <v>205</v>
      </c>
      <c r="Z478" s="176" t="s">
        <v>205</v>
      </c>
      <c r="AA478" s="176" t="s">
        <v>266</v>
      </c>
      <c r="AB478" s="176" t="s">
        <v>266</v>
      </c>
      <c r="AC478" s="176" t="s">
        <v>266</v>
      </c>
      <c r="AD478" s="176" t="s">
        <v>266</v>
      </c>
      <c r="AE478" s="176" t="s">
        <v>266</v>
      </c>
      <c r="AF478" s="176" t="s">
        <v>266</v>
      </c>
      <c r="AG478" s="176" t="s">
        <v>266</v>
      </c>
      <c r="AH478" s="176" t="s">
        <v>266</v>
      </c>
      <c r="AI478" s="176" t="s">
        <v>266</v>
      </c>
      <c r="AJ478" s="176" t="s">
        <v>266</v>
      </c>
      <c r="AK478" s="176" t="s">
        <v>266</v>
      </c>
      <c r="AL478" s="176" t="s">
        <v>266</v>
      </c>
      <c r="AM478" s="176" t="s">
        <v>266</v>
      </c>
      <c r="AN478" s="176" t="s">
        <v>266</v>
      </c>
      <c r="AO478" s="176" t="s">
        <v>266</v>
      </c>
      <c r="AP478" s="176" t="s">
        <v>266</v>
      </c>
      <c r="AQ478" s="176" t="s">
        <v>266</v>
      </c>
      <c r="AR478" s="176" t="s">
        <v>266</v>
      </c>
      <c r="AS478" s="176" t="s">
        <v>266</v>
      </c>
      <c r="AT478" s="176" t="s">
        <v>266</v>
      </c>
      <c r="AU478" s="176" t="s">
        <v>266</v>
      </c>
      <c r="AV478" s="176" t="s">
        <v>266</v>
      </c>
      <c r="AW478" s="176" t="s">
        <v>266</v>
      </c>
      <c r="AX478" s="176" t="s">
        <v>266</v>
      </c>
    </row>
    <row r="479" spans="1:50" x14ac:dyDescent="0.3">
      <c r="A479" s="176">
        <v>809399</v>
      </c>
      <c r="B479" s="176" t="s">
        <v>289</v>
      </c>
      <c r="C479" s="176" t="s">
        <v>203</v>
      </c>
      <c r="D479" s="176" t="s">
        <v>205</v>
      </c>
      <c r="E479" s="176" t="s">
        <v>205</v>
      </c>
      <c r="F479" s="176" t="s">
        <v>205</v>
      </c>
      <c r="G479" s="176" t="s">
        <v>205</v>
      </c>
      <c r="H479" s="176" t="s">
        <v>205</v>
      </c>
      <c r="I479" s="176" t="s">
        <v>203</v>
      </c>
      <c r="J479" s="176" t="s">
        <v>203</v>
      </c>
      <c r="K479" s="176" t="s">
        <v>203</v>
      </c>
      <c r="L479" s="176" t="s">
        <v>203</v>
      </c>
      <c r="M479" s="176" t="s">
        <v>203</v>
      </c>
      <c r="N479" s="176" t="s">
        <v>203</v>
      </c>
      <c r="O479" s="176" t="s">
        <v>205</v>
      </c>
      <c r="P479" s="176" t="s">
        <v>205</v>
      </c>
      <c r="Q479" s="176" t="s">
        <v>205</v>
      </c>
      <c r="R479" s="176" t="s">
        <v>205</v>
      </c>
      <c r="S479" s="176" t="s">
        <v>203</v>
      </c>
      <c r="T479" s="176" t="s">
        <v>205</v>
      </c>
      <c r="U479" s="176" t="s">
        <v>205</v>
      </c>
      <c r="V479" s="176" t="s">
        <v>205</v>
      </c>
      <c r="W479" s="176" t="s">
        <v>205</v>
      </c>
      <c r="X479" s="176" t="s">
        <v>205</v>
      </c>
      <c r="Y479" s="176" t="s">
        <v>205</v>
      </c>
      <c r="Z479" s="176" t="s">
        <v>204</v>
      </c>
      <c r="AA479" s="176" t="s">
        <v>266</v>
      </c>
      <c r="AB479" s="176" t="s">
        <v>266</v>
      </c>
      <c r="AC479" s="176" t="s">
        <v>266</v>
      </c>
      <c r="AD479" s="176" t="s">
        <v>266</v>
      </c>
      <c r="AE479" s="176" t="s">
        <v>266</v>
      </c>
      <c r="AF479" s="176" t="s">
        <v>266</v>
      </c>
      <c r="AG479" s="176" t="s">
        <v>266</v>
      </c>
      <c r="AH479" s="176" t="s">
        <v>266</v>
      </c>
      <c r="AI479" s="176" t="s">
        <v>266</v>
      </c>
      <c r="AJ479" s="176" t="s">
        <v>266</v>
      </c>
      <c r="AK479" s="176" t="s">
        <v>266</v>
      </c>
      <c r="AL479" s="176" t="s">
        <v>266</v>
      </c>
      <c r="AM479" s="176" t="s">
        <v>266</v>
      </c>
      <c r="AN479" s="176" t="s">
        <v>266</v>
      </c>
      <c r="AO479" s="176" t="s">
        <v>266</v>
      </c>
      <c r="AP479" s="176" t="s">
        <v>266</v>
      </c>
      <c r="AQ479" s="176" t="s">
        <v>266</v>
      </c>
      <c r="AR479" s="176" t="s">
        <v>266</v>
      </c>
      <c r="AS479" s="176" t="s">
        <v>266</v>
      </c>
      <c r="AT479" s="176" t="s">
        <v>266</v>
      </c>
      <c r="AU479" s="176" t="s">
        <v>266</v>
      </c>
      <c r="AV479" s="176" t="s">
        <v>266</v>
      </c>
      <c r="AW479" s="176" t="s">
        <v>266</v>
      </c>
      <c r="AX479" s="176" t="s">
        <v>266</v>
      </c>
    </row>
    <row r="480" spans="1:50" x14ac:dyDescent="0.3">
      <c r="A480" s="176">
        <v>809401</v>
      </c>
      <c r="B480" s="176" t="s">
        <v>289</v>
      </c>
      <c r="C480" s="176" t="s">
        <v>203</v>
      </c>
      <c r="D480" s="176" t="s">
        <v>203</v>
      </c>
      <c r="E480" s="176" t="s">
        <v>203</v>
      </c>
      <c r="F480" s="176" t="s">
        <v>203</v>
      </c>
      <c r="G480" s="176" t="s">
        <v>203</v>
      </c>
      <c r="H480" s="176" t="s">
        <v>205</v>
      </c>
      <c r="I480" s="176" t="s">
        <v>203</v>
      </c>
      <c r="J480" s="176" t="s">
        <v>205</v>
      </c>
      <c r="K480" s="176" t="s">
        <v>205</v>
      </c>
      <c r="L480" s="176" t="s">
        <v>205</v>
      </c>
      <c r="M480" s="176" t="s">
        <v>205</v>
      </c>
      <c r="N480" s="176" t="s">
        <v>205</v>
      </c>
      <c r="O480" s="176" t="s">
        <v>204</v>
      </c>
      <c r="P480" s="176" t="s">
        <v>205</v>
      </c>
      <c r="Q480" s="176" t="s">
        <v>204</v>
      </c>
      <c r="R480" s="176" t="s">
        <v>205</v>
      </c>
      <c r="S480" s="176" t="s">
        <v>205</v>
      </c>
      <c r="T480" s="176" t="s">
        <v>205</v>
      </c>
      <c r="U480" s="176" t="s">
        <v>205</v>
      </c>
      <c r="V480" s="176" t="s">
        <v>205</v>
      </c>
      <c r="W480" s="176" t="s">
        <v>205</v>
      </c>
      <c r="X480" s="176" t="s">
        <v>205</v>
      </c>
      <c r="Y480" s="176" t="s">
        <v>204</v>
      </c>
      <c r="Z480" s="176" t="s">
        <v>204</v>
      </c>
      <c r="AA480" s="176" t="s">
        <v>266</v>
      </c>
      <c r="AB480" s="176" t="s">
        <v>266</v>
      </c>
      <c r="AC480" s="176" t="s">
        <v>266</v>
      </c>
      <c r="AD480" s="176" t="s">
        <v>266</v>
      </c>
      <c r="AE480" s="176" t="s">
        <v>266</v>
      </c>
      <c r="AF480" s="176" t="s">
        <v>266</v>
      </c>
      <c r="AG480" s="176" t="s">
        <v>266</v>
      </c>
      <c r="AH480" s="176" t="s">
        <v>266</v>
      </c>
      <c r="AI480" s="176" t="s">
        <v>266</v>
      </c>
      <c r="AJ480" s="176" t="s">
        <v>266</v>
      </c>
      <c r="AK480" s="176" t="s">
        <v>266</v>
      </c>
      <c r="AL480" s="176" t="s">
        <v>266</v>
      </c>
      <c r="AM480" s="176" t="s">
        <v>266</v>
      </c>
      <c r="AN480" s="176" t="s">
        <v>266</v>
      </c>
      <c r="AO480" s="176" t="s">
        <v>266</v>
      </c>
      <c r="AP480" s="176" t="s">
        <v>266</v>
      </c>
      <c r="AQ480" s="176" t="s">
        <v>266</v>
      </c>
      <c r="AR480" s="176" t="s">
        <v>266</v>
      </c>
      <c r="AS480" s="176" t="s">
        <v>266</v>
      </c>
      <c r="AT480" s="176" t="s">
        <v>266</v>
      </c>
      <c r="AU480" s="176" t="s">
        <v>266</v>
      </c>
      <c r="AV480" s="176" t="s">
        <v>266</v>
      </c>
      <c r="AW480" s="176" t="s">
        <v>266</v>
      </c>
      <c r="AX480" s="176" t="s">
        <v>266</v>
      </c>
    </row>
    <row r="481" spans="1:50" x14ac:dyDescent="0.3">
      <c r="A481" s="176">
        <v>809413</v>
      </c>
      <c r="B481" s="176" t="s">
        <v>289</v>
      </c>
      <c r="C481" s="176" t="s">
        <v>203</v>
      </c>
      <c r="D481" s="176" t="s">
        <v>205</v>
      </c>
      <c r="E481" s="176" t="s">
        <v>203</v>
      </c>
      <c r="F481" s="176" t="s">
        <v>203</v>
      </c>
      <c r="G481" s="176" t="s">
        <v>205</v>
      </c>
      <c r="H481" s="176" t="s">
        <v>203</v>
      </c>
      <c r="I481" s="176" t="s">
        <v>205</v>
      </c>
      <c r="J481" s="176" t="s">
        <v>203</v>
      </c>
      <c r="K481" s="176" t="s">
        <v>205</v>
      </c>
      <c r="L481" s="176" t="s">
        <v>203</v>
      </c>
      <c r="M481" s="176" t="s">
        <v>203</v>
      </c>
      <c r="N481" s="176" t="s">
        <v>205</v>
      </c>
      <c r="O481" s="176" t="s">
        <v>205</v>
      </c>
      <c r="P481" s="176" t="s">
        <v>205</v>
      </c>
      <c r="Q481" s="176" t="s">
        <v>205</v>
      </c>
      <c r="R481" s="176" t="s">
        <v>205</v>
      </c>
      <c r="S481" s="176" t="s">
        <v>205</v>
      </c>
      <c r="T481" s="176" t="s">
        <v>203</v>
      </c>
      <c r="U481" s="176" t="s">
        <v>205</v>
      </c>
      <c r="V481" s="176" t="s">
        <v>205</v>
      </c>
      <c r="W481" s="176" t="s">
        <v>205</v>
      </c>
      <c r="X481" s="176" t="s">
        <v>205</v>
      </c>
      <c r="Y481" s="176" t="s">
        <v>205</v>
      </c>
      <c r="Z481" s="176" t="s">
        <v>205</v>
      </c>
      <c r="AA481" s="176" t="s">
        <v>266</v>
      </c>
      <c r="AB481" s="176" t="s">
        <v>266</v>
      </c>
      <c r="AC481" s="176" t="s">
        <v>266</v>
      </c>
      <c r="AD481" s="176" t="s">
        <v>266</v>
      </c>
      <c r="AE481" s="176" t="s">
        <v>266</v>
      </c>
      <c r="AF481" s="176" t="s">
        <v>266</v>
      </c>
      <c r="AG481" s="176" t="s">
        <v>266</v>
      </c>
      <c r="AH481" s="176" t="s">
        <v>266</v>
      </c>
      <c r="AI481" s="176" t="s">
        <v>266</v>
      </c>
      <c r="AJ481" s="176" t="s">
        <v>266</v>
      </c>
      <c r="AK481" s="176" t="s">
        <v>266</v>
      </c>
      <c r="AL481" s="176" t="s">
        <v>266</v>
      </c>
      <c r="AM481" s="176" t="s">
        <v>266</v>
      </c>
      <c r="AN481" s="176" t="s">
        <v>266</v>
      </c>
      <c r="AO481" s="176" t="s">
        <v>266</v>
      </c>
      <c r="AP481" s="176" t="s">
        <v>266</v>
      </c>
      <c r="AQ481" s="176" t="s">
        <v>266</v>
      </c>
      <c r="AR481" s="176" t="s">
        <v>266</v>
      </c>
      <c r="AS481" s="176" t="s">
        <v>266</v>
      </c>
      <c r="AT481" s="176" t="s">
        <v>266</v>
      </c>
      <c r="AU481" s="176" t="s">
        <v>266</v>
      </c>
      <c r="AV481" s="176" t="s">
        <v>266</v>
      </c>
      <c r="AW481" s="176" t="s">
        <v>266</v>
      </c>
      <c r="AX481" s="176" t="s">
        <v>266</v>
      </c>
    </row>
    <row r="482" spans="1:50" x14ac:dyDescent="0.3">
      <c r="A482" s="176">
        <v>809418</v>
      </c>
      <c r="B482" s="176" t="s">
        <v>289</v>
      </c>
      <c r="C482" s="176" t="s">
        <v>205</v>
      </c>
      <c r="D482" s="176" t="s">
        <v>203</v>
      </c>
      <c r="E482" s="176" t="s">
        <v>203</v>
      </c>
      <c r="F482" s="176" t="s">
        <v>205</v>
      </c>
      <c r="G482" s="176" t="s">
        <v>205</v>
      </c>
      <c r="H482" s="176" t="s">
        <v>203</v>
      </c>
      <c r="I482" s="176" t="s">
        <v>205</v>
      </c>
      <c r="J482" s="176" t="s">
        <v>205</v>
      </c>
      <c r="K482" s="176" t="s">
        <v>203</v>
      </c>
      <c r="L482" s="176" t="s">
        <v>203</v>
      </c>
      <c r="M482" s="176" t="s">
        <v>205</v>
      </c>
      <c r="N482" s="176" t="s">
        <v>205</v>
      </c>
      <c r="O482" s="176" t="s">
        <v>203</v>
      </c>
      <c r="P482" s="176" t="s">
        <v>205</v>
      </c>
      <c r="Q482" s="176" t="s">
        <v>205</v>
      </c>
      <c r="R482" s="176" t="s">
        <v>203</v>
      </c>
      <c r="S482" s="176" t="s">
        <v>205</v>
      </c>
      <c r="T482" s="176" t="s">
        <v>205</v>
      </c>
      <c r="U482" s="176" t="s">
        <v>205</v>
      </c>
      <c r="V482" s="176" t="s">
        <v>205</v>
      </c>
      <c r="W482" s="176" t="s">
        <v>203</v>
      </c>
      <c r="X482" s="176" t="s">
        <v>205</v>
      </c>
      <c r="Y482" s="176" t="s">
        <v>205</v>
      </c>
      <c r="Z482" s="176" t="s">
        <v>205</v>
      </c>
    </row>
    <row r="483" spans="1:50" x14ac:dyDescent="0.3">
      <c r="A483" s="176">
        <v>809428</v>
      </c>
      <c r="B483" s="176" t="s">
        <v>289</v>
      </c>
    </row>
    <row r="484" spans="1:50" x14ac:dyDescent="0.3">
      <c r="A484" s="176">
        <v>809435</v>
      </c>
      <c r="B484" s="176" t="s">
        <v>289</v>
      </c>
      <c r="C484" s="176" t="s">
        <v>205</v>
      </c>
      <c r="D484" s="176" t="s">
        <v>203</v>
      </c>
      <c r="E484" s="176" t="s">
        <v>203</v>
      </c>
      <c r="F484" s="176" t="s">
        <v>205</v>
      </c>
      <c r="G484" s="176" t="s">
        <v>204</v>
      </c>
      <c r="H484" s="176" t="s">
        <v>205</v>
      </c>
      <c r="I484" s="176" t="s">
        <v>205</v>
      </c>
      <c r="J484" s="176" t="s">
        <v>205</v>
      </c>
      <c r="K484" s="176" t="s">
        <v>205</v>
      </c>
      <c r="L484" s="176" t="s">
        <v>203</v>
      </c>
      <c r="M484" s="176" t="s">
        <v>203</v>
      </c>
      <c r="N484" s="176" t="s">
        <v>205</v>
      </c>
      <c r="O484" s="176" t="s">
        <v>204</v>
      </c>
      <c r="P484" s="176" t="s">
        <v>204</v>
      </c>
      <c r="Q484" s="176" t="s">
        <v>204</v>
      </c>
      <c r="R484" s="176" t="s">
        <v>204</v>
      </c>
      <c r="S484" s="176" t="s">
        <v>204</v>
      </c>
      <c r="T484" s="176" t="s">
        <v>204</v>
      </c>
      <c r="U484" s="176" t="s">
        <v>204</v>
      </c>
      <c r="V484" s="176" t="s">
        <v>204</v>
      </c>
      <c r="W484" s="176" t="s">
        <v>204</v>
      </c>
      <c r="X484" s="176" t="s">
        <v>204</v>
      </c>
      <c r="Y484" s="176" t="s">
        <v>204</v>
      </c>
      <c r="Z484" s="176" t="s">
        <v>204</v>
      </c>
    </row>
    <row r="485" spans="1:50" x14ac:dyDescent="0.3">
      <c r="A485" s="176">
        <v>809436</v>
      </c>
      <c r="B485" s="176" t="s">
        <v>289</v>
      </c>
      <c r="C485" s="176" t="s">
        <v>205</v>
      </c>
      <c r="D485" s="176" t="s">
        <v>205</v>
      </c>
      <c r="E485" s="176" t="s">
        <v>205</v>
      </c>
      <c r="F485" s="176" t="s">
        <v>205</v>
      </c>
      <c r="G485" s="176" t="s">
        <v>203</v>
      </c>
      <c r="H485" s="176" t="s">
        <v>203</v>
      </c>
      <c r="I485" s="176" t="s">
        <v>203</v>
      </c>
      <c r="J485" s="176" t="s">
        <v>203</v>
      </c>
      <c r="K485" s="176" t="s">
        <v>203</v>
      </c>
      <c r="L485" s="176" t="s">
        <v>203</v>
      </c>
      <c r="M485" s="176" t="s">
        <v>203</v>
      </c>
      <c r="N485" s="176" t="s">
        <v>205</v>
      </c>
      <c r="O485" s="176" t="s">
        <v>204</v>
      </c>
      <c r="P485" s="176" t="s">
        <v>203</v>
      </c>
      <c r="Q485" s="176" t="s">
        <v>203</v>
      </c>
      <c r="R485" s="176" t="s">
        <v>203</v>
      </c>
      <c r="S485" s="176" t="s">
        <v>205</v>
      </c>
      <c r="T485" s="176" t="s">
        <v>203</v>
      </c>
      <c r="U485" s="176" t="s">
        <v>205</v>
      </c>
      <c r="V485" s="176" t="s">
        <v>205</v>
      </c>
      <c r="W485" s="176" t="s">
        <v>205</v>
      </c>
      <c r="X485" s="176" t="s">
        <v>205</v>
      </c>
      <c r="Y485" s="176" t="s">
        <v>203</v>
      </c>
      <c r="Z485" s="176" t="s">
        <v>204</v>
      </c>
      <c r="AA485" s="176" t="s">
        <v>266</v>
      </c>
      <c r="AB485" s="176" t="s">
        <v>266</v>
      </c>
      <c r="AC485" s="176" t="s">
        <v>266</v>
      </c>
      <c r="AD485" s="176" t="s">
        <v>266</v>
      </c>
      <c r="AE485" s="176" t="s">
        <v>266</v>
      </c>
      <c r="AF485" s="176" t="s">
        <v>266</v>
      </c>
      <c r="AG485" s="176" t="s">
        <v>266</v>
      </c>
      <c r="AH485" s="176" t="s">
        <v>266</v>
      </c>
      <c r="AI485" s="176" t="s">
        <v>266</v>
      </c>
      <c r="AJ485" s="176" t="s">
        <v>266</v>
      </c>
      <c r="AK485" s="176" t="s">
        <v>266</v>
      </c>
      <c r="AL485" s="176" t="s">
        <v>266</v>
      </c>
      <c r="AM485" s="176" t="s">
        <v>266</v>
      </c>
      <c r="AN485" s="176" t="s">
        <v>266</v>
      </c>
      <c r="AO485" s="176" t="s">
        <v>266</v>
      </c>
      <c r="AP485" s="176" t="s">
        <v>266</v>
      </c>
      <c r="AQ485" s="176" t="s">
        <v>266</v>
      </c>
      <c r="AR485" s="176" t="s">
        <v>266</v>
      </c>
      <c r="AS485" s="176" t="s">
        <v>266</v>
      </c>
      <c r="AT485" s="176" t="s">
        <v>266</v>
      </c>
      <c r="AU485" s="176" t="s">
        <v>266</v>
      </c>
      <c r="AV485" s="176" t="s">
        <v>266</v>
      </c>
      <c r="AW485" s="176" t="s">
        <v>266</v>
      </c>
      <c r="AX485" s="176" t="s">
        <v>266</v>
      </c>
    </row>
    <row r="486" spans="1:50" x14ac:dyDescent="0.3">
      <c r="A486" s="176">
        <v>809438</v>
      </c>
      <c r="B486" s="176" t="s">
        <v>289</v>
      </c>
      <c r="C486" s="176" t="s">
        <v>203</v>
      </c>
      <c r="D486" s="176" t="s">
        <v>203</v>
      </c>
      <c r="E486" s="176" t="s">
        <v>205</v>
      </c>
      <c r="F486" s="176" t="s">
        <v>203</v>
      </c>
      <c r="G486" s="176" t="s">
        <v>205</v>
      </c>
      <c r="H486" s="176" t="s">
        <v>203</v>
      </c>
      <c r="I486" s="176" t="s">
        <v>203</v>
      </c>
      <c r="J486" s="176" t="s">
        <v>203</v>
      </c>
      <c r="K486" s="176" t="s">
        <v>203</v>
      </c>
      <c r="L486" s="176" t="s">
        <v>205</v>
      </c>
      <c r="M486" s="176" t="s">
        <v>203</v>
      </c>
      <c r="N486" s="176" t="s">
        <v>205</v>
      </c>
      <c r="O486" s="176" t="s">
        <v>205</v>
      </c>
      <c r="P486" s="176" t="s">
        <v>205</v>
      </c>
      <c r="Q486" s="176" t="s">
        <v>205</v>
      </c>
      <c r="R486" s="176" t="s">
        <v>203</v>
      </c>
      <c r="S486" s="176" t="s">
        <v>203</v>
      </c>
      <c r="T486" s="176" t="s">
        <v>204</v>
      </c>
      <c r="U486" s="176" t="s">
        <v>205</v>
      </c>
      <c r="V486" s="176" t="s">
        <v>205</v>
      </c>
      <c r="W486" s="176" t="s">
        <v>204</v>
      </c>
      <c r="X486" s="176" t="s">
        <v>204</v>
      </c>
      <c r="Y486" s="176" t="s">
        <v>204</v>
      </c>
      <c r="Z486" s="176" t="s">
        <v>204</v>
      </c>
    </row>
    <row r="487" spans="1:50" x14ac:dyDescent="0.3">
      <c r="A487" s="176">
        <v>809442</v>
      </c>
      <c r="B487" s="176" t="s">
        <v>289</v>
      </c>
      <c r="C487" s="176" t="s">
        <v>205</v>
      </c>
      <c r="D487" s="176" t="s">
        <v>203</v>
      </c>
      <c r="E487" s="176" t="s">
        <v>205</v>
      </c>
      <c r="F487" s="176" t="s">
        <v>205</v>
      </c>
      <c r="G487" s="176" t="s">
        <v>205</v>
      </c>
      <c r="H487" s="176" t="s">
        <v>205</v>
      </c>
      <c r="I487" s="176" t="s">
        <v>203</v>
      </c>
      <c r="J487" s="176" t="s">
        <v>203</v>
      </c>
      <c r="K487" s="176" t="s">
        <v>203</v>
      </c>
      <c r="L487" s="176" t="s">
        <v>203</v>
      </c>
      <c r="M487" s="176" t="s">
        <v>204</v>
      </c>
      <c r="N487" s="176" t="s">
        <v>204</v>
      </c>
      <c r="O487" s="176" t="s">
        <v>204</v>
      </c>
      <c r="P487" s="176" t="s">
        <v>205</v>
      </c>
      <c r="Q487" s="176" t="s">
        <v>204</v>
      </c>
      <c r="R487" s="176" t="s">
        <v>205</v>
      </c>
      <c r="S487" s="176" t="s">
        <v>205</v>
      </c>
      <c r="T487" s="176" t="s">
        <v>205</v>
      </c>
      <c r="U487" s="176" t="s">
        <v>205</v>
      </c>
      <c r="V487" s="176" t="s">
        <v>205</v>
      </c>
      <c r="W487" s="176" t="s">
        <v>204</v>
      </c>
      <c r="X487" s="176" t="s">
        <v>205</v>
      </c>
      <c r="Y487" s="176" t="s">
        <v>204</v>
      </c>
      <c r="Z487" s="176" t="s">
        <v>204</v>
      </c>
    </row>
    <row r="488" spans="1:50" x14ac:dyDescent="0.3">
      <c r="A488" s="176">
        <v>809448</v>
      </c>
      <c r="B488" s="176" t="s">
        <v>289</v>
      </c>
      <c r="C488" s="176" t="s">
        <v>203</v>
      </c>
      <c r="D488" s="176" t="s">
        <v>203</v>
      </c>
      <c r="E488" s="176" t="s">
        <v>205</v>
      </c>
      <c r="F488" s="176" t="s">
        <v>205</v>
      </c>
      <c r="G488" s="176" t="s">
        <v>203</v>
      </c>
      <c r="H488" s="176" t="s">
        <v>203</v>
      </c>
      <c r="I488" s="176" t="s">
        <v>205</v>
      </c>
      <c r="J488" s="176" t="s">
        <v>203</v>
      </c>
      <c r="K488" s="176" t="s">
        <v>203</v>
      </c>
      <c r="L488" s="176" t="s">
        <v>203</v>
      </c>
      <c r="M488" s="176" t="s">
        <v>203</v>
      </c>
      <c r="N488" s="176" t="s">
        <v>205</v>
      </c>
      <c r="O488" s="176" t="s">
        <v>205</v>
      </c>
      <c r="P488" s="176" t="s">
        <v>205</v>
      </c>
      <c r="Q488" s="176" t="s">
        <v>205</v>
      </c>
      <c r="R488" s="176" t="s">
        <v>205</v>
      </c>
      <c r="S488" s="176" t="s">
        <v>205</v>
      </c>
      <c r="T488" s="176" t="s">
        <v>205</v>
      </c>
      <c r="U488" s="176" t="s">
        <v>204</v>
      </c>
      <c r="V488" s="176" t="s">
        <v>204</v>
      </c>
      <c r="W488" s="176" t="s">
        <v>204</v>
      </c>
      <c r="X488" s="176" t="s">
        <v>204</v>
      </c>
      <c r="Y488" s="176" t="s">
        <v>204</v>
      </c>
      <c r="Z488" s="176" t="s">
        <v>204</v>
      </c>
    </row>
    <row r="489" spans="1:50" x14ac:dyDescent="0.3">
      <c r="A489" s="176">
        <v>809453</v>
      </c>
      <c r="B489" s="176" t="s">
        <v>289</v>
      </c>
      <c r="C489" s="176" t="s">
        <v>203</v>
      </c>
      <c r="D489" s="176" t="s">
        <v>205</v>
      </c>
      <c r="E489" s="176" t="s">
        <v>203</v>
      </c>
      <c r="F489" s="176" t="s">
        <v>205</v>
      </c>
      <c r="G489" s="176" t="s">
        <v>205</v>
      </c>
      <c r="H489" s="176" t="s">
        <v>203</v>
      </c>
      <c r="I489" s="176" t="s">
        <v>203</v>
      </c>
      <c r="J489" s="176" t="s">
        <v>205</v>
      </c>
      <c r="K489" s="176" t="s">
        <v>205</v>
      </c>
      <c r="L489" s="176" t="s">
        <v>204</v>
      </c>
      <c r="M489" s="176" t="s">
        <v>203</v>
      </c>
      <c r="N489" s="176" t="s">
        <v>205</v>
      </c>
      <c r="O489" s="176" t="s">
        <v>204</v>
      </c>
      <c r="P489" s="176" t="s">
        <v>205</v>
      </c>
      <c r="Q489" s="176" t="s">
        <v>205</v>
      </c>
      <c r="R489" s="176" t="s">
        <v>204</v>
      </c>
      <c r="S489" s="176" t="s">
        <v>205</v>
      </c>
      <c r="T489" s="176" t="s">
        <v>205</v>
      </c>
      <c r="U489" s="176" t="s">
        <v>204</v>
      </c>
      <c r="V489" s="176" t="s">
        <v>205</v>
      </c>
      <c r="W489" s="176" t="s">
        <v>205</v>
      </c>
      <c r="X489" s="176" t="s">
        <v>205</v>
      </c>
      <c r="Y489" s="176" t="s">
        <v>204</v>
      </c>
      <c r="Z489" s="176" t="s">
        <v>204</v>
      </c>
    </row>
    <row r="490" spans="1:50" x14ac:dyDescent="0.3">
      <c r="A490" s="176">
        <v>809462</v>
      </c>
      <c r="B490" s="176" t="s">
        <v>289</v>
      </c>
      <c r="C490" s="176" t="s">
        <v>203</v>
      </c>
      <c r="D490" s="176" t="s">
        <v>205</v>
      </c>
      <c r="E490" s="176" t="s">
        <v>205</v>
      </c>
      <c r="F490" s="176" t="s">
        <v>205</v>
      </c>
      <c r="G490" s="176" t="s">
        <v>205</v>
      </c>
      <c r="H490" s="176" t="s">
        <v>205</v>
      </c>
      <c r="I490" s="176" t="s">
        <v>205</v>
      </c>
      <c r="J490" s="176" t="s">
        <v>205</v>
      </c>
      <c r="K490" s="176" t="s">
        <v>205</v>
      </c>
      <c r="L490" s="176" t="s">
        <v>205</v>
      </c>
      <c r="M490" s="176" t="s">
        <v>205</v>
      </c>
      <c r="N490" s="176" t="s">
        <v>204</v>
      </c>
      <c r="O490" s="176" t="s">
        <v>204</v>
      </c>
      <c r="P490" s="176" t="s">
        <v>204</v>
      </c>
      <c r="Q490" s="176" t="s">
        <v>204</v>
      </c>
      <c r="R490" s="176" t="s">
        <v>204</v>
      </c>
      <c r="S490" s="176" t="s">
        <v>204</v>
      </c>
      <c r="T490" s="176" t="s">
        <v>204</v>
      </c>
      <c r="U490" s="176" t="s">
        <v>204</v>
      </c>
      <c r="V490" s="176" t="s">
        <v>204</v>
      </c>
      <c r="W490" s="176" t="s">
        <v>204</v>
      </c>
      <c r="X490" s="176" t="s">
        <v>204</v>
      </c>
      <c r="Y490" s="176" t="s">
        <v>204</v>
      </c>
      <c r="Z490" s="176" t="s">
        <v>204</v>
      </c>
    </row>
    <row r="491" spans="1:50" x14ac:dyDescent="0.3">
      <c r="A491" s="176">
        <v>809465</v>
      </c>
      <c r="B491" s="176" t="s">
        <v>289</v>
      </c>
      <c r="C491" s="176" t="s">
        <v>203</v>
      </c>
      <c r="D491" s="176" t="s">
        <v>205</v>
      </c>
      <c r="E491" s="176" t="s">
        <v>205</v>
      </c>
      <c r="F491" s="176" t="s">
        <v>203</v>
      </c>
      <c r="G491" s="176" t="s">
        <v>205</v>
      </c>
      <c r="H491" s="176" t="s">
        <v>203</v>
      </c>
      <c r="I491" s="176" t="s">
        <v>205</v>
      </c>
      <c r="J491" s="176" t="s">
        <v>203</v>
      </c>
      <c r="K491" s="176" t="s">
        <v>205</v>
      </c>
      <c r="L491" s="176" t="s">
        <v>203</v>
      </c>
      <c r="M491" s="176" t="s">
        <v>203</v>
      </c>
      <c r="N491" s="176" t="s">
        <v>205</v>
      </c>
      <c r="O491" s="176" t="s">
        <v>203</v>
      </c>
      <c r="P491" s="176" t="s">
        <v>205</v>
      </c>
      <c r="Q491" s="176" t="s">
        <v>205</v>
      </c>
      <c r="R491" s="176" t="s">
        <v>205</v>
      </c>
      <c r="S491" s="176" t="s">
        <v>205</v>
      </c>
      <c r="T491" s="176" t="s">
        <v>204</v>
      </c>
      <c r="U491" s="176" t="s">
        <v>204</v>
      </c>
      <c r="V491" s="176" t="s">
        <v>204</v>
      </c>
      <c r="W491" s="176" t="s">
        <v>204</v>
      </c>
      <c r="X491" s="176" t="s">
        <v>204</v>
      </c>
      <c r="Y491" s="176" t="s">
        <v>204</v>
      </c>
      <c r="Z491" s="176" t="s">
        <v>204</v>
      </c>
    </row>
    <row r="492" spans="1:50" x14ac:dyDescent="0.3">
      <c r="A492" s="176">
        <v>809493</v>
      </c>
      <c r="B492" s="176" t="s">
        <v>289</v>
      </c>
      <c r="C492" s="176" t="s">
        <v>205</v>
      </c>
      <c r="D492" s="176" t="s">
        <v>204</v>
      </c>
      <c r="E492" s="176" t="s">
        <v>205</v>
      </c>
      <c r="F492" s="176" t="s">
        <v>205</v>
      </c>
      <c r="G492" s="176" t="s">
        <v>205</v>
      </c>
      <c r="H492" s="176" t="s">
        <v>205</v>
      </c>
      <c r="I492" s="176" t="s">
        <v>205</v>
      </c>
      <c r="J492" s="176" t="s">
        <v>205</v>
      </c>
      <c r="K492" s="176" t="s">
        <v>205</v>
      </c>
      <c r="L492" s="176" t="s">
        <v>205</v>
      </c>
      <c r="M492" s="176" t="s">
        <v>205</v>
      </c>
      <c r="N492" s="176" t="s">
        <v>205</v>
      </c>
      <c r="O492" s="176" t="s">
        <v>205</v>
      </c>
      <c r="P492" s="176" t="s">
        <v>205</v>
      </c>
      <c r="Q492" s="176" t="s">
        <v>205</v>
      </c>
      <c r="R492" s="176" t="s">
        <v>205</v>
      </c>
      <c r="S492" s="176" t="s">
        <v>205</v>
      </c>
      <c r="T492" s="176" t="s">
        <v>205</v>
      </c>
      <c r="U492" s="176" t="s">
        <v>204</v>
      </c>
      <c r="V492" s="176" t="s">
        <v>204</v>
      </c>
      <c r="W492" s="176" t="s">
        <v>205</v>
      </c>
      <c r="X492" s="176" t="s">
        <v>204</v>
      </c>
      <c r="Y492" s="176" t="s">
        <v>204</v>
      </c>
      <c r="Z492" s="176" t="s">
        <v>205</v>
      </c>
    </row>
    <row r="493" spans="1:50" x14ac:dyDescent="0.3">
      <c r="A493" s="176">
        <v>809516</v>
      </c>
      <c r="B493" s="176" t="s">
        <v>289</v>
      </c>
      <c r="C493" s="176" t="s">
        <v>205</v>
      </c>
      <c r="D493" s="176" t="s">
        <v>203</v>
      </c>
      <c r="E493" s="176" t="s">
        <v>203</v>
      </c>
      <c r="F493" s="176" t="s">
        <v>203</v>
      </c>
      <c r="G493" s="176" t="s">
        <v>203</v>
      </c>
      <c r="H493" s="176" t="s">
        <v>203</v>
      </c>
      <c r="I493" s="176" t="s">
        <v>203</v>
      </c>
      <c r="J493" s="176" t="s">
        <v>203</v>
      </c>
      <c r="K493" s="176" t="s">
        <v>203</v>
      </c>
      <c r="L493" s="176" t="s">
        <v>203</v>
      </c>
      <c r="M493" s="176" t="s">
        <v>203</v>
      </c>
      <c r="N493" s="176" t="s">
        <v>203</v>
      </c>
      <c r="O493" s="176" t="s">
        <v>204</v>
      </c>
      <c r="P493" s="176" t="s">
        <v>205</v>
      </c>
      <c r="Q493" s="176" t="s">
        <v>205</v>
      </c>
      <c r="R493" s="176" t="s">
        <v>205</v>
      </c>
      <c r="S493" s="176" t="s">
        <v>205</v>
      </c>
      <c r="T493" s="176" t="s">
        <v>205</v>
      </c>
      <c r="U493" s="176" t="s">
        <v>204</v>
      </c>
      <c r="V493" s="176" t="s">
        <v>204</v>
      </c>
      <c r="W493" s="176" t="s">
        <v>204</v>
      </c>
      <c r="X493" s="176" t="s">
        <v>204</v>
      </c>
      <c r="Y493" s="176" t="s">
        <v>204</v>
      </c>
      <c r="Z493" s="176" t="s">
        <v>204</v>
      </c>
    </row>
    <row r="494" spans="1:50" x14ac:dyDescent="0.3">
      <c r="A494" s="176">
        <v>809519</v>
      </c>
      <c r="B494" s="176" t="s">
        <v>289</v>
      </c>
      <c r="C494" s="176" t="s">
        <v>203</v>
      </c>
      <c r="D494" s="176" t="s">
        <v>204</v>
      </c>
      <c r="E494" s="176" t="s">
        <v>203</v>
      </c>
      <c r="F494" s="176" t="s">
        <v>205</v>
      </c>
      <c r="G494" s="176" t="s">
        <v>203</v>
      </c>
      <c r="H494" s="176" t="s">
        <v>203</v>
      </c>
      <c r="I494" s="176" t="s">
        <v>203</v>
      </c>
      <c r="J494" s="176" t="s">
        <v>205</v>
      </c>
      <c r="K494" s="176" t="s">
        <v>203</v>
      </c>
      <c r="L494" s="176" t="s">
        <v>203</v>
      </c>
      <c r="M494" s="176" t="s">
        <v>203</v>
      </c>
      <c r="N494" s="176" t="s">
        <v>205</v>
      </c>
      <c r="O494" s="176" t="s">
        <v>204</v>
      </c>
      <c r="P494" s="176" t="s">
        <v>205</v>
      </c>
      <c r="Q494" s="176" t="s">
        <v>205</v>
      </c>
      <c r="R494" s="176" t="s">
        <v>204</v>
      </c>
      <c r="S494" s="176" t="s">
        <v>205</v>
      </c>
      <c r="T494" s="176" t="s">
        <v>205</v>
      </c>
      <c r="U494" s="176" t="s">
        <v>204</v>
      </c>
      <c r="V494" s="176" t="s">
        <v>204</v>
      </c>
      <c r="W494" s="176" t="s">
        <v>204</v>
      </c>
      <c r="X494" s="176" t="s">
        <v>204</v>
      </c>
      <c r="Y494" s="176" t="s">
        <v>204</v>
      </c>
      <c r="Z494" s="176" t="s">
        <v>204</v>
      </c>
    </row>
    <row r="495" spans="1:50" x14ac:dyDescent="0.3">
      <c r="A495" s="176">
        <v>809520</v>
      </c>
      <c r="B495" s="176" t="s">
        <v>289</v>
      </c>
      <c r="C495" s="176" t="s">
        <v>203</v>
      </c>
      <c r="D495" s="176" t="s">
        <v>203</v>
      </c>
      <c r="E495" s="176" t="s">
        <v>203</v>
      </c>
      <c r="F495" s="176" t="s">
        <v>205</v>
      </c>
      <c r="G495" s="176" t="s">
        <v>203</v>
      </c>
      <c r="H495" s="176" t="s">
        <v>204</v>
      </c>
      <c r="I495" s="176" t="s">
        <v>205</v>
      </c>
      <c r="J495" s="176" t="s">
        <v>203</v>
      </c>
      <c r="K495" s="176" t="s">
        <v>203</v>
      </c>
      <c r="L495" s="176" t="s">
        <v>205</v>
      </c>
      <c r="M495" s="176" t="s">
        <v>204</v>
      </c>
      <c r="N495" s="176" t="s">
        <v>204</v>
      </c>
      <c r="O495" s="176" t="s">
        <v>204</v>
      </c>
      <c r="P495" s="176" t="s">
        <v>203</v>
      </c>
      <c r="Q495" s="176" t="s">
        <v>204</v>
      </c>
      <c r="R495" s="176" t="s">
        <v>203</v>
      </c>
      <c r="S495" s="176" t="s">
        <v>205</v>
      </c>
      <c r="T495" s="176" t="s">
        <v>204</v>
      </c>
      <c r="U495" s="176" t="s">
        <v>205</v>
      </c>
      <c r="V495" s="176" t="s">
        <v>204</v>
      </c>
      <c r="W495" s="176" t="s">
        <v>204</v>
      </c>
      <c r="X495" s="176" t="s">
        <v>204</v>
      </c>
      <c r="Y495" s="176" t="s">
        <v>204</v>
      </c>
      <c r="Z495" s="176" t="s">
        <v>204</v>
      </c>
    </row>
    <row r="496" spans="1:50" x14ac:dyDescent="0.3">
      <c r="A496" s="176">
        <v>809537</v>
      </c>
      <c r="B496" s="176" t="s">
        <v>289</v>
      </c>
      <c r="C496" s="176" t="s">
        <v>205</v>
      </c>
      <c r="D496" s="176" t="s">
        <v>203</v>
      </c>
      <c r="E496" s="176" t="s">
        <v>205</v>
      </c>
      <c r="F496" s="176" t="s">
        <v>205</v>
      </c>
      <c r="G496" s="176" t="s">
        <v>203</v>
      </c>
      <c r="H496" s="176" t="s">
        <v>205</v>
      </c>
      <c r="I496" s="176" t="s">
        <v>203</v>
      </c>
      <c r="J496" s="176" t="s">
        <v>205</v>
      </c>
      <c r="K496" s="176" t="s">
        <v>204</v>
      </c>
      <c r="L496" s="176" t="s">
        <v>205</v>
      </c>
      <c r="M496" s="176" t="s">
        <v>203</v>
      </c>
      <c r="N496" s="176" t="s">
        <v>205</v>
      </c>
      <c r="O496" s="176" t="s">
        <v>205</v>
      </c>
      <c r="P496" s="176" t="s">
        <v>205</v>
      </c>
      <c r="Q496" s="176" t="s">
        <v>205</v>
      </c>
      <c r="R496" s="176" t="s">
        <v>204</v>
      </c>
      <c r="S496" s="176" t="s">
        <v>205</v>
      </c>
      <c r="T496" s="176" t="s">
        <v>205</v>
      </c>
      <c r="U496" s="176" t="s">
        <v>204</v>
      </c>
      <c r="V496" s="176" t="s">
        <v>204</v>
      </c>
      <c r="W496" s="176" t="s">
        <v>204</v>
      </c>
      <c r="X496" s="176" t="s">
        <v>204</v>
      </c>
      <c r="Y496" s="176" t="s">
        <v>204</v>
      </c>
      <c r="Z496" s="176" t="s">
        <v>204</v>
      </c>
    </row>
    <row r="497" spans="1:50" x14ac:dyDescent="0.3">
      <c r="A497" s="176">
        <v>809540</v>
      </c>
      <c r="B497" s="176" t="s">
        <v>289</v>
      </c>
      <c r="C497" s="176" t="s">
        <v>203</v>
      </c>
      <c r="D497" s="176" t="s">
        <v>205</v>
      </c>
      <c r="E497" s="176" t="s">
        <v>203</v>
      </c>
      <c r="F497" s="176" t="s">
        <v>205</v>
      </c>
      <c r="G497" s="176" t="s">
        <v>203</v>
      </c>
      <c r="H497" s="176" t="s">
        <v>203</v>
      </c>
      <c r="I497" s="176" t="s">
        <v>203</v>
      </c>
      <c r="J497" s="176" t="s">
        <v>205</v>
      </c>
      <c r="K497" s="176" t="s">
        <v>203</v>
      </c>
      <c r="L497" s="176" t="s">
        <v>203</v>
      </c>
      <c r="M497" s="176" t="s">
        <v>203</v>
      </c>
      <c r="N497" s="176" t="s">
        <v>203</v>
      </c>
      <c r="O497" s="176" t="s">
        <v>204</v>
      </c>
      <c r="P497" s="176" t="s">
        <v>205</v>
      </c>
      <c r="Q497" s="176" t="s">
        <v>205</v>
      </c>
      <c r="R497" s="176" t="s">
        <v>203</v>
      </c>
      <c r="S497" s="176" t="s">
        <v>203</v>
      </c>
      <c r="T497" s="176" t="s">
        <v>203</v>
      </c>
      <c r="U497" s="176" t="s">
        <v>205</v>
      </c>
      <c r="V497" s="176" t="s">
        <v>205</v>
      </c>
      <c r="W497" s="176" t="s">
        <v>205</v>
      </c>
      <c r="X497" s="176" t="s">
        <v>205</v>
      </c>
      <c r="Y497" s="176" t="s">
        <v>205</v>
      </c>
      <c r="Z497" s="176" t="s">
        <v>204</v>
      </c>
      <c r="AA497" s="176" t="s">
        <v>266</v>
      </c>
      <c r="AB497" s="176" t="s">
        <v>266</v>
      </c>
      <c r="AC497" s="176" t="s">
        <v>266</v>
      </c>
      <c r="AD497" s="176" t="s">
        <v>266</v>
      </c>
      <c r="AE497" s="176" t="s">
        <v>266</v>
      </c>
      <c r="AF497" s="176" t="s">
        <v>266</v>
      </c>
      <c r="AG497" s="176" t="s">
        <v>266</v>
      </c>
      <c r="AH497" s="176" t="s">
        <v>266</v>
      </c>
      <c r="AI497" s="176" t="s">
        <v>266</v>
      </c>
      <c r="AJ497" s="176" t="s">
        <v>266</v>
      </c>
      <c r="AK497" s="176" t="s">
        <v>266</v>
      </c>
      <c r="AL497" s="176" t="s">
        <v>266</v>
      </c>
      <c r="AM497" s="176" t="s">
        <v>266</v>
      </c>
      <c r="AN497" s="176" t="s">
        <v>266</v>
      </c>
      <c r="AO497" s="176" t="s">
        <v>266</v>
      </c>
      <c r="AP497" s="176" t="s">
        <v>266</v>
      </c>
      <c r="AQ497" s="176" t="s">
        <v>266</v>
      </c>
      <c r="AR497" s="176" t="s">
        <v>266</v>
      </c>
      <c r="AS497" s="176" t="s">
        <v>266</v>
      </c>
      <c r="AT497" s="176" t="s">
        <v>266</v>
      </c>
      <c r="AU497" s="176" t="s">
        <v>266</v>
      </c>
      <c r="AV497" s="176" t="s">
        <v>266</v>
      </c>
      <c r="AW497" s="176" t="s">
        <v>266</v>
      </c>
      <c r="AX497" s="176" t="s">
        <v>266</v>
      </c>
    </row>
    <row r="498" spans="1:50" x14ac:dyDescent="0.3">
      <c r="A498" s="176">
        <v>809552</v>
      </c>
      <c r="B498" s="176" t="s">
        <v>289</v>
      </c>
      <c r="C498" s="176" t="s">
        <v>203</v>
      </c>
      <c r="D498" s="176" t="s">
        <v>203</v>
      </c>
      <c r="E498" s="176" t="s">
        <v>203</v>
      </c>
      <c r="F498" s="176" t="s">
        <v>203</v>
      </c>
      <c r="G498" s="176" t="s">
        <v>203</v>
      </c>
      <c r="H498" s="176" t="s">
        <v>204</v>
      </c>
      <c r="I498" s="176" t="s">
        <v>205</v>
      </c>
      <c r="J498" s="176" t="s">
        <v>203</v>
      </c>
      <c r="K498" s="176" t="s">
        <v>203</v>
      </c>
      <c r="L498" s="176" t="s">
        <v>205</v>
      </c>
      <c r="M498" s="176" t="s">
        <v>205</v>
      </c>
      <c r="N498" s="176" t="s">
        <v>204</v>
      </c>
      <c r="O498" s="176" t="s">
        <v>203</v>
      </c>
      <c r="P498" s="176" t="s">
        <v>205</v>
      </c>
      <c r="Q498" s="176" t="s">
        <v>203</v>
      </c>
      <c r="R498" s="176" t="s">
        <v>203</v>
      </c>
      <c r="S498" s="176" t="s">
        <v>205</v>
      </c>
      <c r="T498" s="176" t="s">
        <v>205</v>
      </c>
      <c r="U498" s="176" t="s">
        <v>205</v>
      </c>
      <c r="V498" s="176" t="s">
        <v>205</v>
      </c>
      <c r="W498" s="176" t="s">
        <v>205</v>
      </c>
      <c r="X498" s="176" t="s">
        <v>205</v>
      </c>
      <c r="Y498" s="176" t="s">
        <v>205</v>
      </c>
      <c r="Z498" s="176" t="s">
        <v>205</v>
      </c>
    </row>
    <row r="499" spans="1:50" x14ac:dyDescent="0.3">
      <c r="A499" s="176">
        <v>809569</v>
      </c>
      <c r="B499" s="176" t="s">
        <v>289</v>
      </c>
      <c r="C499" s="176" t="s">
        <v>203</v>
      </c>
      <c r="D499" s="176" t="s">
        <v>203</v>
      </c>
      <c r="E499" s="176" t="s">
        <v>203</v>
      </c>
      <c r="F499" s="176" t="s">
        <v>205</v>
      </c>
      <c r="G499" s="176" t="s">
        <v>205</v>
      </c>
      <c r="H499" s="176" t="s">
        <v>203</v>
      </c>
      <c r="I499" s="176" t="s">
        <v>203</v>
      </c>
      <c r="J499" s="176" t="s">
        <v>203</v>
      </c>
      <c r="K499" s="176" t="s">
        <v>205</v>
      </c>
      <c r="L499" s="176" t="s">
        <v>203</v>
      </c>
      <c r="M499" s="176" t="s">
        <v>203</v>
      </c>
      <c r="N499" s="176" t="s">
        <v>204</v>
      </c>
      <c r="O499" s="176" t="s">
        <v>204</v>
      </c>
      <c r="P499" s="176" t="s">
        <v>205</v>
      </c>
      <c r="Q499" s="176" t="s">
        <v>204</v>
      </c>
      <c r="R499" s="176" t="s">
        <v>204</v>
      </c>
      <c r="S499" s="176" t="s">
        <v>205</v>
      </c>
      <c r="T499" s="176" t="s">
        <v>205</v>
      </c>
      <c r="U499" s="176" t="s">
        <v>204</v>
      </c>
      <c r="V499" s="176" t="s">
        <v>204</v>
      </c>
      <c r="W499" s="176" t="s">
        <v>204</v>
      </c>
      <c r="X499" s="176" t="s">
        <v>204</v>
      </c>
      <c r="Y499" s="176" t="s">
        <v>204</v>
      </c>
      <c r="Z499" s="176" t="s">
        <v>204</v>
      </c>
    </row>
    <row r="500" spans="1:50" x14ac:dyDescent="0.3">
      <c r="A500" s="176">
        <v>809570</v>
      </c>
      <c r="B500" s="176" t="s">
        <v>289</v>
      </c>
      <c r="C500" s="176" t="s">
        <v>203</v>
      </c>
      <c r="D500" s="176" t="s">
        <v>205</v>
      </c>
      <c r="E500" s="176" t="s">
        <v>205</v>
      </c>
      <c r="F500" s="176" t="s">
        <v>205</v>
      </c>
      <c r="G500" s="176" t="s">
        <v>205</v>
      </c>
      <c r="H500" s="176" t="s">
        <v>205</v>
      </c>
      <c r="I500" s="176" t="s">
        <v>203</v>
      </c>
      <c r="J500" s="176" t="s">
        <v>203</v>
      </c>
      <c r="K500" s="176" t="s">
        <v>203</v>
      </c>
      <c r="L500" s="176" t="s">
        <v>203</v>
      </c>
      <c r="M500" s="176" t="s">
        <v>203</v>
      </c>
      <c r="N500" s="176" t="s">
        <v>204</v>
      </c>
      <c r="O500" s="176" t="s">
        <v>204</v>
      </c>
      <c r="P500" s="176" t="s">
        <v>204</v>
      </c>
      <c r="Q500" s="176" t="s">
        <v>204</v>
      </c>
      <c r="R500" s="176" t="s">
        <v>204</v>
      </c>
      <c r="S500" s="176" t="s">
        <v>204</v>
      </c>
      <c r="T500" s="176" t="s">
        <v>204</v>
      </c>
      <c r="U500" s="176" t="s">
        <v>204</v>
      </c>
      <c r="V500" s="176" t="s">
        <v>204</v>
      </c>
      <c r="W500" s="176" t="s">
        <v>204</v>
      </c>
      <c r="X500" s="176" t="s">
        <v>204</v>
      </c>
      <c r="Y500" s="176" t="s">
        <v>204</v>
      </c>
      <c r="Z500" s="176" t="s">
        <v>204</v>
      </c>
    </row>
    <row r="501" spans="1:50" x14ac:dyDescent="0.3">
      <c r="A501" s="176">
        <v>809578</v>
      </c>
      <c r="B501" s="176" t="s">
        <v>289</v>
      </c>
      <c r="C501" s="176" t="s">
        <v>203</v>
      </c>
      <c r="D501" s="176" t="s">
        <v>203</v>
      </c>
      <c r="E501" s="176" t="s">
        <v>203</v>
      </c>
      <c r="F501" s="176" t="s">
        <v>203</v>
      </c>
      <c r="G501" s="176" t="s">
        <v>203</v>
      </c>
      <c r="H501" s="176" t="s">
        <v>203</v>
      </c>
      <c r="I501" s="176" t="s">
        <v>203</v>
      </c>
      <c r="J501" s="176" t="s">
        <v>203</v>
      </c>
      <c r="K501" s="176" t="s">
        <v>203</v>
      </c>
      <c r="L501" s="176" t="s">
        <v>203</v>
      </c>
      <c r="M501" s="176" t="s">
        <v>203</v>
      </c>
      <c r="N501" s="176" t="s">
        <v>203</v>
      </c>
      <c r="O501" s="176" t="s">
        <v>205</v>
      </c>
      <c r="P501" s="176" t="s">
        <v>205</v>
      </c>
      <c r="Q501" s="176" t="s">
        <v>205</v>
      </c>
      <c r="R501" s="176" t="s">
        <v>205</v>
      </c>
      <c r="S501" s="176" t="s">
        <v>205</v>
      </c>
      <c r="T501" s="176" t="s">
        <v>205</v>
      </c>
      <c r="U501" s="176" t="s">
        <v>205</v>
      </c>
      <c r="V501" s="176" t="s">
        <v>205</v>
      </c>
      <c r="W501" s="176" t="s">
        <v>205</v>
      </c>
      <c r="X501" s="176" t="s">
        <v>205</v>
      </c>
      <c r="Y501" s="176" t="s">
        <v>205</v>
      </c>
      <c r="Z501" s="176" t="s">
        <v>205</v>
      </c>
      <c r="AA501" s="176" t="s">
        <v>266</v>
      </c>
      <c r="AB501" s="176" t="s">
        <v>266</v>
      </c>
      <c r="AC501" s="176" t="s">
        <v>266</v>
      </c>
      <c r="AD501" s="176" t="s">
        <v>266</v>
      </c>
      <c r="AE501" s="176" t="s">
        <v>266</v>
      </c>
      <c r="AF501" s="176" t="s">
        <v>266</v>
      </c>
      <c r="AG501" s="176" t="s">
        <v>266</v>
      </c>
      <c r="AH501" s="176" t="s">
        <v>266</v>
      </c>
      <c r="AI501" s="176" t="s">
        <v>266</v>
      </c>
      <c r="AJ501" s="176" t="s">
        <v>266</v>
      </c>
      <c r="AK501" s="176" t="s">
        <v>266</v>
      </c>
      <c r="AL501" s="176" t="s">
        <v>266</v>
      </c>
      <c r="AM501" s="176" t="s">
        <v>266</v>
      </c>
      <c r="AN501" s="176" t="s">
        <v>266</v>
      </c>
      <c r="AO501" s="176" t="s">
        <v>266</v>
      </c>
      <c r="AP501" s="176" t="s">
        <v>266</v>
      </c>
      <c r="AQ501" s="176" t="s">
        <v>266</v>
      </c>
      <c r="AR501" s="176" t="s">
        <v>266</v>
      </c>
      <c r="AS501" s="176" t="s">
        <v>266</v>
      </c>
      <c r="AT501" s="176" t="s">
        <v>266</v>
      </c>
      <c r="AU501" s="176" t="s">
        <v>266</v>
      </c>
      <c r="AV501" s="176" t="s">
        <v>266</v>
      </c>
      <c r="AW501" s="176" t="s">
        <v>266</v>
      </c>
      <c r="AX501" s="176" t="s">
        <v>266</v>
      </c>
    </row>
    <row r="502" spans="1:50" x14ac:dyDescent="0.3">
      <c r="A502" s="176">
        <v>809582</v>
      </c>
      <c r="B502" s="176" t="s">
        <v>289</v>
      </c>
      <c r="C502" s="176" t="s">
        <v>203</v>
      </c>
      <c r="D502" s="176" t="s">
        <v>203</v>
      </c>
      <c r="E502" s="176" t="s">
        <v>203</v>
      </c>
      <c r="F502" s="176" t="s">
        <v>203</v>
      </c>
      <c r="G502" s="176" t="s">
        <v>205</v>
      </c>
      <c r="H502" s="176" t="s">
        <v>203</v>
      </c>
      <c r="I502" s="176" t="s">
        <v>205</v>
      </c>
      <c r="J502" s="176" t="s">
        <v>205</v>
      </c>
      <c r="K502" s="176" t="s">
        <v>203</v>
      </c>
      <c r="L502" s="176" t="s">
        <v>205</v>
      </c>
      <c r="M502" s="176" t="s">
        <v>205</v>
      </c>
      <c r="N502" s="176" t="s">
        <v>205</v>
      </c>
      <c r="O502" s="176" t="s">
        <v>205</v>
      </c>
      <c r="P502" s="176" t="s">
        <v>205</v>
      </c>
      <c r="Q502" s="176" t="s">
        <v>205</v>
      </c>
      <c r="R502" s="176" t="s">
        <v>205</v>
      </c>
      <c r="S502" s="176" t="s">
        <v>205</v>
      </c>
      <c r="T502" s="176" t="s">
        <v>205</v>
      </c>
      <c r="U502" s="176" t="s">
        <v>204</v>
      </c>
      <c r="V502" s="176" t="s">
        <v>204</v>
      </c>
      <c r="W502" s="176" t="s">
        <v>204</v>
      </c>
      <c r="X502" s="176" t="s">
        <v>204</v>
      </c>
      <c r="Y502" s="176" t="s">
        <v>204</v>
      </c>
      <c r="Z502" s="176" t="s">
        <v>204</v>
      </c>
    </row>
    <row r="503" spans="1:50" x14ac:dyDescent="0.3">
      <c r="A503" s="176">
        <v>809586</v>
      </c>
      <c r="B503" s="176" t="s">
        <v>289</v>
      </c>
      <c r="C503" s="176" t="s">
        <v>203</v>
      </c>
      <c r="D503" s="176" t="s">
        <v>203</v>
      </c>
      <c r="E503" s="176" t="s">
        <v>205</v>
      </c>
      <c r="F503" s="176" t="s">
        <v>203</v>
      </c>
      <c r="G503" s="176" t="s">
        <v>205</v>
      </c>
      <c r="H503" s="176" t="s">
        <v>203</v>
      </c>
      <c r="I503" s="176" t="s">
        <v>203</v>
      </c>
      <c r="J503" s="176" t="s">
        <v>203</v>
      </c>
      <c r="K503" s="176" t="s">
        <v>203</v>
      </c>
      <c r="L503" s="176" t="s">
        <v>205</v>
      </c>
      <c r="M503" s="176" t="s">
        <v>203</v>
      </c>
      <c r="N503" s="176" t="s">
        <v>205</v>
      </c>
      <c r="O503" s="176" t="s">
        <v>204</v>
      </c>
      <c r="P503" s="176" t="s">
        <v>204</v>
      </c>
      <c r="Q503" s="176" t="s">
        <v>205</v>
      </c>
      <c r="R503" s="176" t="s">
        <v>205</v>
      </c>
      <c r="S503" s="176" t="s">
        <v>204</v>
      </c>
      <c r="T503" s="176" t="s">
        <v>205</v>
      </c>
      <c r="U503" s="176" t="s">
        <v>204</v>
      </c>
      <c r="V503" s="176" t="s">
        <v>204</v>
      </c>
      <c r="W503" s="176" t="s">
        <v>204</v>
      </c>
      <c r="X503" s="176" t="s">
        <v>204</v>
      </c>
      <c r="Y503" s="176" t="s">
        <v>204</v>
      </c>
      <c r="Z503" s="176" t="s">
        <v>204</v>
      </c>
      <c r="AA503" s="176" t="s">
        <v>266</v>
      </c>
      <c r="AB503" s="176" t="s">
        <v>266</v>
      </c>
      <c r="AC503" s="176" t="s">
        <v>266</v>
      </c>
      <c r="AD503" s="176" t="s">
        <v>266</v>
      </c>
      <c r="AE503" s="176" t="s">
        <v>266</v>
      </c>
      <c r="AF503" s="176" t="s">
        <v>266</v>
      </c>
      <c r="AG503" s="176" t="s">
        <v>266</v>
      </c>
      <c r="AH503" s="176" t="s">
        <v>266</v>
      </c>
      <c r="AI503" s="176" t="s">
        <v>266</v>
      </c>
      <c r="AJ503" s="176" t="s">
        <v>266</v>
      </c>
      <c r="AK503" s="176" t="s">
        <v>266</v>
      </c>
      <c r="AL503" s="176" t="s">
        <v>266</v>
      </c>
      <c r="AM503" s="176" t="s">
        <v>266</v>
      </c>
      <c r="AN503" s="176" t="s">
        <v>266</v>
      </c>
      <c r="AO503" s="176" t="s">
        <v>266</v>
      </c>
      <c r="AP503" s="176" t="s">
        <v>266</v>
      </c>
      <c r="AQ503" s="176" t="s">
        <v>266</v>
      </c>
      <c r="AR503" s="176" t="s">
        <v>266</v>
      </c>
      <c r="AS503" s="176" t="s">
        <v>266</v>
      </c>
      <c r="AT503" s="176" t="s">
        <v>266</v>
      </c>
      <c r="AU503" s="176" t="s">
        <v>266</v>
      </c>
      <c r="AV503" s="176" t="s">
        <v>266</v>
      </c>
      <c r="AW503" s="176" t="s">
        <v>266</v>
      </c>
      <c r="AX503" s="176" t="s">
        <v>266</v>
      </c>
    </row>
    <row r="504" spans="1:50" x14ac:dyDescent="0.3">
      <c r="A504" s="176">
        <v>809600</v>
      </c>
      <c r="B504" s="176" t="s">
        <v>289</v>
      </c>
      <c r="C504" s="176" t="s">
        <v>205</v>
      </c>
      <c r="D504" s="176" t="s">
        <v>205</v>
      </c>
      <c r="E504" s="176" t="s">
        <v>205</v>
      </c>
      <c r="F504" s="176" t="s">
        <v>205</v>
      </c>
      <c r="G504" s="176" t="s">
        <v>205</v>
      </c>
      <c r="H504" s="176" t="s">
        <v>205</v>
      </c>
      <c r="I504" s="176" t="s">
        <v>205</v>
      </c>
      <c r="J504" s="176" t="s">
        <v>205</v>
      </c>
      <c r="K504" s="176" t="s">
        <v>205</v>
      </c>
      <c r="L504" s="176" t="s">
        <v>205</v>
      </c>
      <c r="M504" s="176" t="s">
        <v>205</v>
      </c>
      <c r="N504" s="176" t="s">
        <v>205</v>
      </c>
      <c r="O504" s="176" t="s">
        <v>205</v>
      </c>
      <c r="P504" s="176" t="s">
        <v>205</v>
      </c>
      <c r="Q504" s="176" t="s">
        <v>205</v>
      </c>
      <c r="R504" s="176" t="s">
        <v>205</v>
      </c>
      <c r="S504" s="176" t="s">
        <v>204</v>
      </c>
      <c r="T504" s="176" t="s">
        <v>204</v>
      </c>
      <c r="U504" s="176" t="s">
        <v>205</v>
      </c>
      <c r="V504" s="176" t="s">
        <v>205</v>
      </c>
      <c r="W504" s="176" t="s">
        <v>204</v>
      </c>
      <c r="X504" s="176" t="s">
        <v>205</v>
      </c>
      <c r="Y504" s="176" t="s">
        <v>205</v>
      </c>
      <c r="Z504" s="176" t="s">
        <v>204</v>
      </c>
    </row>
    <row r="505" spans="1:50" x14ac:dyDescent="0.3">
      <c r="A505" s="176">
        <v>809631</v>
      </c>
      <c r="B505" s="176" t="s">
        <v>289</v>
      </c>
      <c r="C505" s="176" t="s">
        <v>204</v>
      </c>
      <c r="D505" s="176" t="s">
        <v>204</v>
      </c>
      <c r="E505" s="176" t="s">
        <v>203</v>
      </c>
      <c r="F505" s="176" t="s">
        <v>205</v>
      </c>
      <c r="G505" s="176" t="s">
        <v>205</v>
      </c>
      <c r="H505" s="176" t="s">
        <v>205</v>
      </c>
      <c r="I505" s="176" t="s">
        <v>203</v>
      </c>
      <c r="J505" s="176" t="s">
        <v>205</v>
      </c>
      <c r="K505" s="176" t="s">
        <v>205</v>
      </c>
      <c r="L505" s="176" t="s">
        <v>204</v>
      </c>
      <c r="M505" s="176" t="s">
        <v>205</v>
      </c>
      <c r="N505" s="176" t="s">
        <v>203</v>
      </c>
      <c r="O505" s="176" t="s">
        <v>204</v>
      </c>
      <c r="P505" s="176" t="s">
        <v>204</v>
      </c>
      <c r="Q505" s="176" t="s">
        <v>204</v>
      </c>
      <c r="R505" s="176" t="s">
        <v>204</v>
      </c>
      <c r="S505" s="176" t="s">
        <v>204</v>
      </c>
      <c r="T505" s="176" t="s">
        <v>204</v>
      </c>
      <c r="U505" s="176" t="s">
        <v>204</v>
      </c>
      <c r="V505" s="176" t="s">
        <v>204</v>
      </c>
      <c r="W505" s="176" t="s">
        <v>204</v>
      </c>
      <c r="X505" s="176" t="s">
        <v>204</v>
      </c>
      <c r="Y505" s="176" t="s">
        <v>204</v>
      </c>
      <c r="Z505" s="176" t="s">
        <v>204</v>
      </c>
    </row>
    <row r="506" spans="1:50" x14ac:dyDescent="0.3">
      <c r="A506" s="176">
        <v>809644</v>
      </c>
      <c r="B506" s="176" t="s">
        <v>289</v>
      </c>
      <c r="C506" s="176" t="s">
        <v>203</v>
      </c>
      <c r="D506" s="176" t="s">
        <v>203</v>
      </c>
      <c r="E506" s="176" t="s">
        <v>203</v>
      </c>
      <c r="F506" s="176" t="s">
        <v>203</v>
      </c>
      <c r="G506" s="176" t="s">
        <v>203</v>
      </c>
      <c r="H506" s="176" t="s">
        <v>203</v>
      </c>
      <c r="I506" s="176" t="s">
        <v>205</v>
      </c>
      <c r="J506" s="176" t="s">
        <v>205</v>
      </c>
      <c r="K506" s="176" t="s">
        <v>203</v>
      </c>
      <c r="L506" s="176" t="s">
        <v>205</v>
      </c>
      <c r="M506" s="176" t="s">
        <v>205</v>
      </c>
      <c r="N506" s="176" t="s">
        <v>203</v>
      </c>
      <c r="O506" s="176" t="s">
        <v>205</v>
      </c>
      <c r="P506" s="176" t="s">
        <v>205</v>
      </c>
      <c r="Q506" s="176" t="s">
        <v>205</v>
      </c>
      <c r="R506" s="176" t="s">
        <v>204</v>
      </c>
      <c r="S506" s="176" t="s">
        <v>204</v>
      </c>
      <c r="T506" s="176" t="s">
        <v>205</v>
      </c>
      <c r="U506" s="176" t="s">
        <v>204</v>
      </c>
      <c r="V506" s="176" t="s">
        <v>204</v>
      </c>
      <c r="W506" s="176" t="s">
        <v>204</v>
      </c>
      <c r="X506" s="176" t="s">
        <v>204</v>
      </c>
      <c r="Y506" s="176" t="s">
        <v>204</v>
      </c>
      <c r="Z506" s="176" t="s">
        <v>204</v>
      </c>
    </row>
    <row r="507" spans="1:50" x14ac:dyDescent="0.3">
      <c r="A507" s="176">
        <v>809650</v>
      </c>
      <c r="B507" s="176" t="s">
        <v>289</v>
      </c>
      <c r="C507" s="176" t="s">
        <v>203</v>
      </c>
      <c r="D507" s="176" t="s">
        <v>203</v>
      </c>
      <c r="E507" s="176" t="s">
        <v>205</v>
      </c>
      <c r="F507" s="176" t="s">
        <v>203</v>
      </c>
      <c r="G507" s="176" t="s">
        <v>203</v>
      </c>
      <c r="H507" s="176" t="s">
        <v>203</v>
      </c>
      <c r="I507" s="176" t="s">
        <v>203</v>
      </c>
      <c r="J507" s="176" t="s">
        <v>203</v>
      </c>
      <c r="K507" s="176" t="s">
        <v>203</v>
      </c>
      <c r="L507" s="176" t="s">
        <v>203</v>
      </c>
      <c r="M507" s="176" t="s">
        <v>205</v>
      </c>
      <c r="N507" s="176" t="s">
        <v>203</v>
      </c>
      <c r="O507" s="176" t="s">
        <v>205</v>
      </c>
      <c r="P507" s="176" t="s">
        <v>205</v>
      </c>
      <c r="Q507" s="176" t="s">
        <v>205</v>
      </c>
      <c r="R507" s="176" t="s">
        <v>203</v>
      </c>
      <c r="S507" s="176" t="s">
        <v>205</v>
      </c>
      <c r="T507" s="176" t="s">
        <v>203</v>
      </c>
      <c r="U507" s="176" t="s">
        <v>205</v>
      </c>
      <c r="V507" s="176" t="s">
        <v>205</v>
      </c>
      <c r="W507" s="176" t="s">
        <v>205</v>
      </c>
      <c r="X507" s="176" t="s">
        <v>205</v>
      </c>
      <c r="Y507" s="176" t="s">
        <v>205</v>
      </c>
      <c r="Z507" s="176" t="s">
        <v>205</v>
      </c>
      <c r="AA507" s="176" t="s">
        <v>266</v>
      </c>
      <c r="AB507" s="176" t="s">
        <v>266</v>
      </c>
      <c r="AC507" s="176" t="s">
        <v>266</v>
      </c>
      <c r="AD507" s="176" t="s">
        <v>266</v>
      </c>
      <c r="AE507" s="176" t="s">
        <v>266</v>
      </c>
      <c r="AF507" s="176" t="s">
        <v>266</v>
      </c>
      <c r="AG507" s="176" t="s">
        <v>266</v>
      </c>
      <c r="AH507" s="176" t="s">
        <v>266</v>
      </c>
      <c r="AI507" s="176" t="s">
        <v>266</v>
      </c>
      <c r="AJ507" s="176" t="s">
        <v>266</v>
      </c>
      <c r="AK507" s="176" t="s">
        <v>266</v>
      </c>
      <c r="AL507" s="176" t="s">
        <v>266</v>
      </c>
      <c r="AM507" s="176" t="s">
        <v>266</v>
      </c>
      <c r="AN507" s="176" t="s">
        <v>266</v>
      </c>
      <c r="AO507" s="176" t="s">
        <v>266</v>
      </c>
      <c r="AP507" s="176" t="s">
        <v>266</v>
      </c>
      <c r="AQ507" s="176" t="s">
        <v>266</v>
      </c>
      <c r="AR507" s="176" t="s">
        <v>266</v>
      </c>
      <c r="AS507" s="176" t="s">
        <v>266</v>
      </c>
      <c r="AT507" s="176" t="s">
        <v>266</v>
      </c>
      <c r="AU507" s="176" t="s">
        <v>266</v>
      </c>
      <c r="AV507" s="176" t="s">
        <v>266</v>
      </c>
      <c r="AW507" s="176" t="s">
        <v>266</v>
      </c>
      <c r="AX507" s="176" t="s">
        <v>266</v>
      </c>
    </row>
    <row r="508" spans="1:50" x14ac:dyDescent="0.3">
      <c r="A508" s="176">
        <v>809657</v>
      </c>
      <c r="B508" s="176" t="s">
        <v>289</v>
      </c>
      <c r="C508" s="176" t="s">
        <v>203</v>
      </c>
      <c r="D508" s="176" t="s">
        <v>203</v>
      </c>
      <c r="E508" s="176" t="s">
        <v>203</v>
      </c>
      <c r="F508" s="176" t="s">
        <v>205</v>
      </c>
      <c r="G508" s="176" t="s">
        <v>203</v>
      </c>
      <c r="H508" s="176" t="s">
        <v>205</v>
      </c>
      <c r="I508" s="176" t="s">
        <v>205</v>
      </c>
      <c r="J508" s="176" t="s">
        <v>205</v>
      </c>
      <c r="K508" s="176" t="s">
        <v>205</v>
      </c>
      <c r="L508" s="176" t="s">
        <v>203</v>
      </c>
      <c r="M508" s="176" t="s">
        <v>203</v>
      </c>
      <c r="N508" s="176" t="s">
        <v>205</v>
      </c>
      <c r="O508" s="176" t="s">
        <v>205</v>
      </c>
      <c r="P508" s="176" t="s">
        <v>205</v>
      </c>
      <c r="Q508" s="176" t="s">
        <v>205</v>
      </c>
      <c r="R508" s="176" t="s">
        <v>203</v>
      </c>
      <c r="S508" s="176" t="s">
        <v>205</v>
      </c>
      <c r="T508" s="176" t="s">
        <v>203</v>
      </c>
      <c r="U508" s="176" t="s">
        <v>205</v>
      </c>
      <c r="V508" s="176" t="s">
        <v>204</v>
      </c>
      <c r="W508" s="176" t="s">
        <v>205</v>
      </c>
      <c r="X508" s="176" t="s">
        <v>204</v>
      </c>
      <c r="Y508" s="176" t="s">
        <v>205</v>
      </c>
      <c r="Z508" s="176" t="s">
        <v>204</v>
      </c>
    </row>
    <row r="509" spans="1:50" x14ac:dyDescent="0.3">
      <c r="A509" s="176">
        <v>809663</v>
      </c>
      <c r="B509" s="176" t="s">
        <v>289</v>
      </c>
      <c r="C509" s="176" t="s">
        <v>203</v>
      </c>
      <c r="D509" s="176" t="s">
        <v>205</v>
      </c>
      <c r="E509" s="176" t="s">
        <v>204</v>
      </c>
      <c r="F509" s="176" t="s">
        <v>205</v>
      </c>
      <c r="G509" s="176" t="s">
        <v>205</v>
      </c>
      <c r="H509" s="176" t="s">
        <v>203</v>
      </c>
      <c r="I509" s="176" t="s">
        <v>203</v>
      </c>
      <c r="J509" s="176" t="s">
        <v>204</v>
      </c>
      <c r="K509" s="176" t="s">
        <v>205</v>
      </c>
      <c r="L509" s="176" t="s">
        <v>204</v>
      </c>
      <c r="M509" s="176" t="s">
        <v>204</v>
      </c>
      <c r="N509" s="176" t="s">
        <v>205</v>
      </c>
      <c r="O509" s="176" t="s">
        <v>204</v>
      </c>
      <c r="P509" s="176" t="s">
        <v>204</v>
      </c>
      <c r="Q509" s="176" t="s">
        <v>204</v>
      </c>
      <c r="R509" s="176" t="s">
        <v>204</v>
      </c>
      <c r="S509" s="176" t="s">
        <v>204</v>
      </c>
      <c r="T509" s="176" t="s">
        <v>204</v>
      </c>
      <c r="U509" s="176" t="s">
        <v>204</v>
      </c>
      <c r="V509" s="176" t="s">
        <v>204</v>
      </c>
      <c r="W509" s="176" t="s">
        <v>204</v>
      </c>
      <c r="X509" s="176" t="s">
        <v>204</v>
      </c>
      <c r="Y509" s="176" t="s">
        <v>204</v>
      </c>
      <c r="Z509" s="176" t="s">
        <v>204</v>
      </c>
    </row>
    <row r="510" spans="1:50" x14ac:dyDescent="0.3">
      <c r="A510" s="176">
        <v>809665</v>
      </c>
      <c r="B510" s="176" t="s">
        <v>289</v>
      </c>
      <c r="C510" s="176" t="s">
        <v>203</v>
      </c>
      <c r="D510" s="176" t="s">
        <v>203</v>
      </c>
      <c r="E510" s="176" t="s">
        <v>204</v>
      </c>
      <c r="F510" s="176" t="s">
        <v>205</v>
      </c>
      <c r="G510" s="176" t="s">
        <v>205</v>
      </c>
      <c r="H510" s="176" t="s">
        <v>205</v>
      </c>
      <c r="I510" s="176" t="s">
        <v>203</v>
      </c>
      <c r="J510" s="176" t="s">
        <v>203</v>
      </c>
      <c r="K510" s="176" t="s">
        <v>205</v>
      </c>
      <c r="L510" s="176" t="s">
        <v>203</v>
      </c>
      <c r="M510" s="176" t="s">
        <v>203</v>
      </c>
      <c r="N510" s="176" t="s">
        <v>203</v>
      </c>
      <c r="O510" s="176" t="s">
        <v>205</v>
      </c>
      <c r="P510" s="176" t="s">
        <v>204</v>
      </c>
      <c r="Q510" s="176" t="s">
        <v>205</v>
      </c>
      <c r="R510" s="176" t="s">
        <v>204</v>
      </c>
      <c r="S510" s="176" t="s">
        <v>205</v>
      </c>
      <c r="T510" s="176" t="s">
        <v>205</v>
      </c>
      <c r="U510" s="176" t="s">
        <v>204</v>
      </c>
      <c r="V510" s="176" t="s">
        <v>204</v>
      </c>
      <c r="W510" s="176" t="s">
        <v>204</v>
      </c>
      <c r="X510" s="176" t="s">
        <v>204</v>
      </c>
      <c r="Y510" s="176" t="s">
        <v>204</v>
      </c>
      <c r="Z510" s="176" t="s">
        <v>204</v>
      </c>
    </row>
    <row r="511" spans="1:50" x14ac:dyDescent="0.3">
      <c r="A511" s="176">
        <v>809670</v>
      </c>
      <c r="B511" s="176" t="s">
        <v>289</v>
      </c>
      <c r="C511" s="176" t="s">
        <v>203</v>
      </c>
      <c r="D511" s="176" t="s">
        <v>203</v>
      </c>
      <c r="E511" s="176" t="s">
        <v>203</v>
      </c>
      <c r="F511" s="176" t="s">
        <v>203</v>
      </c>
      <c r="G511" s="176" t="s">
        <v>203</v>
      </c>
      <c r="H511" s="176" t="s">
        <v>205</v>
      </c>
      <c r="I511" s="176" t="s">
        <v>203</v>
      </c>
      <c r="J511" s="176" t="s">
        <v>203</v>
      </c>
      <c r="K511" s="176" t="s">
        <v>203</v>
      </c>
      <c r="L511" s="176" t="s">
        <v>205</v>
      </c>
      <c r="M511" s="176" t="s">
        <v>205</v>
      </c>
      <c r="N511" s="176" t="s">
        <v>203</v>
      </c>
      <c r="O511" s="176" t="s">
        <v>205</v>
      </c>
      <c r="P511" s="176" t="s">
        <v>205</v>
      </c>
      <c r="Q511" s="176" t="s">
        <v>205</v>
      </c>
      <c r="R511" s="176" t="s">
        <v>205</v>
      </c>
      <c r="S511" s="176" t="s">
        <v>205</v>
      </c>
      <c r="T511" s="176" t="s">
        <v>205</v>
      </c>
      <c r="U511" s="176" t="s">
        <v>205</v>
      </c>
      <c r="V511" s="176" t="s">
        <v>204</v>
      </c>
      <c r="W511" s="176" t="s">
        <v>204</v>
      </c>
      <c r="X511" s="176" t="s">
        <v>205</v>
      </c>
      <c r="Y511" s="176" t="s">
        <v>204</v>
      </c>
      <c r="Z511" s="176" t="s">
        <v>204</v>
      </c>
      <c r="AA511" s="176" t="s">
        <v>266</v>
      </c>
      <c r="AB511" s="176" t="s">
        <v>266</v>
      </c>
      <c r="AC511" s="176" t="s">
        <v>266</v>
      </c>
      <c r="AD511" s="176" t="s">
        <v>266</v>
      </c>
      <c r="AE511" s="176" t="s">
        <v>266</v>
      </c>
      <c r="AF511" s="176" t="s">
        <v>266</v>
      </c>
      <c r="AG511" s="176" t="s">
        <v>266</v>
      </c>
      <c r="AH511" s="176" t="s">
        <v>266</v>
      </c>
      <c r="AI511" s="176" t="s">
        <v>266</v>
      </c>
      <c r="AJ511" s="176" t="s">
        <v>266</v>
      </c>
      <c r="AK511" s="176" t="s">
        <v>266</v>
      </c>
      <c r="AL511" s="176" t="s">
        <v>266</v>
      </c>
      <c r="AM511" s="176" t="s">
        <v>266</v>
      </c>
      <c r="AN511" s="176" t="s">
        <v>266</v>
      </c>
      <c r="AO511" s="176" t="s">
        <v>266</v>
      </c>
      <c r="AP511" s="176" t="s">
        <v>266</v>
      </c>
      <c r="AQ511" s="176" t="s">
        <v>266</v>
      </c>
      <c r="AR511" s="176" t="s">
        <v>266</v>
      </c>
      <c r="AS511" s="176" t="s">
        <v>266</v>
      </c>
      <c r="AT511" s="176" t="s">
        <v>266</v>
      </c>
      <c r="AU511" s="176" t="s">
        <v>266</v>
      </c>
      <c r="AV511" s="176" t="s">
        <v>266</v>
      </c>
      <c r="AW511" s="176" t="s">
        <v>266</v>
      </c>
      <c r="AX511" s="176" t="s">
        <v>266</v>
      </c>
    </row>
    <row r="512" spans="1:50" x14ac:dyDescent="0.3">
      <c r="A512" s="176">
        <v>809672</v>
      </c>
      <c r="B512" s="176" t="s">
        <v>289</v>
      </c>
      <c r="C512" s="176" t="s">
        <v>204</v>
      </c>
      <c r="D512" s="176" t="s">
        <v>204</v>
      </c>
      <c r="E512" s="176" t="s">
        <v>204</v>
      </c>
      <c r="F512" s="176" t="s">
        <v>203</v>
      </c>
      <c r="G512" s="176" t="s">
        <v>204</v>
      </c>
      <c r="H512" s="176" t="s">
        <v>204</v>
      </c>
      <c r="I512" s="176" t="s">
        <v>205</v>
      </c>
      <c r="J512" s="176" t="s">
        <v>205</v>
      </c>
      <c r="K512" s="176" t="s">
        <v>205</v>
      </c>
      <c r="L512" s="176" t="s">
        <v>203</v>
      </c>
      <c r="M512" s="176" t="s">
        <v>205</v>
      </c>
      <c r="N512" s="176" t="s">
        <v>203</v>
      </c>
      <c r="O512" s="176" t="s">
        <v>204</v>
      </c>
      <c r="P512" s="176" t="s">
        <v>204</v>
      </c>
      <c r="Q512" s="176" t="s">
        <v>204</v>
      </c>
      <c r="R512" s="176" t="s">
        <v>204</v>
      </c>
      <c r="S512" s="176" t="s">
        <v>205</v>
      </c>
      <c r="T512" s="176" t="s">
        <v>205</v>
      </c>
      <c r="U512" s="176" t="s">
        <v>204</v>
      </c>
      <c r="V512" s="176" t="s">
        <v>204</v>
      </c>
      <c r="W512" s="176" t="s">
        <v>204</v>
      </c>
      <c r="X512" s="176" t="s">
        <v>204</v>
      </c>
      <c r="Y512" s="176" t="s">
        <v>204</v>
      </c>
      <c r="Z512" s="176" t="s">
        <v>204</v>
      </c>
    </row>
    <row r="513" spans="1:50" x14ac:dyDescent="0.3">
      <c r="A513" s="176">
        <v>809685</v>
      </c>
      <c r="B513" s="176" t="s">
        <v>289</v>
      </c>
      <c r="C513" s="176" t="s">
        <v>203</v>
      </c>
      <c r="D513" s="176" t="s">
        <v>203</v>
      </c>
      <c r="E513" s="176" t="s">
        <v>203</v>
      </c>
      <c r="F513" s="176" t="s">
        <v>203</v>
      </c>
      <c r="G513" s="176" t="s">
        <v>203</v>
      </c>
      <c r="H513" s="176" t="s">
        <v>203</v>
      </c>
      <c r="I513" s="176" t="s">
        <v>203</v>
      </c>
      <c r="J513" s="176" t="s">
        <v>203</v>
      </c>
      <c r="K513" s="176" t="s">
        <v>205</v>
      </c>
      <c r="L513" s="176" t="s">
        <v>203</v>
      </c>
      <c r="M513" s="176" t="s">
        <v>203</v>
      </c>
      <c r="N513" s="176" t="s">
        <v>203</v>
      </c>
      <c r="O513" s="176" t="s">
        <v>204</v>
      </c>
      <c r="P513" s="176" t="s">
        <v>205</v>
      </c>
      <c r="Q513" s="176" t="s">
        <v>205</v>
      </c>
      <c r="R513" s="176" t="s">
        <v>205</v>
      </c>
      <c r="S513" s="176" t="s">
        <v>205</v>
      </c>
      <c r="T513" s="176" t="s">
        <v>205</v>
      </c>
      <c r="U513" s="176" t="s">
        <v>204</v>
      </c>
      <c r="V513" s="176" t="s">
        <v>204</v>
      </c>
      <c r="W513" s="176" t="s">
        <v>204</v>
      </c>
      <c r="X513" s="176" t="s">
        <v>204</v>
      </c>
      <c r="Y513" s="176" t="s">
        <v>204</v>
      </c>
      <c r="Z513" s="176" t="s">
        <v>204</v>
      </c>
    </row>
    <row r="514" spans="1:50" x14ac:dyDescent="0.3">
      <c r="A514" s="176">
        <v>809689</v>
      </c>
      <c r="B514" s="176" t="s">
        <v>289</v>
      </c>
      <c r="C514" s="176" t="s">
        <v>205</v>
      </c>
      <c r="D514" s="176" t="s">
        <v>205</v>
      </c>
      <c r="E514" s="176" t="s">
        <v>205</v>
      </c>
      <c r="F514" s="176" t="s">
        <v>205</v>
      </c>
      <c r="G514" s="176" t="s">
        <v>205</v>
      </c>
      <c r="H514" s="176" t="s">
        <v>205</v>
      </c>
      <c r="I514" s="176" t="s">
        <v>205</v>
      </c>
      <c r="J514" s="176" t="s">
        <v>203</v>
      </c>
      <c r="K514" s="176" t="s">
        <v>205</v>
      </c>
      <c r="L514" s="176" t="s">
        <v>205</v>
      </c>
      <c r="M514" s="176" t="s">
        <v>203</v>
      </c>
      <c r="N514" s="176" t="s">
        <v>205</v>
      </c>
      <c r="O514" s="176" t="s">
        <v>205</v>
      </c>
      <c r="P514" s="176" t="s">
        <v>205</v>
      </c>
      <c r="Q514" s="176" t="s">
        <v>205</v>
      </c>
      <c r="R514" s="176" t="s">
        <v>205</v>
      </c>
      <c r="S514" s="176" t="s">
        <v>205</v>
      </c>
      <c r="T514" s="176" t="s">
        <v>205</v>
      </c>
      <c r="U514" s="176" t="s">
        <v>205</v>
      </c>
      <c r="V514" s="176" t="s">
        <v>204</v>
      </c>
      <c r="W514" s="176" t="s">
        <v>204</v>
      </c>
      <c r="X514" s="176" t="s">
        <v>205</v>
      </c>
      <c r="Y514" s="176" t="s">
        <v>205</v>
      </c>
      <c r="Z514" s="176" t="s">
        <v>204</v>
      </c>
    </row>
    <row r="515" spans="1:50" x14ac:dyDescent="0.3">
      <c r="A515" s="176">
        <v>809692</v>
      </c>
      <c r="B515" s="176" t="s">
        <v>289</v>
      </c>
      <c r="C515" s="176" t="s">
        <v>203</v>
      </c>
      <c r="D515" s="176" t="s">
        <v>203</v>
      </c>
      <c r="E515" s="176" t="s">
        <v>205</v>
      </c>
      <c r="F515" s="176" t="s">
        <v>203</v>
      </c>
      <c r="G515" s="176" t="s">
        <v>203</v>
      </c>
      <c r="H515" s="176" t="s">
        <v>205</v>
      </c>
      <c r="I515" s="176" t="s">
        <v>203</v>
      </c>
      <c r="J515" s="176" t="s">
        <v>203</v>
      </c>
      <c r="K515" s="176" t="s">
        <v>203</v>
      </c>
      <c r="L515" s="176" t="s">
        <v>205</v>
      </c>
      <c r="M515" s="176" t="s">
        <v>203</v>
      </c>
      <c r="N515" s="176" t="s">
        <v>204</v>
      </c>
      <c r="O515" s="176" t="s">
        <v>204</v>
      </c>
      <c r="P515" s="176" t="s">
        <v>205</v>
      </c>
      <c r="Q515" s="176" t="s">
        <v>205</v>
      </c>
      <c r="R515" s="176" t="s">
        <v>205</v>
      </c>
      <c r="S515" s="176" t="s">
        <v>205</v>
      </c>
      <c r="T515" s="176" t="s">
        <v>204</v>
      </c>
      <c r="U515" s="176" t="s">
        <v>204</v>
      </c>
      <c r="V515" s="176" t="s">
        <v>204</v>
      </c>
      <c r="W515" s="176" t="s">
        <v>204</v>
      </c>
      <c r="X515" s="176" t="s">
        <v>204</v>
      </c>
      <c r="Y515" s="176" t="s">
        <v>204</v>
      </c>
      <c r="Z515" s="176" t="s">
        <v>204</v>
      </c>
      <c r="AA515" s="176" t="s">
        <v>266</v>
      </c>
      <c r="AB515" s="176" t="s">
        <v>266</v>
      </c>
      <c r="AC515" s="176" t="s">
        <v>266</v>
      </c>
      <c r="AD515" s="176" t="s">
        <v>266</v>
      </c>
      <c r="AE515" s="176" t="s">
        <v>266</v>
      </c>
      <c r="AF515" s="176" t="s">
        <v>266</v>
      </c>
      <c r="AG515" s="176" t="s">
        <v>266</v>
      </c>
      <c r="AH515" s="176" t="s">
        <v>266</v>
      </c>
      <c r="AI515" s="176" t="s">
        <v>266</v>
      </c>
      <c r="AJ515" s="176" t="s">
        <v>266</v>
      </c>
      <c r="AK515" s="176" t="s">
        <v>266</v>
      </c>
      <c r="AL515" s="176" t="s">
        <v>266</v>
      </c>
      <c r="AM515" s="176" t="s">
        <v>266</v>
      </c>
      <c r="AN515" s="176" t="s">
        <v>266</v>
      </c>
      <c r="AO515" s="176" t="s">
        <v>266</v>
      </c>
      <c r="AP515" s="176" t="s">
        <v>266</v>
      </c>
      <c r="AQ515" s="176" t="s">
        <v>266</v>
      </c>
      <c r="AR515" s="176" t="s">
        <v>266</v>
      </c>
      <c r="AS515" s="176" t="s">
        <v>266</v>
      </c>
      <c r="AT515" s="176" t="s">
        <v>266</v>
      </c>
      <c r="AU515" s="176" t="s">
        <v>266</v>
      </c>
      <c r="AV515" s="176" t="s">
        <v>266</v>
      </c>
      <c r="AW515" s="176" t="s">
        <v>266</v>
      </c>
      <c r="AX515" s="176" t="s">
        <v>266</v>
      </c>
    </row>
    <row r="516" spans="1:50" x14ac:dyDescent="0.3">
      <c r="A516" s="176">
        <v>809706</v>
      </c>
      <c r="B516" s="176" t="s">
        <v>289</v>
      </c>
      <c r="C516" s="176" t="s">
        <v>203</v>
      </c>
      <c r="D516" s="176" t="s">
        <v>203</v>
      </c>
      <c r="E516" s="176" t="s">
        <v>205</v>
      </c>
      <c r="F516" s="176" t="s">
        <v>203</v>
      </c>
      <c r="G516" s="176" t="s">
        <v>203</v>
      </c>
      <c r="H516" s="176" t="s">
        <v>205</v>
      </c>
      <c r="I516" s="176" t="s">
        <v>203</v>
      </c>
      <c r="J516" s="176" t="s">
        <v>203</v>
      </c>
      <c r="K516" s="176" t="s">
        <v>203</v>
      </c>
      <c r="L516" s="176" t="s">
        <v>205</v>
      </c>
      <c r="M516" s="176" t="s">
        <v>203</v>
      </c>
      <c r="N516" s="176" t="s">
        <v>204</v>
      </c>
      <c r="O516" s="176" t="s">
        <v>203</v>
      </c>
      <c r="P516" s="176" t="s">
        <v>203</v>
      </c>
      <c r="Q516" s="176" t="s">
        <v>203</v>
      </c>
      <c r="R516" s="176" t="s">
        <v>203</v>
      </c>
      <c r="S516" s="176" t="s">
        <v>203</v>
      </c>
      <c r="T516" s="176" t="s">
        <v>203</v>
      </c>
      <c r="U516" s="176" t="s">
        <v>204</v>
      </c>
      <c r="V516" s="176" t="s">
        <v>204</v>
      </c>
      <c r="W516" s="176" t="s">
        <v>204</v>
      </c>
      <c r="X516" s="176" t="s">
        <v>204</v>
      </c>
      <c r="Y516" s="176" t="s">
        <v>204</v>
      </c>
      <c r="Z516" s="176" t="s">
        <v>204</v>
      </c>
    </row>
    <row r="517" spans="1:50" x14ac:dyDescent="0.3">
      <c r="A517" s="176">
        <v>809708</v>
      </c>
      <c r="B517" s="176" t="s">
        <v>289</v>
      </c>
      <c r="C517" s="176" t="s">
        <v>205</v>
      </c>
      <c r="D517" s="176" t="s">
        <v>203</v>
      </c>
      <c r="E517" s="176" t="s">
        <v>205</v>
      </c>
      <c r="F517" s="176" t="s">
        <v>205</v>
      </c>
      <c r="G517" s="176" t="s">
        <v>205</v>
      </c>
      <c r="H517" s="176" t="s">
        <v>205</v>
      </c>
      <c r="I517" s="176" t="s">
        <v>205</v>
      </c>
      <c r="J517" s="176" t="s">
        <v>203</v>
      </c>
      <c r="K517" s="176" t="s">
        <v>205</v>
      </c>
      <c r="L517" s="176" t="s">
        <v>205</v>
      </c>
      <c r="M517" s="176" t="s">
        <v>205</v>
      </c>
      <c r="N517" s="176" t="s">
        <v>205</v>
      </c>
      <c r="O517" s="176" t="s">
        <v>204</v>
      </c>
      <c r="P517" s="176" t="s">
        <v>203</v>
      </c>
      <c r="Q517" s="176" t="s">
        <v>205</v>
      </c>
      <c r="R517" s="176" t="s">
        <v>205</v>
      </c>
      <c r="S517" s="176" t="s">
        <v>205</v>
      </c>
      <c r="T517" s="176" t="s">
        <v>205</v>
      </c>
      <c r="U517" s="176" t="s">
        <v>205</v>
      </c>
      <c r="V517" s="176" t="s">
        <v>203</v>
      </c>
      <c r="W517" s="176" t="s">
        <v>205</v>
      </c>
      <c r="X517" s="176" t="s">
        <v>205</v>
      </c>
      <c r="Y517" s="176" t="s">
        <v>205</v>
      </c>
      <c r="Z517" s="176" t="s">
        <v>205</v>
      </c>
      <c r="AA517" s="176" t="s">
        <v>266</v>
      </c>
      <c r="AB517" s="176" t="s">
        <v>266</v>
      </c>
      <c r="AC517" s="176" t="s">
        <v>266</v>
      </c>
      <c r="AD517" s="176" t="s">
        <v>266</v>
      </c>
      <c r="AE517" s="176" t="s">
        <v>266</v>
      </c>
      <c r="AF517" s="176" t="s">
        <v>266</v>
      </c>
      <c r="AG517" s="176" t="s">
        <v>266</v>
      </c>
      <c r="AH517" s="176" t="s">
        <v>266</v>
      </c>
      <c r="AI517" s="176" t="s">
        <v>266</v>
      </c>
      <c r="AJ517" s="176" t="s">
        <v>266</v>
      </c>
      <c r="AK517" s="176" t="s">
        <v>266</v>
      </c>
      <c r="AL517" s="176" t="s">
        <v>266</v>
      </c>
      <c r="AM517" s="176" t="s">
        <v>266</v>
      </c>
      <c r="AN517" s="176" t="s">
        <v>266</v>
      </c>
      <c r="AO517" s="176" t="s">
        <v>266</v>
      </c>
      <c r="AP517" s="176" t="s">
        <v>266</v>
      </c>
      <c r="AQ517" s="176" t="s">
        <v>266</v>
      </c>
      <c r="AR517" s="176" t="s">
        <v>266</v>
      </c>
      <c r="AS517" s="176" t="s">
        <v>266</v>
      </c>
      <c r="AT517" s="176" t="s">
        <v>266</v>
      </c>
      <c r="AU517" s="176" t="s">
        <v>266</v>
      </c>
      <c r="AV517" s="176" t="s">
        <v>266</v>
      </c>
      <c r="AW517" s="176" t="s">
        <v>266</v>
      </c>
      <c r="AX517" s="176" t="s">
        <v>266</v>
      </c>
    </row>
    <row r="518" spans="1:50" x14ac:dyDescent="0.3">
      <c r="A518" s="176">
        <v>809711</v>
      </c>
      <c r="B518" s="176" t="s">
        <v>289</v>
      </c>
      <c r="C518" s="176" t="s">
        <v>205</v>
      </c>
      <c r="D518" s="176" t="s">
        <v>205</v>
      </c>
      <c r="E518" s="176" t="s">
        <v>205</v>
      </c>
      <c r="F518" s="176" t="s">
        <v>203</v>
      </c>
      <c r="G518" s="176" t="s">
        <v>205</v>
      </c>
      <c r="H518" s="176" t="s">
        <v>204</v>
      </c>
      <c r="I518" s="176" t="s">
        <v>205</v>
      </c>
      <c r="J518" s="176" t="s">
        <v>205</v>
      </c>
      <c r="K518" s="176" t="s">
        <v>205</v>
      </c>
      <c r="L518" s="176" t="s">
        <v>205</v>
      </c>
      <c r="M518" s="176" t="s">
        <v>203</v>
      </c>
      <c r="N518" s="176" t="s">
        <v>205</v>
      </c>
      <c r="O518" s="176" t="s">
        <v>204</v>
      </c>
      <c r="P518" s="176" t="s">
        <v>203</v>
      </c>
      <c r="Q518" s="176" t="s">
        <v>205</v>
      </c>
      <c r="R518" s="176" t="s">
        <v>203</v>
      </c>
      <c r="S518" s="176" t="s">
        <v>203</v>
      </c>
      <c r="T518" s="176" t="s">
        <v>203</v>
      </c>
      <c r="U518" s="176" t="s">
        <v>205</v>
      </c>
      <c r="V518" s="176" t="s">
        <v>203</v>
      </c>
      <c r="W518" s="176" t="s">
        <v>205</v>
      </c>
      <c r="X518" s="176" t="s">
        <v>205</v>
      </c>
      <c r="Y518" s="176" t="s">
        <v>203</v>
      </c>
      <c r="Z518" s="176" t="s">
        <v>205</v>
      </c>
    </row>
    <row r="519" spans="1:50" x14ac:dyDescent="0.3">
      <c r="A519" s="176">
        <v>809715</v>
      </c>
      <c r="B519" s="176" t="s">
        <v>289</v>
      </c>
      <c r="C519" s="176" t="s">
        <v>205</v>
      </c>
      <c r="D519" s="176" t="s">
        <v>203</v>
      </c>
      <c r="E519" s="176" t="s">
        <v>203</v>
      </c>
      <c r="F519" s="176" t="s">
        <v>205</v>
      </c>
      <c r="G519" s="176" t="s">
        <v>205</v>
      </c>
      <c r="H519" s="176" t="s">
        <v>203</v>
      </c>
      <c r="I519" s="176" t="s">
        <v>203</v>
      </c>
      <c r="J519" s="176" t="s">
        <v>203</v>
      </c>
      <c r="K519" s="176" t="s">
        <v>203</v>
      </c>
      <c r="L519" s="176" t="s">
        <v>203</v>
      </c>
      <c r="M519" s="176" t="s">
        <v>203</v>
      </c>
      <c r="N519" s="176" t="s">
        <v>203</v>
      </c>
      <c r="O519" s="176" t="s">
        <v>205</v>
      </c>
      <c r="P519" s="176" t="s">
        <v>205</v>
      </c>
      <c r="Q519" s="176" t="s">
        <v>205</v>
      </c>
      <c r="R519" s="176" t="s">
        <v>203</v>
      </c>
      <c r="S519" s="176" t="s">
        <v>203</v>
      </c>
      <c r="T519" s="176" t="s">
        <v>203</v>
      </c>
      <c r="U519" s="176" t="s">
        <v>205</v>
      </c>
      <c r="V519" s="176" t="s">
        <v>205</v>
      </c>
      <c r="W519" s="176" t="s">
        <v>205</v>
      </c>
      <c r="X519" s="176" t="s">
        <v>205</v>
      </c>
      <c r="Y519" s="176" t="s">
        <v>205</v>
      </c>
      <c r="Z519" s="176" t="s">
        <v>205</v>
      </c>
      <c r="AA519" s="176" t="s">
        <v>266</v>
      </c>
      <c r="AB519" s="176" t="s">
        <v>266</v>
      </c>
      <c r="AC519" s="176" t="s">
        <v>266</v>
      </c>
      <c r="AD519" s="176" t="s">
        <v>266</v>
      </c>
      <c r="AE519" s="176" t="s">
        <v>266</v>
      </c>
      <c r="AF519" s="176" t="s">
        <v>266</v>
      </c>
      <c r="AG519" s="176" t="s">
        <v>266</v>
      </c>
      <c r="AH519" s="176" t="s">
        <v>266</v>
      </c>
      <c r="AI519" s="176" t="s">
        <v>266</v>
      </c>
      <c r="AJ519" s="176" t="s">
        <v>266</v>
      </c>
      <c r="AK519" s="176" t="s">
        <v>266</v>
      </c>
      <c r="AL519" s="176" t="s">
        <v>266</v>
      </c>
      <c r="AM519" s="176" t="s">
        <v>266</v>
      </c>
      <c r="AN519" s="176" t="s">
        <v>266</v>
      </c>
      <c r="AO519" s="176" t="s">
        <v>266</v>
      </c>
      <c r="AP519" s="176" t="s">
        <v>266</v>
      </c>
      <c r="AQ519" s="176" t="s">
        <v>266</v>
      </c>
      <c r="AR519" s="176" t="s">
        <v>266</v>
      </c>
      <c r="AS519" s="176" t="s">
        <v>266</v>
      </c>
      <c r="AT519" s="176" t="s">
        <v>266</v>
      </c>
      <c r="AU519" s="176" t="s">
        <v>266</v>
      </c>
      <c r="AV519" s="176" t="s">
        <v>266</v>
      </c>
      <c r="AW519" s="176" t="s">
        <v>266</v>
      </c>
      <c r="AX519" s="176" t="s">
        <v>266</v>
      </c>
    </row>
    <row r="520" spans="1:50" x14ac:dyDescent="0.3">
      <c r="A520" s="176">
        <v>809716</v>
      </c>
      <c r="B520" s="176" t="s">
        <v>289</v>
      </c>
      <c r="C520" s="176" t="s">
        <v>203</v>
      </c>
      <c r="D520" s="176" t="s">
        <v>203</v>
      </c>
      <c r="E520" s="176" t="s">
        <v>203</v>
      </c>
      <c r="F520" s="176" t="s">
        <v>203</v>
      </c>
      <c r="G520" s="176" t="s">
        <v>203</v>
      </c>
      <c r="H520" s="176" t="s">
        <v>203</v>
      </c>
      <c r="I520" s="176" t="s">
        <v>203</v>
      </c>
      <c r="J520" s="176" t="s">
        <v>203</v>
      </c>
      <c r="K520" s="176" t="s">
        <v>203</v>
      </c>
      <c r="L520" s="176" t="s">
        <v>203</v>
      </c>
      <c r="M520" s="176" t="s">
        <v>203</v>
      </c>
      <c r="N520" s="176" t="s">
        <v>205</v>
      </c>
      <c r="O520" s="176" t="s">
        <v>203</v>
      </c>
      <c r="P520" s="176" t="s">
        <v>203</v>
      </c>
      <c r="Q520" s="176" t="s">
        <v>205</v>
      </c>
      <c r="R520" s="176" t="s">
        <v>203</v>
      </c>
      <c r="S520" s="176" t="s">
        <v>205</v>
      </c>
      <c r="T520" s="176" t="s">
        <v>203</v>
      </c>
      <c r="U520" s="176" t="s">
        <v>205</v>
      </c>
      <c r="V520" s="176" t="s">
        <v>205</v>
      </c>
      <c r="W520" s="176" t="s">
        <v>205</v>
      </c>
      <c r="X520" s="176" t="s">
        <v>203</v>
      </c>
      <c r="Y520" s="176" t="s">
        <v>203</v>
      </c>
      <c r="Z520" s="176" t="s">
        <v>205</v>
      </c>
      <c r="AA520" s="176" t="s">
        <v>266</v>
      </c>
      <c r="AB520" s="176" t="s">
        <v>266</v>
      </c>
      <c r="AC520" s="176" t="s">
        <v>266</v>
      </c>
      <c r="AD520" s="176" t="s">
        <v>266</v>
      </c>
      <c r="AE520" s="176" t="s">
        <v>266</v>
      </c>
      <c r="AF520" s="176" t="s">
        <v>266</v>
      </c>
      <c r="AG520" s="176" t="s">
        <v>266</v>
      </c>
      <c r="AH520" s="176" t="s">
        <v>266</v>
      </c>
      <c r="AI520" s="176" t="s">
        <v>266</v>
      </c>
      <c r="AJ520" s="176" t="s">
        <v>266</v>
      </c>
      <c r="AK520" s="176" t="s">
        <v>266</v>
      </c>
      <c r="AL520" s="176" t="s">
        <v>266</v>
      </c>
      <c r="AM520" s="176" t="s">
        <v>266</v>
      </c>
      <c r="AN520" s="176" t="s">
        <v>266</v>
      </c>
      <c r="AO520" s="176" t="s">
        <v>266</v>
      </c>
      <c r="AP520" s="176" t="s">
        <v>266</v>
      </c>
      <c r="AQ520" s="176" t="s">
        <v>266</v>
      </c>
      <c r="AR520" s="176" t="s">
        <v>266</v>
      </c>
      <c r="AS520" s="176" t="s">
        <v>266</v>
      </c>
      <c r="AT520" s="176" t="s">
        <v>266</v>
      </c>
      <c r="AU520" s="176" t="s">
        <v>266</v>
      </c>
      <c r="AV520" s="176" t="s">
        <v>266</v>
      </c>
      <c r="AW520" s="176" t="s">
        <v>266</v>
      </c>
      <c r="AX520" s="176" t="s">
        <v>266</v>
      </c>
    </row>
    <row r="521" spans="1:50" x14ac:dyDescent="0.3">
      <c r="A521" s="176">
        <v>809718</v>
      </c>
      <c r="B521" s="176" t="s">
        <v>289</v>
      </c>
      <c r="C521" s="176" t="s">
        <v>204</v>
      </c>
      <c r="D521" s="176" t="s">
        <v>205</v>
      </c>
      <c r="E521" s="176" t="s">
        <v>205</v>
      </c>
      <c r="F521" s="176" t="s">
        <v>205</v>
      </c>
      <c r="G521" s="176" t="s">
        <v>204</v>
      </c>
      <c r="H521" s="176" t="s">
        <v>205</v>
      </c>
      <c r="I521" s="176" t="s">
        <v>204</v>
      </c>
      <c r="J521" s="176" t="s">
        <v>204</v>
      </c>
      <c r="K521" s="176" t="s">
        <v>205</v>
      </c>
      <c r="L521" s="176" t="s">
        <v>205</v>
      </c>
      <c r="M521" s="176" t="s">
        <v>205</v>
      </c>
      <c r="N521" s="176" t="s">
        <v>205</v>
      </c>
      <c r="O521" s="176" t="s">
        <v>204</v>
      </c>
      <c r="P521" s="176" t="s">
        <v>205</v>
      </c>
      <c r="Q521" s="176" t="s">
        <v>205</v>
      </c>
      <c r="R521" s="176" t="s">
        <v>205</v>
      </c>
      <c r="S521" s="176" t="s">
        <v>205</v>
      </c>
      <c r="T521" s="176" t="s">
        <v>204</v>
      </c>
      <c r="U521" s="176" t="s">
        <v>204</v>
      </c>
      <c r="V521" s="176" t="s">
        <v>204</v>
      </c>
      <c r="W521" s="176" t="s">
        <v>204</v>
      </c>
      <c r="X521" s="176" t="s">
        <v>204</v>
      </c>
      <c r="Y521" s="176" t="s">
        <v>204</v>
      </c>
      <c r="Z521" s="176" t="s">
        <v>204</v>
      </c>
    </row>
    <row r="522" spans="1:50" x14ac:dyDescent="0.3">
      <c r="A522" s="176">
        <v>809720</v>
      </c>
      <c r="B522" s="176" t="s">
        <v>289</v>
      </c>
      <c r="C522" s="176" t="s">
        <v>203</v>
      </c>
      <c r="D522" s="176" t="s">
        <v>205</v>
      </c>
      <c r="E522" s="176" t="s">
        <v>205</v>
      </c>
      <c r="F522" s="176" t="s">
        <v>203</v>
      </c>
      <c r="G522" s="176" t="s">
        <v>205</v>
      </c>
      <c r="H522" s="176" t="s">
        <v>203</v>
      </c>
      <c r="I522" s="176" t="s">
        <v>203</v>
      </c>
      <c r="J522" s="176" t="s">
        <v>203</v>
      </c>
      <c r="K522" s="176" t="s">
        <v>203</v>
      </c>
      <c r="L522" s="176" t="s">
        <v>205</v>
      </c>
      <c r="M522" s="176" t="s">
        <v>203</v>
      </c>
      <c r="N522" s="176" t="s">
        <v>205</v>
      </c>
      <c r="O522" s="176" t="s">
        <v>204</v>
      </c>
      <c r="P522" s="176" t="s">
        <v>203</v>
      </c>
      <c r="Q522" s="176" t="s">
        <v>205</v>
      </c>
      <c r="R522" s="176" t="s">
        <v>203</v>
      </c>
      <c r="S522" s="176" t="s">
        <v>205</v>
      </c>
      <c r="T522" s="176" t="s">
        <v>203</v>
      </c>
      <c r="U522" s="176" t="s">
        <v>204</v>
      </c>
      <c r="V522" s="176" t="s">
        <v>205</v>
      </c>
      <c r="W522" s="176" t="s">
        <v>204</v>
      </c>
      <c r="X522" s="176" t="s">
        <v>204</v>
      </c>
      <c r="Y522" s="176" t="s">
        <v>204</v>
      </c>
      <c r="Z522" s="176" t="s">
        <v>204</v>
      </c>
      <c r="AA522" s="176" t="s">
        <v>266</v>
      </c>
      <c r="AB522" s="176" t="s">
        <v>266</v>
      </c>
      <c r="AC522" s="176" t="s">
        <v>266</v>
      </c>
      <c r="AD522" s="176" t="s">
        <v>266</v>
      </c>
      <c r="AE522" s="176" t="s">
        <v>266</v>
      </c>
      <c r="AF522" s="176" t="s">
        <v>266</v>
      </c>
      <c r="AG522" s="176" t="s">
        <v>266</v>
      </c>
      <c r="AH522" s="176" t="s">
        <v>266</v>
      </c>
      <c r="AI522" s="176" t="s">
        <v>266</v>
      </c>
      <c r="AJ522" s="176" t="s">
        <v>266</v>
      </c>
      <c r="AK522" s="176" t="s">
        <v>266</v>
      </c>
      <c r="AL522" s="176" t="s">
        <v>266</v>
      </c>
      <c r="AM522" s="176" t="s">
        <v>266</v>
      </c>
      <c r="AN522" s="176" t="s">
        <v>266</v>
      </c>
      <c r="AO522" s="176" t="s">
        <v>266</v>
      </c>
      <c r="AP522" s="176" t="s">
        <v>266</v>
      </c>
      <c r="AQ522" s="176" t="s">
        <v>266</v>
      </c>
      <c r="AR522" s="176" t="s">
        <v>266</v>
      </c>
      <c r="AS522" s="176" t="s">
        <v>266</v>
      </c>
      <c r="AT522" s="176" t="s">
        <v>266</v>
      </c>
      <c r="AU522" s="176" t="s">
        <v>266</v>
      </c>
      <c r="AV522" s="176" t="s">
        <v>266</v>
      </c>
      <c r="AW522" s="176" t="s">
        <v>266</v>
      </c>
      <c r="AX522" s="176" t="s">
        <v>266</v>
      </c>
    </row>
    <row r="523" spans="1:50" x14ac:dyDescent="0.3">
      <c r="A523" s="176">
        <v>809731</v>
      </c>
      <c r="B523" s="176" t="s">
        <v>289</v>
      </c>
      <c r="C523" s="176" t="s">
        <v>205</v>
      </c>
      <c r="D523" s="176" t="s">
        <v>203</v>
      </c>
      <c r="E523" s="176" t="s">
        <v>205</v>
      </c>
      <c r="F523" s="176" t="s">
        <v>205</v>
      </c>
      <c r="G523" s="176" t="s">
        <v>203</v>
      </c>
      <c r="H523" s="176" t="s">
        <v>203</v>
      </c>
      <c r="I523" s="176" t="s">
        <v>203</v>
      </c>
      <c r="J523" s="176" t="s">
        <v>203</v>
      </c>
      <c r="K523" s="176" t="s">
        <v>203</v>
      </c>
      <c r="L523" s="176" t="s">
        <v>203</v>
      </c>
      <c r="M523" s="176" t="s">
        <v>203</v>
      </c>
      <c r="N523" s="176" t="s">
        <v>203</v>
      </c>
      <c r="O523" s="176" t="s">
        <v>204</v>
      </c>
      <c r="P523" s="176" t="s">
        <v>205</v>
      </c>
      <c r="Q523" s="176" t="s">
        <v>205</v>
      </c>
      <c r="R523" s="176" t="s">
        <v>205</v>
      </c>
      <c r="S523" s="176" t="s">
        <v>204</v>
      </c>
      <c r="T523" s="176" t="s">
        <v>205</v>
      </c>
      <c r="U523" s="176" t="s">
        <v>204</v>
      </c>
      <c r="V523" s="176" t="s">
        <v>204</v>
      </c>
      <c r="W523" s="176" t="s">
        <v>204</v>
      </c>
      <c r="X523" s="176" t="s">
        <v>205</v>
      </c>
      <c r="Y523" s="176" t="s">
        <v>204</v>
      </c>
      <c r="Z523" s="176" t="s">
        <v>204</v>
      </c>
      <c r="AA523" s="176" t="s">
        <v>266</v>
      </c>
      <c r="AB523" s="176" t="s">
        <v>266</v>
      </c>
      <c r="AC523" s="176" t="s">
        <v>266</v>
      </c>
      <c r="AD523" s="176" t="s">
        <v>266</v>
      </c>
      <c r="AE523" s="176" t="s">
        <v>266</v>
      </c>
      <c r="AF523" s="176" t="s">
        <v>266</v>
      </c>
      <c r="AG523" s="176" t="s">
        <v>266</v>
      </c>
      <c r="AH523" s="176" t="s">
        <v>266</v>
      </c>
      <c r="AI523" s="176" t="s">
        <v>266</v>
      </c>
      <c r="AJ523" s="176" t="s">
        <v>266</v>
      </c>
      <c r="AK523" s="176" t="s">
        <v>266</v>
      </c>
      <c r="AL523" s="176" t="s">
        <v>266</v>
      </c>
      <c r="AM523" s="176" t="s">
        <v>266</v>
      </c>
      <c r="AN523" s="176" t="s">
        <v>266</v>
      </c>
      <c r="AO523" s="176" t="s">
        <v>266</v>
      </c>
      <c r="AP523" s="176" t="s">
        <v>266</v>
      </c>
      <c r="AQ523" s="176" t="s">
        <v>266</v>
      </c>
      <c r="AR523" s="176" t="s">
        <v>266</v>
      </c>
      <c r="AS523" s="176" t="s">
        <v>266</v>
      </c>
      <c r="AT523" s="176" t="s">
        <v>266</v>
      </c>
      <c r="AU523" s="176" t="s">
        <v>266</v>
      </c>
      <c r="AV523" s="176" t="s">
        <v>266</v>
      </c>
      <c r="AW523" s="176" t="s">
        <v>266</v>
      </c>
      <c r="AX523" s="176" t="s">
        <v>266</v>
      </c>
    </row>
    <row r="524" spans="1:50" x14ac:dyDescent="0.3">
      <c r="A524" s="176">
        <v>809747</v>
      </c>
      <c r="B524" s="176" t="s">
        <v>289</v>
      </c>
      <c r="C524" s="176" t="s">
        <v>205</v>
      </c>
      <c r="D524" s="176" t="s">
        <v>205</v>
      </c>
      <c r="E524" s="176" t="s">
        <v>205</v>
      </c>
      <c r="F524" s="176" t="s">
        <v>204</v>
      </c>
      <c r="G524" s="176" t="s">
        <v>205</v>
      </c>
      <c r="H524" s="176" t="s">
        <v>205</v>
      </c>
      <c r="I524" s="176" t="s">
        <v>204</v>
      </c>
      <c r="J524" s="176" t="s">
        <v>204</v>
      </c>
      <c r="K524" s="176" t="s">
        <v>205</v>
      </c>
      <c r="L524" s="176" t="s">
        <v>204</v>
      </c>
      <c r="M524" s="176" t="s">
        <v>204</v>
      </c>
      <c r="N524" s="176" t="s">
        <v>204</v>
      </c>
      <c r="O524" s="176" t="s">
        <v>204</v>
      </c>
      <c r="P524" s="176" t="s">
        <v>204</v>
      </c>
      <c r="Q524" s="176" t="s">
        <v>204</v>
      </c>
      <c r="R524" s="176" t="s">
        <v>203</v>
      </c>
      <c r="S524" s="176" t="s">
        <v>204</v>
      </c>
      <c r="T524" s="176" t="s">
        <v>204</v>
      </c>
      <c r="U524" s="176" t="s">
        <v>205</v>
      </c>
      <c r="V524" s="176" t="s">
        <v>203</v>
      </c>
      <c r="W524" s="176" t="s">
        <v>205</v>
      </c>
      <c r="X524" s="176" t="s">
        <v>205</v>
      </c>
      <c r="Y524" s="176" t="s">
        <v>204</v>
      </c>
      <c r="Z524" s="176" t="s">
        <v>205</v>
      </c>
      <c r="AA524" s="176" t="s">
        <v>266</v>
      </c>
      <c r="AB524" s="176" t="s">
        <v>266</v>
      </c>
      <c r="AC524" s="176" t="s">
        <v>266</v>
      </c>
      <c r="AD524" s="176" t="s">
        <v>266</v>
      </c>
      <c r="AE524" s="176" t="s">
        <v>266</v>
      </c>
      <c r="AF524" s="176" t="s">
        <v>266</v>
      </c>
      <c r="AG524" s="176" t="s">
        <v>266</v>
      </c>
      <c r="AH524" s="176" t="s">
        <v>266</v>
      </c>
      <c r="AI524" s="176" t="s">
        <v>266</v>
      </c>
      <c r="AJ524" s="176" t="s">
        <v>266</v>
      </c>
      <c r="AK524" s="176" t="s">
        <v>266</v>
      </c>
      <c r="AL524" s="176" t="s">
        <v>266</v>
      </c>
      <c r="AM524" s="176" t="s">
        <v>266</v>
      </c>
      <c r="AN524" s="176" t="s">
        <v>266</v>
      </c>
      <c r="AO524" s="176" t="s">
        <v>266</v>
      </c>
      <c r="AP524" s="176" t="s">
        <v>266</v>
      </c>
      <c r="AQ524" s="176" t="s">
        <v>266</v>
      </c>
      <c r="AR524" s="176" t="s">
        <v>266</v>
      </c>
      <c r="AS524" s="176" t="s">
        <v>266</v>
      </c>
      <c r="AT524" s="176" t="s">
        <v>266</v>
      </c>
      <c r="AU524" s="176" t="s">
        <v>266</v>
      </c>
      <c r="AV524" s="176" t="s">
        <v>266</v>
      </c>
      <c r="AW524" s="176" t="s">
        <v>266</v>
      </c>
      <c r="AX524" s="176" t="s">
        <v>266</v>
      </c>
    </row>
    <row r="525" spans="1:50" x14ac:dyDescent="0.3">
      <c r="A525" s="176">
        <v>809751</v>
      </c>
      <c r="B525" s="176" t="s">
        <v>289</v>
      </c>
      <c r="C525" s="176" t="s">
        <v>205</v>
      </c>
      <c r="D525" s="176" t="s">
        <v>204</v>
      </c>
      <c r="E525" s="176" t="s">
        <v>204</v>
      </c>
      <c r="F525" s="176" t="s">
        <v>204</v>
      </c>
      <c r="G525" s="176" t="s">
        <v>205</v>
      </c>
      <c r="H525" s="176" t="s">
        <v>205</v>
      </c>
      <c r="I525" s="176" t="s">
        <v>205</v>
      </c>
      <c r="J525" s="176" t="s">
        <v>204</v>
      </c>
      <c r="K525" s="176" t="s">
        <v>205</v>
      </c>
      <c r="L525" s="176" t="s">
        <v>204</v>
      </c>
      <c r="M525" s="176" t="s">
        <v>204</v>
      </c>
      <c r="N525" s="176" t="s">
        <v>205</v>
      </c>
      <c r="O525" s="176" t="s">
        <v>204</v>
      </c>
      <c r="P525" s="176" t="s">
        <v>204</v>
      </c>
      <c r="Q525" s="176" t="s">
        <v>204</v>
      </c>
      <c r="R525" s="176" t="s">
        <v>204</v>
      </c>
      <c r="S525" s="176" t="s">
        <v>205</v>
      </c>
      <c r="T525" s="176" t="s">
        <v>204</v>
      </c>
      <c r="U525" s="176" t="s">
        <v>204</v>
      </c>
      <c r="V525" s="176" t="s">
        <v>204</v>
      </c>
      <c r="W525" s="176" t="s">
        <v>204</v>
      </c>
      <c r="X525" s="176" t="s">
        <v>204</v>
      </c>
      <c r="Y525" s="176" t="s">
        <v>204</v>
      </c>
      <c r="Z525" s="176" t="s">
        <v>204</v>
      </c>
    </row>
    <row r="526" spans="1:50" x14ac:dyDescent="0.3">
      <c r="A526" s="176">
        <v>809757</v>
      </c>
      <c r="B526" s="176" t="s">
        <v>289</v>
      </c>
      <c r="C526" s="176" t="s">
        <v>205</v>
      </c>
      <c r="D526" s="176" t="s">
        <v>205</v>
      </c>
      <c r="E526" s="176" t="s">
        <v>205</v>
      </c>
      <c r="F526" s="176" t="s">
        <v>203</v>
      </c>
      <c r="G526" s="176" t="s">
        <v>205</v>
      </c>
      <c r="H526" s="176" t="s">
        <v>205</v>
      </c>
      <c r="I526" s="176" t="s">
        <v>205</v>
      </c>
      <c r="J526" s="176" t="s">
        <v>203</v>
      </c>
      <c r="K526" s="176" t="s">
        <v>205</v>
      </c>
      <c r="L526" s="176" t="s">
        <v>204</v>
      </c>
      <c r="M526" s="176" t="s">
        <v>205</v>
      </c>
      <c r="N526" s="176" t="s">
        <v>204</v>
      </c>
      <c r="O526" s="176" t="s">
        <v>204</v>
      </c>
      <c r="P526" s="176" t="s">
        <v>204</v>
      </c>
      <c r="Q526" s="176" t="s">
        <v>204</v>
      </c>
      <c r="R526" s="176" t="s">
        <v>204</v>
      </c>
      <c r="S526" s="176" t="s">
        <v>204</v>
      </c>
      <c r="T526" s="176" t="s">
        <v>205</v>
      </c>
      <c r="U526" s="176" t="s">
        <v>204</v>
      </c>
      <c r="V526" s="176" t="s">
        <v>204</v>
      </c>
      <c r="W526" s="176" t="s">
        <v>204</v>
      </c>
      <c r="X526" s="176" t="s">
        <v>204</v>
      </c>
      <c r="Y526" s="176" t="s">
        <v>204</v>
      </c>
      <c r="Z526" s="176" t="s">
        <v>204</v>
      </c>
    </row>
    <row r="527" spans="1:50" x14ac:dyDescent="0.3">
      <c r="A527" s="176">
        <v>809771</v>
      </c>
      <c r="B527" s="176" t="s">
        <v>289</v>
      </c>
      <c r="C527" s="176" t="s">
        <v>205</v>
      </c>
      <c r="D527" s="176" t="s">
        <v>203</v>
      </c>
      <c r="E527" s="176" t="s">
        <v>203</v>
      </c>
      <c r="F527" s="176" t="s">
        <v>205</v>
      </c>
      <c r="G527" s="176" t="s">
        <v>204</v>
      </c>
      <c r="H527" s="176" t="s">
        <v>203</v>
      </c>
      <c r="I527" s="176" t="s">
        <v>203</v>
      </c>
      <c r="J527" s="176" t="s">
        <v>205</v>
      </c>
      <c r="K527" s="176" t="s">
        <v>203</v>
      </c>
      <c r="L527" s="176" t="s">
        <v>203</v>
      </c>
      <c r="M527" s="176" t="s">
        <v>203</v>
      </c>
      <c r="N527" s="176" t="s">
        <v>205</v>
      </c>
      <c r="O527" s="176" t="s">
        <v>204</v>
      </c>
      <c r="P527" s="176" t="s">
        <v>205</v>
      </c>
      <c r="Q527" s="176" t="s">
        <v>205</v>
      </c>
      <c r="R527" s="176" t="s">
        <v>203</v>
      </c>
      <c r="S527" s="176" t="s">
        <v>205</v>
      </c>
      <c r="T527" s="176" t="s">
        <v>205</v>
      </c>
      <c r="U527" s="176" t="s">
        <v>203</v>
      </c>
      <c r="V527" s="176" t="s">
        <v>203</v>
      </c>
      <c r="W527" s="176" t="s">
        <v>205</v>
      </c>
      <c r="X527" s="176" t="s">
        <v>205</v>
      </c>
      <c r="Y527" s="176" t="s">
        <v>203</v>
      </c>
      <c r="Z527" s="176" t="s">
        <v>205</v>
      </c>
      <c r="AA527" s="176" t="s">
        <v>266</v>
      </c>
      <c r="AB527" s="176" t="s">
        <v>266</v>
      </c>
      <c r="AC527" s="176" t="s">
        <v>266</v>
      </c>
      <c r="AD527" s="176" t="s">
        <v>266</v>
      </c>
      <c r="AE527" s="176" t="s">
        <v>266</v>
      </c>
      <c r="AF527" s="176" t="s">
        <v>266</v>
      </c>
      <c r="AG527" s="176" t="s">
        <v>266</v>
      </c>
      <c r="AH527" s="176" t="s">
        <v>266</v>
      </c>
      <c r="AI527" s="176" t="s">
        <v>266</v>
      </c>
      <c r="AJ527" s="176" t="s">
        <v>266</v>
      </c>
      <c r="AK527" s="176" t="s">
        <v>266</v>
      </c>
      <c r="AL527" s="176" t="s">
        <v>266</v>
      </c>
      <c r="AM527" s="176" t="s">
        <v>266</v>
      </c>
      <c r="AN527" s="176" t="s">
        <v>266</v>
      </c>
      <c r="AO527" s="176" t="s">
        <v>266</v>
      </c>
      <c r="AP527" s="176" t="s">
        <v>266</v>
      </c>
      <c r="AQ527" s="176" t="s">
        <v>266</v>
      </c>
      <c r="AR527" s="176" t="s">
        <v>266</v>
      </c>
      <c r="AS527" s="176" t="s">
        <v>266</v>
      </c>
      <c r="AT527" s="176" t="s">
        <v>266</v>
      </c>
      <c r="AU527" s="176" t="s">
        <v>266</v>
      </c>
      <c r="AV527" s="176" t="s">
        <v>266</v>
      </c>
      <c r="AW527" s="176" t="s">
        <v>266</v>
      </c>
      <c r="AX527" s="176" t="s">
        <v>266</v>
      </c>
    </row>
    <row r="528" spans="1:50" x14ac:dyDescent="0.3">
      <c r="A528" s="176">
        <v>809779</v>
      </c>
      <c r="B528" s="176" t="s">
        <v>289</v>
      </c>
      <c r="C528" s="176" t="s">
        <v>203</v>
      </c>
      <c r="D528" s="176" t="s">
        <v>203</v>
      </c>
      <c r="E528" s="176" t="s">
        <v>203</v>
      </c>
      <c r="F528" s="176" t="s">
        <v>203</v>
      </c>
      <c r="G528" s="176" t="s">
        <v>203</v>
      </c>
      <c r="H528" s="176" t="s">
        <v>203</v>
      </c>
      <c r="I528" s="176" t="s">
        <v>205</v>
      </c>
      <c r="J528" s="176" t="s">
        <v>205</v>
      </c>
      <c r="K528" s="176" t="s">
        <v>205</v>
      </c>
      <c r="L528" s="176" t="s">
        <v>205</v>
      </c>
      <c r="M528" s="176" t="s">
        <v>203</v>
      </c>
      <c r="N528" s="176" t="s">
        <v>204</v>
      </c>
      <c r="O528" s="176" t="s">
        <v>205</v>
      </c>
      <c r="P528" s="176" t="s">
        <v>205</v>
      </c>
      <c r="Q528" s="176" t="s">
        <v>205</v>
      </c>
      <c r="R528" s="176" t="s">
        <v>204</v>
      </c>
      <c r="S528" s="176" t="s">
        <v>205</v>
      </c>
      <c r="T528" s="176" t="s">
        <v>204</v>
      </c>
      <c r="U528" s="176" t="s">
        <v>204</v>
      </c>
      <c r="V528" s="176" t="s">
        <v>204</v>
      </c>
      <c r="W528" s="176" t="s">
        <v>204</v>
      </c>
      <c r="X528" s="176" t="s">
        <v>205</v>
      </c>
      <c r="Y528" s="176" t="s">
        <v>205</v>
      </c>
      <c r="Z528" s="176" t="s">
        <v>204</v>
      </c>
      <c r="AA528" s="176" t="s">
        <v>266</v>
      </c>
      <c r="AB528" s="176" t="s">
        <v>266</v>
      </c>
      <c r="AC528" s="176" t="s">
        <v>266</v>
      </c>
      <c r="AD528" s="176" t="s">
        <v>266</v>
      </c>
      <c r="AE528" s="176" t="s">
        <v>266</v>
      </c>
      <c r="AF528" s="176" t="s">
        <v>266</v>
      </c>
      <c r="AG528" s="176" t="s">
        <v>266</v>
      </c>
      <c r="AH528" s="176" t="s">
        <v>266</v>
      </c>
      <c r="AI528" s="176" t="s">
        <v>266</v>
      </c>
      <c r="AJ528" s="176" t="s">
        <v>266</v>
      </c>
      <c r="AK528" s="176" t="s">
        <v>266</v>
      </c>
      <c r="AL528" s="176" t="s">
        <v>266</v>
      </c>
      <c r="AM528" s="176" t="s">
        <v>266</v>
      </c>
      <c r="AN528" s="176" t="s">
        <v>266</v>
      </c>
      <c r="AO528" s="176" t="s">
        <v>266</v>
      </c>
      <c r="AP528" s="176" t="s">
        <v>266</v>
      </c>
      <c r="AQ528" s="176" t="s">
        <v>266</v>
      </c>
      <c r="AR528" s="176" t="s">
        <v>266</v>
      </c>
      <c r="AS528" s="176" t="s">
        <v>266</v>
      </c>
      <c r="AT528" s="176" t="s">
        <v>266</v>
      </c>
      <c r="AU528" s="176" t="s">
        <v>266</v>
      </c>
      <c r="AV528" s="176" t="s">
        <v>266</v>
      </c>
      <c r="AW528" s="176" t="s">
        <v>266</v>
      </c>
      <c r="AX528" s="176" t="s">
        <v>266</v>
      </c>
    </row>
    <row r="529" spans="1:50" x14ac:dyDescent="0.3">
      <c r="A529" s="176">
        <v>809786</v>
      </c>
      <c r="B529" s="176" t="s">
        <v>289</v>
      </c>
      <c r="C529" s="176" t="s">
        <v>205</v>
      </c>
      <c r="D529" s="176" t="s">
        <v>203</v>
      </c>
      <c r="E529" s="176" t="s">
        <v>203</v>
      </c>
      <c r="F529" s="176" t="s">
        <v>203</v>
      </c>
      <c r="G529" s="176" t="s">
        <v>203</v>
      </c>
      <c r="H529" s="176" t="s">
        <v>205</v>
      </c>
      <c r="I529" s="176" t="s">
        <v>203</v>
      </c>
      <c r="J529" s="176" t="s">
        <v>203</v>
      </c>
      <c r="K529" s="176" t="s">
        <v>203</v>
      </c>
      <c r="L529" s="176" t="s">
        <v>203</v>
      </c>
      <c r="M529" s="176" t="s">
        <v>203</v>
      </c>
      <c r="N529" s="176" t="s">
        <v>205</v>
      </c>
      <c r="O529" s="176" t="s">
        <v>205</v>
      </c>
      <c r="P529" s="176" t="s">
        <v>203</v>
      </c>
      <c r="Q529" s="176" t="s">
        <v>205</v>
      </c>
      <c r="R529" s="176" t="s">
        <v>205</v>
      </c>
      <c r="S529" s="176" t="s">
        <v>205</v>
      </c>
      <c r="T529" s="176" t="s">
        <v>203</v>
      </c>
      <c r="U529" s="176" t="s">
        <v>205</v>
      </c>
      <c r="V529" s="176" t="s">
        <v>203</v>
      </c>
      <c r="W529" s="176" t="s">
        <v>203</v>
      </c>
      <c r="X529" s="176" t="s">
        <v>205</v>
      </c>
      <c r="Y529" s="176" t="s">
        <v>203</v>
      </c>
      <c r="Z529" s="176" t="s">
        <v>205</v>
      </c>
      <c r="AA529" s="176" t="s">
        <v>266</v>
      </c>
      <c r="AB529" s="176" t="s">
        <v>266</v>
      </c>
      <c r="AC529" s="176" t="s">
        <v>266</v>
      </c>
      <c r="AD529" s="176" t="s">
        <v>266</v>
      </c>
      <c r="AE529" s="176" t="s">
        <v>266</v>
      </c>
      <c r="AF529" s="176" t="s">
        <v>266</v>
      </c>
      <c r="AG529" s="176" t="s">
        <v>266</v>
      </c>
      <c r="AH529" s="176" t="s">
        <v>266</v>
      </c>
      <c r="AI529" s="176" t="s">
        <v>266</v>
      </c>
      <c r="AJ529" s="176" t="s">
        <v>266</v>
      </c>
      <c r="AK529" s="176" t="s">
        <v>266</v>
      </c>
      <c r="AL529" s="176" t="s">
        <v>266</v>
      </c>
      <c r="AM529" s="176" t="s">
        <v>266</v>
      </c>
      <c r="AN529" s="176" t="s">
        <v>266</v>
      </c>
      <c r="AO529" s="176" t="s">
        <v>266</v>
      </c>
      <c r="AP529" s="176" t="s">
        <v>266</v>
      </c>
      <c r="AQ529" s="176" t="s">
        <v>266</v>
      </c>
      <c r="AR529" s="176" t="s">
        <v>266</v>
      </c>
      <c r="AS529" s="176" t="s">
        <v>266</v>
      </c>
      <c r="AT529" s="176" t="s">
        <v>266</v>
      </c>
      <c r="AU529" s="176" t="s">
        <v>266</v>
      </c>
      <c r="AV529" s="176" t="s">
        <v>266</v>
      </c>
      <c r="AW529" s="176" t="s">
        <v>266</v>
      </c>
      <c r="AX529" s="176" t="s">
        <v>266</v>
      </c>
    </row>
    <row r="530" spans="1:50" x14ac:dyDescent="0.3">
      <c r="A530" s="176">
        <v>809794</v>
      </c>
      <c r="B530" s="176" t="s">
        <v>289</v>
      </c>
      <c r="C530" s="176" t="s">
        <v>203</v>
      </c>
      <c r="D530" s="176" t="s">
        <v>203</v>
      </c>
      <c r="E530" s="176" t="s">
        <v>205</v>
      </c>
      <c r="F530" s="176" t="s">
        <v>203</v>
      </c>
      <c r="G530" s="176" t="s">
        <v>203</v>
      </c>
      <c r="H530" s="176" t="s">
        <v>203</v>
      </c>
      <c r="I530" s="176" t="s">
        <v>203</v>
      </c>
      <c r="J530" s="176" t="s">
        <v>205</v>
      </c>
      <c r="K530" s="176" t="s">
        <v>203</v>
      </c>
      <c r="L530" s="176" t="s">
        <v>205</v>
      </c>
      <c r="M530" s="176" t="s">
        <v>203</v>
      </c>
      <c r="N530" s="176" t="s">
        <v>203</v>
      </c>
      <c r="O530" s="176" t="s">
        <v>205</v>
      </c>
      <c r="P530" s="176" t="s">
        <v>204</v>
      </c>
      <c r="Q530" s="176" t="s">
        <v>205</v>
      </c>
      <c r="R530" s="176" t="s">
        <v>203</v>
      </c>
      <c r="S530" s="176" t="s">
        <v>205</v>
      </c>
      <c r="T530" s="176" t="s">
        <v>205</v>
      </c>
      <c r="U530" s="176" t="s">
        <v>205</v>
      </c>
      <c r="V530" s="176" t="s">
        <v>205</v>
      </c>
      <c r="W530" s="176" t="s">
        <v>205</v>
      </c>
      <c r="X530" s="176" t="s">
        <v>205</v>
      </c>
      <c r="Y530" s="176" t="s">
        <v>205</v>
      </c>
      <c r="Z530" s="176" t="s">
        <v>205</v>
      </c>
      <c r="AA530" s="176" t="s">
        <v>266</v>
      </c>
      <c r="AB530" s="176" t="s">
        <v>266</v>
      </c>
      <c r="AC530" s="176" t="s">
        <v>266</v>
      </c>
      <c r="AD530" s="176" t="s">
        <v>266</v>
      </c>
      <c r="AE530" s="176" t="s">
        <v>266</v>
      </c>
      <c r="AF530" s="176" t="s">
        <v>266</v>
      </c>
      <c r="AG530" s="176" t="s">
        <v>266</v>
      </c>
      <c r="AH530" s="176" t="s">
        <v>266</v>
      </c>
      <c r="AI530" s="176" t="s">
        <v>266</v>
      </c>
      <c r="AJ530" s="176" t="s">
        <v>266</v>
      </c>
      <c r="AK530" s="176" t="s">
        <v>266</v>
      </c>
      <c r="AL530" s="176" t="s">
        <v>266</v>
      </c>
      <c r="AM530" s="176" t="s">
        <v>266</v>
      </c>
      <c r="AN530" s="176" t="s">
        <v>266</v>
      </c>
      <c r="AO530" s="176" t="s">
        <v>266</v>
      </c>
      <c r="AP530" s="176" t="s">
        <v>266</v>
      </c>
      <c r="AQ530" s="176" t="s">
        <v>266</v>
      </c>
      <c r="AR530" s="176" t="s">
        <v>266</v>
      </c>
      <c r="AS530" s="176" t="s">
        <v>266</v>
      </c>
      <c r="AT530" s="176" t="s">
        <v>266</v>
      </c>
      <c r="AU530" s="176" t="s">
        <v>266</v>
      </c>
      <c r="AV530" s="176" t="s">
        <v>266</v>
      </c>
      <c r="AW530" s="176" t="s">
        <v>266</v>
      </c>
      <c r="AX530" s="176" t="s">
        <v>266</v>
      </c>
    </row>
    <row r="531" spans="1:50" x14ac:dyDescent="0.3">
      <c r="A531" s="176">
        <v>809801</v>
      </c>
      <c r="B531" s="176" t="s">
        <v>289</v>
      </c>
      <c r="C531" s="176" t="s">
        <v>203</v>
      </c>
      <c r="D531" s="176" t="s">
        <v>203</v>
      </c>
      <c r="E531" s="176" t="s">
        <v>204</v>
      </c>
      <c r="F531" s="176" t="s">
        <v>205</v>
      </c>
      <c r="G531" s="176" t="s">
        <v>203</v>
      </c>
      <c r="H531" s="176" t="s">
        <v>204</v>
      </c>
      <c r="I531" s="176" t="s">
        <v>203</v>
      </c>
      <c r="J531" s="176" t="s">
        <v>204</v>
      </c>
      <c r="K531" s="176" t="s">
        <v>204</v>
      </c>
      <c r="L531" s="176" t="s">
        <v>203</v>
      </c>
      <c r="M531" s="176" t="s">
        <v>203</v>
      </c>
      <c r="N531" s="176" t="s">
        <v>205</v>
      </c>
      <c r="O531" s="176" t="s">
        <v>204</v>
      </c>
      <c r="P531" s="176" t="s">
        <v>204</v>
      </c>
      <c r="Q531" s="176" t="s">
        <v>204</v>
      </c>
      <c r="R531" s="176" t="s">
        <v>204</v>
      </c>
      <c r="S531" s="176" t="s">
        <v>204</v>
      </c>
      <c r="T531" s="176" t="s">
        <v>204</v>
      </c>
      <c r="U531" s="176" t="s">
        <v>204</v>
      </c>
      <c r="V531" s="176" t="s">
        <v>204</v>
      </c>
      <c r="W531" s="176" t="s">
        <v>204</v>
      </c>
      <c r="X531" s="176" t="s">
        <v>204</v>
      </c>
      <c r="Y531" s="176" t="s">
        <v>204</v>
      </c>
      <c r="Z531" s="176" t="s">
        <v>204</v>
      </c>
    </row>
    <row r="532" spans="1:50" x14ac:dyDescent="0.3">
      <c r="A532" s="176">
        <v>809803</v>
      </c>
      <c r="B532" s="176" t="s">
        <v>289</v>
      </c>
      <c r="C532" s="176" t="s">
        <v>205</v>
      </c>
      <c r="D532" s="176" t="s">
        <v>203</v>
      </c>
      <c r="E532" s="176" t="s">
        <v>203</v>
      </c>
      <c r="F532" s="176" t="s">
        <v>205</v>
      </c>
      <c r="G532" s="176" t="s">
        <v>205</v>
      </c>
      <c r="H532" s="176" t="s">
        <v>205</v>
      </c>
      <c r="I532" s="176" t="s">
        <v>204</v>
      </c>
      <c r="J532" s="176" t="s">
        <v>204</v>
      </c>
      <c r="K532" s="176" t="s">
        <v>204</v>
      </c>
      <c r="L532" s="176" t="s">
        <v>205</v>
      </c>
      <c r="M532" s="176" t="s">
        <v>204</v>
      </c>
      <c r="N532" s="176" t="s">
        <v>204</v>
      </c>
      <c r="O532" s="176" t="s">
        <v>204</v>
      </c>
      <c r="P532" s="176" t="s">
        <v>204</v>
      </c>
      <c r="Q532" s="176" t="s">
        <v>204</v>
      </c>
      <c r="R532" s="176" t="s">
        <v>204</v>
      </c>
      <c r="S532" s="176" t="s">
        <v>204</v>
      </c>
      <c r="T532" s="176" t="s">
        <v>204</v>
      </c>
      <c r="U532" s="176" t="s">
        <v>204</v>
      </c>
      <c r="V532" s="176" t="s">
        <v>204</v>
      </c>
      <c r="W532" s="176" t="s">
        <v>204</v>
      </c>
      <c r="X532" s="176" t="s">
        <v>204</v>
      </c>
      <c r="Y532" s="176" t="s">
        <v>204</v>
      </c>
      <c r="Z532" s="176" t="s">
        <v>204</v>
      </c>
    </row>
    <row r="533" spans="1:50" x14ac:dyDescent="0.3">
      <c r="A533" s="176">
        <v>809811</v>
      </c>
      <c r="B533" s="176" t="s">
        <v>289</v>
      </c>
      <c r="C533" s="176" t="s">
        <v>203</v>
      </c>
      <c r="D533" s="176" t="s">
        <v>203</v>
      </c>
      <c r="E533" s="176" t="s">
        <v>204</v>
      </c>
      <c r="F533" s="176" t="s">
        <v>204</v>
      </c>
      <c r="G533" s="176" t="s">
        <v>205</v>
      </c>
      <c r="H533" s="176" t="s">
        <v>205</v>
      </c>
      <c r="I533" s="176" t="s">
        <v>204</v>
      </c>
      <c r="J533" s="176" t="s">
        <v>205</v>
      </c>
      <c r="K533" s="176" t="s">
        <v>205</v>
      </c>
      <c r="L533" s="176" t="s">
        <v>205</v>
      </c>
      <c r="M533" s="176" t="s">
        <v>204</v>
      </c>
      <c r="N533" s="176" t="s">
        <v>205</v>
      </c>
      <c r="O533" s="176" t="s">
        <v>204</v>
      </c>
      <c r="P533" s="176" t="s">
        <v>204</v>
      </c>
      <c r="Q533" s="176" t="s">
        <v>205</v>
      </c>
      <c r="R533" s="176" t="s">
        <v>204</v>
      </c>
      <c r="S533" s="176" t="s">
        <v>204</v>
      </c>
      <c r="T533" s="176" t="s">
        <v>204</v>
      </c>
      <c r="U533" s="176" t="s">
        <v>204</v>
      </c>
      <c r="V533" s="176" t="s">
        <v>204</v>
      </c>
      <c r="W533" s="176" t="s">
        <v>204</v>
      </c>
      <c r="X533" s="176" t="s">
        <v>204</v>
      </c>
      <c r="Y533" s="176" t="s">
        <v>204</v>
      </c>
      <c r="Z533" s="176" t="s">
        <v>204</v>
      </c>
    </row>
    <row r="534" spans="1:50" x14ac:dyDescent="0.3">
      <c r="A534" s="176">
        <v>809821</v>
      </c>
      <c r="B534" s="176" t="s">
        <v>289</v>
      </c>
      <c r="C534" s="176" t="s">
        <v>203</v>
      </c>
      <c r="D534" s="176" t="s">
        <v>205</v>
      </c>
      <c r="E534" s="176" t="s">
        <v>203</v>
      </c>
      <c r="F534" s="176" t="s">
        <v>205</v>
      </c>
      <c r="G534" s="176" t="s">
        <v>205</v>
      </c>
      <c r="H534" s="176" t="s">
        <v>203</v>
      </c>
      <c r="I534" s="176" t="s">
        <v>203</v>
      </c>
      <c r="J534" s="176" t="s">
        <v>203</v>
      </c>
      <c r="K534" s="176" t="s">
        <v>203</v>
      </c>
      <c r="L534" s="176" t="s">
        <v>205</v>
      </c>
      <c r="M534" s="176" t="s">
        <v>203</v>
      </c>
      <c r="N534" s="176" t="s">
        <v>205</v>
      </c>
      <c r="O534" s="176" t="s">
        <v>204</v>
      </c>
      <c r="P534" s="176" t="s">
        <v>205</v>
      </c>
      <c r="Q534" s="176" t="s">
        <v>205</v>
      </c>
      <c r="R534" s="176" t="s">
        <v>205</v>
      </c>
      <c r="S534" s="176" t="s">
        <v>203</v>
      </c>
      <c r="T534" s="176" t="s">
        <v>203</v>
      </c>
      <c r="U534" s="176" t="s">
        <v>205</v>
      </c>
      <c r="V534" s="176" t="s">
        <v>205</v>
      </c>
      <c r="W534" s="176" t="s">
        <v>205</v>
      </c>
      <c r="X534" s="176" t="s">
        <v>205</v>
      </c>
      <c r="Y534" s="176" t="s">
        <v>205</v>
      </c>
      <c r="Z534" s="176" t="s">
        <v>204</v>
      </c>
      <c r="AA534" s="176" t="s">
        <v>266</v>
      </c>
      <c r="AB534" s="176" t="s">
        <v>266</v>
      </c>
      <c r="AC534" s="176" t="s">
        <v>266</v>
      </c>
      <c r="AD534" s="176" t="s">
        <v>266</v>
      </c>
      <c r="AE534" s="176" t="s">
        <v>266</v>
      </c>
      <c r="AF534" s="176" t="s">
        <v>266</v>
      </c>
      <c r="AG534" s="176" t="s">
        <v>266</v>
      </c>
      <c r="AH534" s="176" t="s">
        <v>266</v>
      </c>
      <c r="AI534" s="176" t="s">
        <v>266</v>
      </c>
      <c r="AJ534" s="176" t="s">
        <v>266</v>
      </c>
      <c r="AK534" s="176" t="s">
        <v>266</v>
      </c>
      <c r="AL534" s="176" t="s">
        <v>266</v>
      </c>
      <c r="AM534" s="176" t="s">
        <v>266</v>
      </c>
      <c r="AN534" s="176" t="s">
        <v>266</v>
      </c>
      <c r="AO534" s="176" t="s">
        <v>266</v>
      </c>
      <c r="AP534" s="176" t="s">
        <v>266</v>
      </c>
      <c r="AQ534" s="176" t="s">
        <v>266</v>
      </c>
      <c r="AR534" s="176" t="s">
        <v>266</v>
      </c>
      <c r="AS534" s="176" t="s">
        <v>266</v>
      </c>
      <c r="AT534" s="176" t="s">
        <v>266</v>
      </c>
      <c r="AU534" s="176" t="s">
        <v>266</v>
      </c>
      <c r="AV534" s="176" t="s">
        <v>266</v>
      </c>
      <c r="AW534" s="176" t="s">
        <v>266</v>
      </c>
      <c r="AX534" s="176" t="s">
        <v>266</v>
      </c>
    </row>
    <row r="535" spans="1:50" x14ac:dyDescent="0.3">
      <c r="A535" s="176">
        <v>809825</v>
      </c>
      <c r="B535" s="176" t="s">
        <v>289</v>
      </c>
      <c r="C535" s="176" t="s">
        <v>203</v>
      </c>
      <c r="D535" s="176" t="s">
        <v>203</v>
      </c>
      <c r="E535" s="176" t="s">
        <v>205</v>
      </c>
      <c r="F535" s="176" t="s">
        <v>205</v>
      </c>
      <c r="G535" s="176" t="s">
        <v>205</v>
      </c>
      <c r="H535" s="176" t="s">
        <v>204</v>
      </c>
      <c r="I535" s="176" t="s">
        <v>205</v>
      </c>
      <c r="J535" s="176" t="s">
        <v>203</v>
      </c>
      <c r="K535" s="176" t="s">
        <v>205</v>
      </c>
      <c r="L535" s="176" t="s">
        <v>203</v>
      </c>
      <c r="M535" s="176" t="s">
        <v>203</v>
      </c>
      <c r="N535" s="176" t="s">
        <v>203</v>
      </c>
      <c r="O535" s="176" t="s">
        <v>204</v>
      </c>
      <c r="P535" s="176" t="s">
        <v>205</v>
      </c>
      <c r="Q535" s="176" t="s">
        <v>205</v>
      </c>
      <c r="R535" s="176" t="s">
        <v>205</v>
      </c>
      <c r="S535" s="176" t="s">
        <v>203</v>
      </c>
      <c r="T535" s="176" t="s">
        <v>205</v>
      </c>
      <c r="U535" s="176" t="s">
        <v>203</v>
      </c>
      <c r="V535" s="176" t="s">
        <v>203</v>
      </c>
      <c r="W535" s="176" t="s">
        <v>205</v>
      </c>
      <c r="X535" s="176" t="s">
        <v>205</v>
      </c>
      <c r="Y535" s="176" t="s">
        <v>203</v>
      </c>
      <c r="Z535" s="176" t="s">
        <v>205</v>
      </c>
    </row>
    <row r="536" spans="1:50" x14ac:dyDescent="0.3">
      <c r="A536" s="176">
        <v>809856</v>
      </c>
      <c r="B536" s="176" t="s">
        <v>289</v>
      </c>
      <c r="C536" s="176" t="s">
        <v>203</v>
      </c>
      <c r="D536" s="176" t="s">
        <v>203</v>
      </c>
      <c r="E536" s="176" t="s">
        <v>203</v>
      </c>
      <c r="F536" s="176" t="s">
        <v>203</v>
      </c>
      <c r="G536" s="176" t="s">
        <v>203</v>
      </c>
      <c r="H536" s="176" t="s">
        <v>204</v>
      </c>
      <c r="I536" s="176" t="s">
        <v>203</v>
      </c>
      <c r="J536" s="176" t="s">
        <v>203</v>
      </c>
      <c r="K536" s="176" t="s">
        <v>205</v>
      </c>
      <c r="L536" s="176" t="s">
        <v>203</v>
      </c>
      <c r="M536" s="176" t="s">
        <v>203</v>
      </c>
      <c r="N536" s="176" t="s">
        <v>205</v>
      </c>
      <c r="O536" s="176" t="s">
        <v>203</v>
      </c>
      <c r="P536" s="176" t="s">
        <v>205</v>
      </c>
      <c r="Q536" s="176" t="s">
        <v>205</v>
      </c>
      <c r="R536" s="176" t="s">
        <v>205</v>
      </c>
      <c r="S536" s="176" t="s">
        <v>205</v>
      </c>
      <c r="T536" s="176" t="s">
        <v>203</v>
      </c>
      <c r="U536" s="176" t="s">
        <v>205</v>
      </c>
      <c r="V536" s="176" t="s">
        <v>205</v>
      </c>
      <c r="W536" s="176" t="s">
        <v>205</v>
      </c>
      <c r="X536" s="176" t="s">
        <v>205</v>
      </c>
      <c r="Y536" s="176" t="s">
        <v>205</v>
      </c>
      <c r="Z536" s="176" t="s">
        <v>205</v>
      </c>
      <c r="AA536" s="176" t="s">
        <v>266</v>
      </c>
      <c r="AB536" s="176" t="s">
        <v>266</v>
      </c>
      <c r="AC536" s="176" t="s">
        <v>266</v>
      </c>
      <c r="AD536" s="176" t="s">
        <v>266</v>
      </c>
      <c r="AE536" s="176" t="s">
        <v>266</v>
      </c>
      <c r="AF536" s="176" t="s">
        <v>266</v>
      </c>
      <c r="AG536" s="176" t="s">
        <v>266</v>
      </c>
      <c r="AH536" s="176" t="s">
        <v>266</v>
      </c>
      <c r="AI536" s="176" t="s">
        <v>266</v>
      </c>
      <c r="AJ536" s="176" t="s">
        <v>266</v>
      </c>
      <c r="AK536" s="176" t="s">
        <v>266</v>
      </c>
      <c r="AL536" s="176" t="s">
        <v>266</v>
      </c>
      <c r="AM536" s="176" t="s">
        <v>266</v>
      </c>
      <c r="AN536" s="176" t="s">
        <v>266</v>
      </c>
      <c r="AO536" s="176" t="s">
        <v>266</v>
      </c>
      <c r="AP536" s="176" t="s">
        <v>266</v>
      </c>
      <c r="AQ536" s="176" t="s">
        <v>266</v>
      </c>
      <c r="AR536" s="176" t="s">
        <v>266</v>
      </c>
      <c r="AS536" s="176" t="s">
        <v>266</v>
      </c>
      <c r="AT536" s="176" t="s">
        <v>266</v>
      </c>
      <c r="AU536" s="176" t="s">
        <v>266</v>
      </c>
      <c r="AV536" s="176" t="s">
        <v>266</v>
      </c>
      <c r="AW536" s="176" t="s">
        <v>266</v>
      </c>
      <c r="AX536" s="176" t="s">
        <v>266</v>
      </c>
    </row>
    <row r="537" spans="1:50" x14ac:dyDescent="0.3">
      <c r="A537" s="176">
        <v>809858</v>
      </c>
      <c r="B537" s="176" t="s">
        <v>289</v>
      </c>
      <c r="C537" s="176" t="s">
        <v>203</v>
      </c>
      <c r="D537" s="176" t="s">
        <v>203</v>
      </c>
      <c r="E537" s="176" t="s">
        <v>203</v>
      </c>
      <c r="F537" s="176" t="s">
        <v>203</v>
      </c>
      <c r="G537" s="176" t="s">
        <v>203</v>
      </c>
      <c r="H537" s="176" t="s">
        <v>205</v>
      </c>
      <c r="I537" s="176" t="s">
        <v>203</v>
      </c>
      <c r="J537" s="176" t="s">
        <v>205</v>
      </c>
      <c r="K537" s="176" t="s">
        <v>203</v>
      </c>
      <c r="L537" s="176" t="s">
        <v>203</v>
      </c>
      <c r="M537" s="176" t="s">
        <v>203</v>
      </c>
      <c r="N537" s="176" t="s">
        <v>203</v>
      </c>
      <c r="O537" s="176" t="s">
        <v>205</v>
      </c>
      <c r="P537" s="176" t="s">
        <v>205</v>
      </c>
      <c r="Q537" s="176" t="s">
        <v>205</v>
      </c>
      <c r="R537" s="176" t="s">
        <v>205</v>
      </c>
      <c r="S537" s="176" t="s">
        <v>205</v>
      </c>
      <c r="T537" s="176" t="s">
        <v>205</v>
      </c>
      <c r="U537" s="176" t="s">
        <v>205</v>
      </c>
      <c r="V537" s="176" t="s">
        <v>205</v>
      </c>
      <c r="W537" s="176" t="s">
        <v>205</v>
      </c>
      <c r="X537" s="176" t="s">
        <v>205</v>
      </c>
      <c r="Y537" s="176" t="s">
        <v>205</v>
      </c>
      <c r="Z537" s="176" t="s">
        <v>204</v>
      </c>
      <c r="AA537" s="176" t="s">
        <v>266</v>
      </c>
      <c r="AB537" s="176" t="s">
        <v>266</v>
      </c>
      <c r="AC537" s="176" t="s">
        <v>266</v>
      </c>
      <c r="AD537" s="176" t="s">
        <v>266</v>
      </c>
      <c r="AE537" s="176" t="s">
        <v>266</v>
      </c>
      <c r="AF537" s="176" t="s">
        <v>266</v>
      </c>
      <c r="AG537" s="176" t="s">
        <v>266</v>
      </c>
      <c r="AH537" s="176" t="s">
        <v>266</v>
      </c>
      <c r="AI537" s="176" t="s">
        <v>266</v>
      </c>
      <c r="AJ537" s="176" t="s">
        <v>266</v>
      </c>
      <c r="AK537" s="176" t="s">
        <v>266</v>
      </c>
      <c r="AL537" s="176" t="s">
        <v>266</v>
      </c>
      <c r="AM537" s="176" t="s">
        <v>266</v>
      </c>
      <c r="AN537" s="176" t="s">
        <v>266</v>
      </c>
      <c r="AO537" s="176" t="s">
        <v>266</v>
      </c>
      <c r="AP537" s="176" t="s">
        <v>266</v>
      </c>
      <c r="AQ537" s="176" t="s">
        <v>266</v>
      </c>
      <c r="AR537" s="176" t="s">
        <v>266</v>
      </c>
      <c r="AS537" s="176" t="s">
        <v>266</v>
      </c>
      <c r="AT537" s="176" t="s">
        <v>266</v>
      </c>
      <c r="AU537" s="176" t="s">
        <v>266</v>
      </c>
      <c r="AV537" s="176" t="s">
        <v>266</v>
      </c>
      <c r="AW537" s="176" t="s">
        <v>266</v>
      </c>
      <c r="AX537" s="176" t="s">
        <v>266</v>
      </c>
    </row>
    <row r="538" spans="1:50" x14ac:dyDescent="0.3">
      <c r="A538" s="176">
        <v>809865</v>
      </c>
      <c r="B538" s="176" t="s">
        <v>289</v>
      </c>
      <c r="C538" s="176" t="s">
        <v>203</v>
      </c>
      <c r="D538" s="176" t="s">
        <v>203</v>
      </c>
      <c r="E538" s="176" t="s">
        <v>203</v>
      </c>
      <c r="F538" s="176" t="s">
        <v>203</v>
      </c>
      <c r="G538" s="176" t="s">
        <v>203</v>
      </c>
      <c r="H538" s="176" t="s">
        <v>203</v>
      </c>
      <c r="I538" s="176" t="s">
        <v>203</v>
      </c>
      <c r="J538" s="176" t="s">
        <v>205</v>
      </c>
      <c r="K538" s="176" t="s">
        <v>205</v>
      </c>
      <c r="L538" s="176" t="s">
        <v>203</v>
      </c>
      <c r="M538" s="176" t="s">
        <v>203</v>
      </c>
      <c r="N538" s="176" t="s">
        <v>203</v>
      </c>
      <c r="O538" s="176" t="s">
        <v>205</v>
      </c>
      <c r="P538" s="176" t="s">
        <v>205</v>
      </c>
      <c r="Q538" s="176" t="s">
        <v>205</v>
      </c>
      <c r="R538" s="176" t="s">
        <v>205</v>
      </c>
      <c r="S538" s="176" t="s">
        <v>205</v>
      </c>
      <c r="T538" s="176" t="s">
        <v>205</v>
      </c>
      <c r="U538" s="176" t="s">
        <v>204</v>
      </c>
      <c r="V538" s="176" t="s">
        <v>204</v>
      </c>
      <c r="W538" s="176" t="s">
        <v>204</v>
      </c>
      <c r="X538" s="176" t="s">
        <v>204</v>
      </c>
      <c r="Y538" s="176" t="s">
        <v>204</v>
      </c>
      <c r="Z538" s="176" t="s">
        <v>204</v>
      </c>
    </row>
    <row r="539" spans="1:50" x14ac:dyDescent="0.3">
      <c r="A539" s="176">
        <v>809868</v>
      </c>
      <c r="B539" s="176" t="s">
        <v>289</v>
      </c>
      <c r="C539" s="176" t="s">
        <v>203</v>
      </c>
      <c r="D539" s="176" t="s">
        <v>203</v>
      </c>
      <c r="E539" s="176" t="s">
        <v>205</v>
      </c>
      <c r="F539" s="176" t="s">
        <v>203</v>
      </c>
      <c r="G539" s="176" t="s">
        <v>203</v>
      </c>
      <c r="H539" s="176" t="s">
        <v>204</v>
      </c>
      <c r="I539" s="176" t="s">
        <v>203</v>
      </c>
      <c r="J539" s="176" t="s">
        <v>203</v>
      </c>
      <c r="K539" s="176" t="s">
        <v>205</v>
      </c>
      <c r="L539" s="176" t="s">
        <v>205</v>
      </c>
      <c r="M539" s="176" t="s">
        <v>203</v>
      </c>
      <c r="N539" s="176" t="s">
        <v>203</v>
      </c>
      <c r="O539" s="176" t="s">
        <v>205</v>
      </c>
      <c r="P539" s="176" t="s">
        <v>205</v>
      </c>
      <c r="Q539" s="176" t="s">
        <v>205</v>
      </c>
      <c r="R539" s="176" t="s">
        <v>205</v>
      </c>
      <c r="S539" s="176" t="s">
        <v>205</v>
      </c>
      <c r="T539" s="176" t="s">
        <v>205</v>
      </c>
      <c r="U539" s="176" t="s">
        <v>204</v>
      </c>
      <c r="V539" s="176" t="s">
        <v>204</v>
      </c>
      <c r="W539" s="176" t="s">
        <v>204</v>
      </c>
      <c r="X539" s="176" t="s">
        <v>204</v>
      </c>
      <c r="Y539" s="176" t="s">
        <v>204</v>
      </c>
      <c r="Z539" s="176" t="s">
        <v>204</v>
      </c>
      <c r="AA539" s="176" t="s">
        <v>266</v>
      </c>
      <c r="AB539" s="176" t="s">
        <v>266</v>
      </c>
      <c r="AC539" s="176" t="s">
        <v>266</v>
      </c>
      <c r="AD539" s="176" t="s">
        <v>266</v>
      </c>
      <c r="AE539" s="176" t="s">
        <v>266</v>
      </c>
      <c r="AF539" s="176" t="s">
        <v>266</v>
      </c>
      <c r="AG539" s="176" t="s">
        <v>266</v>
      </c>
      <c r="AH539" s="176" t="s">
        <v>266</v>
      </c>
      <c r="AI539" s="176" t="s">
        <v>266</v>
      </c>
      <c r="AJ539" s="176" t="s">
        <v>266</v>
      </c>
      <c r="AK539" s="176" t="s">
        <v>266</v>
      </c>
      <c r="AL539" s="176" t="s">
        <v>266</v>
      </c>
      <c r="AM539" s="176" t="s">
        <v>266</v>
      </c>
      <c r="AN539" s="176" t="s">
        <v>266</v>
      </c>
      <c r="AO539" s="176" t="s">
        <v>266</v>
      </c>
      <c r="AP539" s="176" t="s">
        <v>266</v>
      </c>
      <c r="AQ539" s="176" t="s">
        <v>266</v>
      </c>
      <c r="AR539" s="176" t="s">
        <v>266</v>
      </c>
      <c r="AS539" s="176" t="s">
        <v>266</v>
      </c>
      <c r="AT539" s="176" t="s">
        <v>266</v>
      </c>
      <c r="AU539" s="176" t="s">
        <v>266</v>
      </c>
      <c r="AV539" s="176" t="s">
        <v>266</v>
      </c>
      <c r="AW539" s="176" t="s">
        <v>266</v>
      </c>
      <c r="AX539" s="176" t="s">
        <v>266</v>
      </c>
    </row>
    <row r="540" spans="1:50" x14ac:dyDescent="0.3">
      <c r="A540" s="176">
        <v>809874</v>
      </c>
      <c r="B540" s="176" t="s">
        <v>289</v>
      </c>
    </row>
    <row r="541" spans="1:50" x14ac:dyDescent="0.3">
      <c r="A541" s="176">
        <v>809893</v>
      </c>
      <c r="B541" s="176" t="s">
        <v>289</v>
      </c>
      <c r="C541" s="176" t="s">
        <v>203</v>
      </c>
      <c r="D541" s="176" t="s">
        <v>203</v>
      </c>
      <c r="E541" s="176" t="s">
        <v>203</v>
      </c>
      <c r="F541" s="176" t="s">
        <v>203</v>
      </c>
      <c r="G541" s="176" t="s">
        <v>203</v>
      </c>
      <c r="H541" s="176" t="s">
        <v>203</v>
      </c>
      <c r="I541" s="176" t="s">
        <v>203</v>
      </c>
      <c r="J541" s="176" t="s">
        <v>203</v>
      </c>
      <c r="K541" s="176" t="s">
        <v>203</v>
      </c>
      <c r="L541" s="176" t="s">
        <v>203</v>
      </c>
      <c r="M541" s="176" t="s">
        <v>203</v>
      </c>
      <c r="N541" s="176" t="s">
        <v>203</v>
      </c>
      <c r="O541" s="176" t="s">
        <v>205</v>
      </c>
      <c r="P541" s="176" t="s">
        <v>205</v>
      </c>
      <c r="Q541" s="176" t="s">
        <v>205</v>
      </c>
      <c r="R541" s="176" t="s">
        <v>205</v>
      </c>
      <c r="S541" s="176" t="s">
        <v>205</v>
      </c>
      <c r="T541" s="176" t="s">
        <v>205</v>
      </c>
      <c r="U541" s="176" t="s">
        <v>204</v>
      </c>
      <c r="V541" s="176" t="s">
        <v>204</v>
      </c>
      <c r="W541" s="176" t="s">
        <v>204</v>
      </c>
      <c r="X541" s="176" t="s">
        <v>204</v>
      </c>
      <c r="Y541" s="176" t="s">
        <v>204</v>
      </c>
      <c r="Z541" s="176" t="s">
        <v>204</v>
      </c>
    </row>
    <row r="542" spans="1:50" x14ac:dyDescent="0.3">
      <c r="A542" s="176">
        <v>809915</v>
      </c>
      <c r="B542" s="176" t="s">
        <v>289</v>
      </c>
      <c r="C542" s="176" t="s">
        <v>203</v>
      </c>
      <c r="D542" s="176" t="s">
        <v>203</v>
      </c>
      <c r="E542" s="176" t="s">
        <v>205</v>
      </c>
      <c r="F542" s="176" t="s">
        <v>203</v>
      </c>
      <c r="G542" s="176" t="s">
        <v>203</v>
      </c>
      <c r="H542" s="176" t="s">
        <v>205</v>
      </c>
      <c r="I542" s="176" t="s">
        <v>203</v>
      </c>
      <c r="J542" s="176" t="s">
        <v>203</v>
      </c>
      <c r="K542" s="176" t="s">
        <v>203</v>
      </c>
      <c r="L542" s="176" t="s">
        <v>205</v>
      </c>
      <c r="M542" s="176" t="s">
        <v>203</v>
      </c>
      <c r="N542" s="176" t="s">
        <v>205</v>
      </c>
      <c r="O542" s="176" t="s">
        <v>203</v>
      </c>
      <c r="P542" s="176" t="s">
        <v>205</v>
      </c>
      <c r="Q542" s="176" t="s">
        <v>203</v>
      </c>
      <c r="R542" s="176" t="s">
        <v>203</v>
      </c>
      <c r="S542" s="176" t="s">
        <v>205</v>
      </c>
      <c r="T542" s="176" t="s">
        <v>205</v>
      </c>
      <c r="U542" s="176" t="s">
        <v>203</v>
      </c>
      <c r="V542" s="176" t="s">
        <v>203</v>
      </c>
      <c r="W542" s="176" t="s">
        <v>205</v>
      </c>
      <c r="X542" s="176" t="s">
        <v>205</v>
      </c>
      <c r="Y542" s="176" t="s">
        <v>205</v>
      </c>
      <c r="Z542" s="176" t="s">
        <v>203</v>
      </c>
    </row>
    <row r="543" spans="1:50" x14ac:dyDescent="0.3">
      <c r="A543" s="176">
        <v>809923</v>
      </c>
      <c r="B543" s="176" t="s">
        <v>289</v>
      </c>
      <c r="C543" s="176" t="s">
        <v>205</v>
      </c>
      <c r="D543" s="176" t="s">
        <v>204</v>
      </c>
      <c r="E543" s="176" t="s">
        <v>205</v>
      </c>
      <c r="F543" s="176" t="s">
        <v>205</v>
      </c>
      <c r="G543" s="176" t="s">
        <v>205</v>
      </c>
      <c r="H543" s="176" t="s">
        <v>205</v>
      </c>
      <c r="I543" s="176" t="s">
        <v>205</v>
      </c>
      <c r="J543" s="176" t="s">
        <v>204</v>
      </c>
      <c r="K543" s="176" t="s">
        <v>204</v>
      </c>
      <c r="L543" s="176" t="s">
        <v>205</v>
      </c>
      <c r="M543" s="176" t="s">
        <v>205</v>
      </c>
      <c r="N543" s="176" t="s">
        <v>205</v>
      </c>
      <c r="O543" s="176" t="s">
        <v>204</v>
      </c>
      <c r="P543" s="176" t="s">
        <v>203</v>
      </c>
      <c r="Q543" s="176" t="s">
        <v>204</v>
      </c>
      <c r="R543" s="176" t="s">
        <v>204</v>
      </c>
      <c r="S543" s="176" t="s">
        <v>203</v>
      </c>
      <c r="T543" s="176" t="s">
        <v>205</v>
      </c>
      <c r="U543" s="176" t="s">
        <v>205</v>
      </c>
      <c r="V543" s="176" t="s">
        <v>204</v>
      </c>
      <c r="W543" s="176" t="s">
        <v>204</v>
      </c>
      <c r="X543" s="176" t="s">
        <v>204</v>
      </c>
      <c r="Y543" s="176" t="s">
        <v>204</v>
      </c>
      <c r="Z543" s="176" t="s">
        <v>204</v>
      </c>
      <c r="AA543" s="176" t="s">
        <v>266</v>
      </c>
      <c r="AB543" s="176" t="s">
        <v>266</v>
      </c>
      <c r="AC543" s="176" t="s">
        <v>266</v>
      </c>
      <c r="AD543" s="176" t="s">
        <v>266</v>
      </c>
      <c r="AE543" s="176" t="s">
        <v>266</v>
      </c>
      <c r="AF543" s="176" t="s">
        <v>266</v>
      </c>
      <c r="AG543" s="176" t="s">
        <v>266</v>
      </c>
      <c r="AH543" s="176" t="s">
        <v>266</v>
      </c>
      <c r="AI543" s="176" t="s">
        <v>266</v>
      </c>
      <c r="AJ543" s="176" t="s">
        <v>266</v>
      </c>
      <c r="AK543" s="176" t="s">
        <v>266</v>
      </c>
      <c r="AL543" s="176" t="s">
        <v>266</v>
      </c>
      <c r="AM543" s="176" t="s">
        <v>266</v>
      </c>
      <c r="AN543" s="176" t="s">
        <v>266</v>
      </c>
      <c r="AO543" s="176" t="s">
        <v>266</v>
      </c>
      <c r="AP543" s="176" t="s">
        <v>266</v>
      </c>
      <c r="AQ543" s="176" t="s">
        <v>266</v>
      </c>
      <c r="AR543" s="176" t="s">
        <v>266</v>
      </c>
      <c r="AS543" s="176" t="s">
        <v>266</v>
      </c>
      <c r="AT543" s="176" t="s">
        <v>266</v>
      </c>
      <c r="AU543" s="176" t="s">
        <v>266</v>
      </c>
      <c r="AV543" s="176" t="s">
        <v>266</v>
      </c>
      <c r="AW543" s="176" t="s">
        <v>266</v>
      </c>
      <c r="AX543" s="176" t="s">
        <v>266</v>
      </c>
    </row>
    <row r="544" spans="1:50" x14ac:dyDescent="0.3">
      <c r="A544" s="176">
        <v>809948</v>
      </c>
      <c r="B544" s="176" t="s">
        <v>289</v>
      </c>
      <c r="C544" s="176" t="s">
        <v>203</v>
      </c>
      <c r="D544" s="176" t="s">
        <v>203</v>
      </c>
      <c r="E544" s="176" t="s">
        <v>205</v>
      </c>
      <c r="F544" s="176" t="s">
        <v>203</v>
      </c>
      <c r="G544" s="176" t="s">
        <v>205</v>
      </c>
      <c r="H544" s="176" t="s">
        <v>203</v>
      </c>
      <c r="I544" s="176" t="s">
        <v>203</v>
      </c>
      <c r="J544" s="176" t="s">
        <v>204</v>
      </c>
      <c r="K544" s="176" t="s">
        <v>203</v>
      </c>
      <c r="L544" s="176" t="s">
        <v>203</v>
      </c>
      <c r="M544" s="176" t="s">
        <v>204</v>
      </c>
      <c r="N544" s="176" t="s">
        <v>205</v>
      </c>
      <c r="O544" s="176" t="s">
        <v>204</v>
      </c>
      <c r="P544" s="176" t="s">
        <v>203</v>
      </c>
      <c r="Q544" s="176" t="s">
        <v>205</v>
      </c>
      <c r="R544" s="176" t="s">
        <v>203</v>
      </c>
      <c r="S544" s="176" t="s">
        <v>205</v>
      </c>
      <c r="T544" s="176" t="s">
        <v>204</v>
      </c>
      <c r="U544" s="176" t="s">
        <v>205</v>
      </c>
      <c r="V544" s="176" t="s">
        <v>204</v>
      </c>
      <c r="W544" s="176" t="s">
        <v>204</v>
      </c>
      <c r="X544" s="176" t="s">
        <v>205</v>
      </c>
      <c r="Y544" s="176" t="s">
        <v>204</v>
      </c>
      <c r="Z544" s="176" t="s">
        <v>204</v>
      </c>
    </row>
    <row r="545" spans="1:50" x14ac:dyDescent="0.3">
      <c r="A545" s="176">
        <v>809956</v>
      </c>
      <c r="B545" s="176" t="s">
        <v>289</v>
      </c>
      <c r="C545" s="176" t="s">
        <v>203</v>
      </c>
      <c r="D545" s="176" t="s">
        <v>205</v>
      </c>
      <c r="E545" s="176" t="s">
        <v>205</v>
      </c>
      <c r="F545" s="176" t="s">
        <v>203</v>
      </c>
      <c r="G545" s="176" t="s">
        <v>203</v>
      </c>
      <c r="H545" s="176" t="s">
        <v>205</v>
      </c>
      <c r="I545" s="176" t="s">
        <v>203</v>
      </c>
      <c r="J545" s="176" t="s">
        <v>205</v>
      </c>
      <c r="K545" s="176" t="s">
        <v>205</v>
      </c>
      <c r="L545" s="176" t="s">
        <v>205</v>
      </c>
      <c r="M545" s="176" t="s">
        <v>205</v>
      </c>
      <c r="N545" s="176" t="s">
        <v>205</v>
      </c>
      <c r="O545" s="176" t="s">
        <v>204</v>
      </c>
      <c r="P545" s="176" t="s">
        <v>204</v>
      </c>
      <c r="Q545" s="176" t="s">
        <v>204</v>
      </c>
      <c r="R545" s="176" t="s">
        <v>205</v>
      </c>
      <c r="S545" s="176" t="s">
        <v>204</v>
      </c>
      <c r="T545" s="176" t="s">
        <v>205</v>
      </c>
      <c r="U545" s="176" t="s">
        <v>204</v>
      </c>
      <c r="V545" s="176" t="s">
        <v>204</v>
      </c>
      <c r="W545" s="176" t="s">
        <v>204</v>
      </c>
      <c r="X545" s="176" t="s">
        <v>204</v>
      </c>
      <c r="Y545" s="176" t="s">
        <v>204</v>
      </c>
      <c r="Z545" s="176" t="s">
        <v>204</v>
      </c>
    </row>
    <row r="546" spans="1:50" x14ac:dyDescent="0.3">
      <c r="A546" s="176">
        <v>809960</v>
      </c>
      <c r="B546" s="176" t="s">
        <v>289</v>
      </c>
      <c r="C546" s="176" t="s">
        <v>205</v>
      </c>
      <c r="D546" s="176" t="s">
        <v>203</v>
      </c>
      <c r="E546" s="176" t="s">
        <v>204</v>
      </c>
      <c r="F546" s="176" t="s">
        <v>205</v>
      </c>
      <c r="G546" s="176" t="s">
        <v>203</v>
      </c>
      <c r="H546" s="176" t="s">
        <v>205</v>
      </c>
      <c r="I546" s="176" t="s">
        <v>203</v>
      </c>
      <c r="J546" s="176" t="s">
        <v>203</v>
      </c>
      <c r="K546" s="176" t="s">
        <v>205</v>
      </c>
      <c r="L546" s="176" t="s">
        <v>205</v>
      </c>
      <c r="M546" s="176" t="s">
        <v>205</v>
      </c>
      <c r="N546" s="176" t="s">
        <v>205</v>
      </c>
      <c r="O546" s="176" t="s">
        <v>203</v>
      </c>
      <c r="P546" s="176" t="s">
        <v>203</v>
      </c>
      <c r="Q546" s="176" t="s">
        <v>203</v>
      </c>
      <c r="R546" s="176" t="s">
        <v>205</v>
      </c>
      <c r="S546" s="176" t="s">
        <v>205</v>
      </c>
      <c r="T546" s="176" t="s">
        <v>203</v>
      </c>
      <c r="U546" s="176" t="s">
        <v>205</v>
      </c>
      <c r="V546" s="176" t="s">
        <v>203</v>
      </c>
      <c r="W546" s="176" t="s">
        <v>205</v>
      </c>
      <c r="X546" s="176" t="s">
        <v>204</v>
      </c>
      <c r="Y546" s="176" t="s">
        <v>205</v>
      </c>
      <c r="Z546" s="176" t="s">
        <v>204</v>
      </c>
    </row>
    <row r="547" spans="1:50" x14ac:dyDescent="0.3">
      <c r="A547" s="176">
        <v>809989</v>
      </c>
      <c r="B547" s="176" t="s">
        <v>289</v>
      </c>
      <c r="C547" s="176" t="s">
        <v>203</v>
      </c>
      <c r="D547" s="176" t="s">
        <v>203</v>
      </c>
      <c r="E547" s="176" t="s">
        <v>204</v>
      </c>
      <c r="F547" s="176" t="s">
        <v>203</v>
      </c>
      <c r="G547" s="176" t="s">
        <v>203</v>
      </c>
      <c r="H547" s="176" t="s">
        <v>203</v>
      </c>
      <c r="I547" s="176" t="s">
        <v>203</v>
      </c>
      <c r="J547" s="176" t="s">
        <v>205</v>
      </c>
      <c r="K547" s="176" t="s">
        <v>203</v>
      </c>
      <c r="L547" s="176" t="s">
        <v>203</v>
      </c>
      <c r="M547" s="176" t="s">
        <v>203</v>
      </c>
      <c r="N547" s="176" t="s">
        <v>203</v>
      </c>
      <c r="O547" s="176" t="s">
        <v>205</v>
      </c>
      <c r="P547" s="176" t="s">
        <v>205</v>
      </c>
      <c r="Q547" s="176" t="s">
        <v>205</v>
      </c>
      <c r="R547" s="176" t="s">
        <v>205</v>
      </c>
      <c r="S547" s="176" t="s">
        <v>205</v>
      </c>
      <c r="T547" s="176" t="s">
        <v>203</v>
      </c>
      <c r="U547" s="176" t="s">
        <v>205</v>
      </c>
      <c r="V547" s="176" t="s">
        <v>205</v>
      </c>
      <c r="W547" s="176" t="s">
        <v>205</v>
      </c>
      <c r="X547" s="176" t="s">
        <v>205</v>
      </c>
      <c r="Y547" s="176" t="s">
        <v>205</v>
      </c>
      <c r="Z547" s="176" t="s">
        <v>205</v>
      </c>
      <c r="AA547" s="176" t="s">
        <v>266</v>
      </c>
      <c r="AB547" s="176" t="s">
        <v>266</v>
      </c>
      <c r="AC547" s="176" t="s">
        <v>266</v>
      </c>
      <c r="AD547" s="176" t="s">
        <v>266</v>
      </c>
      <c r="AE547" s="176" t="s">
        <v>266</v>
      </c>
      <c r="AF547" s="176" t="s">
        <v>266</v>
      </c>
      <c r="AG547" s="176" t="s">
        <v>266</v>
      </c>
      <c r="AH547" s="176" t="s">
        <v>266</v>
      </c>
      <c r="AI547" s="176" t="s">
        <v>266</v>
      </c>
      <c r="AJ547" s="176" t="s">
        <v>266</v>
      </c>
      <c r="AK547" s="176" t="s">
        <v>266</v>
      </c>
      <c r="AL547" s="176" t="s">
        <v>266</v>
      </c>
      <c r="AM547" s="176" t="s">
        <v>266</v>
      </c>
      <c r="AN547" s="176" t="s">
        <v>266</v>
      </c>
      <c r="AO547" s="176" t="s">
        <v>266</v>
      </c>
      <c r="AP547" s="176" t="s">
        <v>266</v>
      </c>
      <c r="AQ547" s="176" t="s">
        <v>266</v>
      </c>
      <c r="AR547" s="176" t="s">
        <v>266</v>
      </c>
      <c r="AS547" s="176" t="s">
        <v>266</v>
      </c>
      <c r="AT547" s="176" t="s">
        <v>266</v>
      </c>
      <c r="AU547" s="176" t="s">
        <v>266</v>
      </c>
      <c r="AV547" s="176" t="s">
        <v>266</v>
      </c>
      <c r="AW547" s="176" t="s">
        <v>266</v>
      </c>
      <c r="AX547" s="176" t="s">
        <v>266</v>
      </c>
    </row>
    <row r="548" spans="1:50" x14ac:dyDescent="0.3">
      <c r="A548" s="176">
        <v>810000</v>
      </c>
      <c r="B548" s="176" t="s">
        <v>289</v>
      </c>
      <c r="C548" s="176" t="s">
        <v>203</v>
      </c>
      <c r="D548" s="176" t="s">
        <v>203</v>
      </c>
      <c r="E548" s="176" t="s">
        <v>203</v>
      </c>
      <c r="F548" s="176" t="s">
        <v>205</v>
      </c>
      <c r="G548" s="176" t="s">
        <v>203</v>
      </c>
      <c r="H548" s="176" t="s">
        <v>203</v>
      </c>
      <c r="I548" s="176" t="s">
        <v>203</v>
      </c>
      <c r="J548" s="176" t="s">
        <v>203</v>
      </c>
      <c r="K548" s="176" t="s">
        <v>205</v>
      </c>
      <c r="L548" s="176" t="s">
        <v>205</v>
      </c>
      <c r="M548" s="176" t="s">
        <v>203</v>
      </c>
      <c r="N548" s="176" t="s">
        <v>203</v>
      </c>
      <c r="O548" s="176" t="s">
        <v>204</v>
      </c>
      <c r="P548" s="176" t="s">
        <v>205</v>
      </c>
      <c r="Q548" s="176" t="s">
        <v>205</v>
      </c>
      <c r="R548" s="176" t="s">
        <v>203</v>
      </c>
      <c r="S548" s="176" t="s">
        <v>205</v>
      </c>
      <c r="T548" s="176" t="s">
        <v>205</v>
      </c>
      <c r="U548" s="176" t="s">
        <v>205</v>
      </c>
      <c r="V548" s="176" t="s">
        <v>203</v>
      </c>
      <c r="W548" s="176" t="s">
        <v>203</v>
      </c>
      <c r="X548" s="176" t="s">
        <v>203</v>
      </c>
      <c r="Y548" s="176" t="s">
        <v>203</v>
      </c>
      <c r="Z548" s="176" t="s">
        <v>204</v>
      </c>
      <c r="AA548" s="176" t="s">
        <v>266</v>
      </c>
      <c r="AB548" s="176" t="s">
        <v>266</v>
      </c>
      <c r="AC548" s="176" t="s">
        <v>266</v>
      </c>
      <c r="AD548" s="176" t="s">
        <v>266</v>
      </c>
      <c r="AE548" s="176" t="s">
        <v>266</v>
      </c>
      <c r="AF548" s="176" t="s">
        <v>266</v>
      </c>
      <c r="AG548" s="176" t="s">
        <v>266</v>
      </c>
      <c r="AH548" s="176" t="s">
        <v>266</v>
      </c>
      <c r="AI548" s="176" t="s">
        <v>266</v>
      </c>
      <c r="AJ548" s="176" t="s">
        <v>266</v>
      </c>
      <c r="AK548" s="176" t="s">
        <v>266</v>
      </c>
      <c r="AL548" s="176" t="s">
        <v>266</v>
      </c>
      <c r="AM548" s="176" t="s">
        <v>266</v>
      </c>
      <c r="AN548" s="176" t="s">
        <v>266</v>
      </c>
      <c r="AO548" s="176" t="s">
        <v>266</v>
      </c>
      <c r="AP548" s="176" t="s">
        <v>266</v>
      </c>
      <c r="AQ548" s="176" t="s">
        <v>266</v>
      </c>
      <c r="AR548" s="176" t="s">
        <v>266</v>
      </c>
      <c r="AS548" s="176" t="s">
        <v>266</v>
      </c>
      <c r="AT548" s="176" t="s">
        <v>266</v>
      </c>
      <c r="AU548" s="176" t="s">
        <v>266</v>
      </c>
      <c r="AV548" s="176" t="s">
        <v>266</v>
      </c>
      <c r="AW548" s="176" t="s">
        <v>266</v>
      </c>
      <c r="AX548" s="176" t="s">
        <v>266</v>
      </c>
    </row>
    <row r="549" spans="1:50" x14ac:dyDescent="0.3">
      <c r="A549" s="176">
        <v>810001</v>
      </c>
      <c r="B549" s="176" t="s">
        <v>289</v>
      </c>
      <c r="C549" s="176" t="s">
        <v>203</v>
      </c>
      <c r="D549" s="176" t="s">
        <v>203</v>
      </c>
      <c r="E549" s="176" t="s">
        <v>205</v>
      </c>
      <c r="F549" s="176" t="s">
        <v>205</v>
      </c>
      <c r="G549" s="176" t="s">
        <v>203</v>
      </c>
      <c r="H549" s="176" t="s">
        <v>203</v>
      </c>
      <c r="I549" s="176" t="s">
        <v>203</v>
      </c>
      <c r="J549" s="176" t="s">
        <v>203</v>
      </c>
      <c r="K549" s="176" t="s">
        <v>203</v>
      </c>
      <c r="L549" s="176" t="s">
        <v>203</v>
      </c>
      <c r="M549" s="176" t="s">
        <v>205</v>
      </c>
      <c r="N549" s="176" t="s">
        <v>203</v>
      </c>
      <c r="O549" s="176" t="s">
        <v>204</v>
      </c>
      <c r="P549" s="176" t="s">
        <v>205</v>
      </c>
      <c r="Q549" s="176" t="s">
        <v>205</v>
      </c>
      <c r="R549" s="176" t="s">
        <v>205</v>
      </c>
      <c r="S549" s="176" t="s">
        <v>205</v>
      </c>
      <c r="T549" s="176" t="s">
        <v>203</v>
      </c>
      <c r="U549" s="176" t="s">
        <v>205</v>
      </c>
      <c r="V549" s="176" t="s">
        <v>205</v>
      </c>
      <c r="W549" s="176" t="s">
        <v>205</v>
      </c>
      <c r="X549" s="176" t="s">
        <v>205</v>
      </c>
      <c r="Y549" s="176" t="s">
        <v>205</v>
      </c>
      <c r="Z549" s="176" t="s">
        <v>204</v>
      </c>
      <c r="AA549" s="176" t="s">
        <v>266</v>
      </c>
      <c r="AB549" s="176" t="s">
        <v>266</v>
      </c>
      <c r="AC549" s="176" t="s">
        <v>266</v>
      </c>
      <c r="AD549" s="176" t="s">
        <v>266</v>
      </c>
      <c r="AE549" s="176" t="s">
        <v>266</v>
      </c>
      <c r="AF549" s="176" t="s">
        <v>266</v>
      </c>
      <c r="AG549" s="176" t="s">
        <v>266</v>
      </c>
      <c r="AH549" s="176" t="s">
        <v>266</v>
      </c>
      <c r="AI549" s="176" t="s">
        <v>266</v>
      </c>
      <c r="AJ549" s="176" t="s">
        <v>266</v>
      </c>
      <c r="AK549" s="176" t="s">
        <v>266</v>
      </c>
      <c r="AL549" s="176" t="s">
        <v>266</v>
      </c>
      <c r="AM549" s="176" t="s">
        <v>266</v>
      </c>
      <c r="AN549" s="176" t="s">
        <v>266</v>
      </c>
      <c r="AO549" s="176" t="s">
        <v>266</v>
      </c>
      <c r="AP549" s="176" t="s">
        <v>266</v>
      </c>
      <c r="AQ549" s="176" t="s">
        <v>266</v>
      </c>
      <c r="AR549" s="176" t="s">
        <v>266</v>
      </c>
      <c r="AS549" s="176" t="s">
        <v>266</v>
      </c>
      <c r="AT549" s="176" t="s">
        <v>266</v>
      </c>
      <c r="AU549" s="176" t="s">
        <v>266</v>
      </c>
      <c r="AV549" s="176" t="s">
        <v>266</v>
      </c>
      <c r="AW549" s="176" t="s">
        <v>266</v>
      </c>
      <c r="AX549" s="176" t="s">
        <v>266</v>
      </c>
    </row>
    <row r="550" spans="1:50" x14ac:dyDescent="0.3">
      <c r="A550" s="176">
        <v>810028</v>
      </c>
      <c r="B550" s="176" t="s">
        <v>289</v>
      </c>
      <c r="C550" s="176" t="s">
        <v>203</v>
      </c>
      <c r="D550" s="176" t="s">
        <v>203</v>
      </c>
      <c r="E550" s="176" t="s">
        <v>204</v>
      </c>
      <c r="F550" s="176" t="s">
        <v>204</v>
      </c>
      <c r="G550" s="176" t="s">
        <v>205</v>
      </c>
      <c r="H550" s="176" t="s">
        <v>203</v>
      </c>
      <c r="I550" s="176" t="s">
        <v>203</v>
      </c>
      <c r="J550" s="176" t="s">
        <v>203</v>
      </c>
      <c r="K550" s="176" t="s">
        <v>203</v>
      </c>
      <c r="L550" s="176" t="s">
        <v>203</v>
      </c>
      <c r="M550" s="176" t="s">
        <v>203</v>
      </c>
      <c r="N550" s="176" t="s">
        <v>205</v>
      </c>
      <c r="O550" s="176" t="s">
        <v>204</v>
      </c>
      <c r="P550" s="176" t="s">
        <v>203</v>
      </c>
      <c r="Q550" s="176" t="s">
        <v>205</v>
      </c>
      <c r="R550" s="176" t="s">
        <v>203</v>
      </c>
      <c r="S550" s="176" t="s">
        <v>203</v>
      </c>
      <c r="T550" s="176" t="s">
        <v>203</v>
      </c>
      <c r="U550" s="176" t="s">
        <v>205</v>
      </c>
      <c r="V550" s="176" t="s">
        <v>205</v>
      </c>
      <c r="W550" s="176" t="s">
        <v>205</v>
      </c>
      <c r="X550" s="176" t="s">
        <v>205</v>
      </c>
      <c r="Y550" s="176" t="s">
        <v>205</v>
      </c>
      <c r="Z550" s="176" t="s">
        <v>204</v>
      </c>
      <c r="AA550" s="176" t="s">
        <v>266</v>
      </c>
      <c r="AB550" s="176" t="s">
        <v>266</v>
      </c>
      <c r="AC550" s="176" t="s">
        <v>266</v>
      </c>
      <c r="AD550" s="176" t="s">
        <v>266</v>
      </c>
      <c r="AE550" s="176" t="s">
        <v>266</v>
      </c>
      <c r="AF550" s="176" t="s">
        <v>266</v>
      </c>
      <c r="AG550" s="176" t="s">
        <v>266</v>
      </c>
      <c r="AH550" s="176" t="s">
        <v>266</v>
      </c>
      <c r="AI550" s="176" t="s">
        <v>266</v>
      </c>
      <c r="AJ550" s="176" t="s">
        <v>266</v>
      </c>
      <c r="AK550" s="176" t="s">
        <v>266</v>
      </c>
      <c r="AL550" s="176" t="s">
        <v>266</v>
      </c>
      <c r="AM550" s="176" t="s">
        <v>266</v>
      </c>
      <c r="AN550" s="176" t="s">
        <v>266</v>
      </c>
      <c r="AO550" s="176" t="s">
        <v>266</v>
      </c>
      <c r="AP550" s="176" t="s">
        <v>266</v>
      </c>
      <c r="AQ550" s="176" t="s">
        <v>266</v>
      </c>
      <c r="AR550" s="176" t="s">
        <v>266</v>
      </c>
      <c r="AS550" s="176" t="s">
        <v>266</v>
      </c>
      <c r="AT550" s="176" t="s">
        <v>266</v>
      </c>
      <c r="AU550" s="176" t="s">
        <v>266</v>
      </c>
      <c r="AV550" s="176" t="s">
        <v>266</v>
      </c>
      <c r="AW550" s="176" t="s">
        <v>266</v>
      </c>
      <c r="AX550" s="176" t="s">
        <v>266</v>
      </c>
    </row>
    <row r="551" spans="1:50" x14ac:dyDescent="0.3">
      <c r="A551" s="176">
        <v>810032</v>
      </c>
      <c r="B551" s="176" t="s">
        <v>289</v>
      </c>
      <c r="C551" s="176" t="s">
        <v>203</v>
      </c>
      <c r="D551" s="176" t="s">
        <v>203</v>
      </c>
      <c r="E551" s="176" t="s">
        <v>203</v>
      </c>
      <c r="F551" s="176" t="s">
        <v>204</v>
      </c>
      <c r="G551" s="176" t="s">
        <v>203</v>
      </c>
      <c r="H551" s="176" t="s">
        <v>204</v>
      </c>
      <c r="I551" s="176" t="s">
        <v>203</v>
      </c>
      <c r="J551" s="176" t="s">
        <v>205</v>
      </c>
      <c r="K551" s="176" t="s">
        <v>205</v>
      </c>
      <c r="L551" s="176" t="s">
        <v>205</v>
      </c>
      <c r="M551" s="176" t="s">
        <v>205</v>
      </c>
      <c r="N551" s="176" t="s">
        <v>205</v>
      </c>
      <c r="O551" s="176" t="s">
        <v>204</v>
      </c>
      <c r="P551" s="176" t="s">
        <v>205</v>
      </c>
      <c r="Q551" s="176" t="s">
        <v>204</v>
      </c>
      <c r="R551" s="176" t="s">
        <v>205</v>
      </c>
      <c r="S551" s="176" t="s">
        <v>205</v>
      </c>
      <c r="T551" s="176" t="s">
        <v>205</v>
      </c>
      <c r="U551" s="176" t="s">
        <v>204</v>
      </c>
      <c r="V551" s="176" t="s">
        <v>204</v>
      </c>
      <c r="W551" s="176" t="s">
        <v>204</v>
      </c>
      <c r="X551" s="176" t="s">
        <v>204</v>
      </c>
      <c r="Y551" s="176" t="s">
        <v>204</v>
      </c>
      <c r="Z551" s="176" t="s">
        <v>204</v>
      </c>
    </row>
    <row r="552" spans="1:50" x14ac:dyDescent="0.3">
      <c r="A552" s="176">
        <v>810036</v>
      </c>
      <c r="B552" s="176" t="s">
        <v>289</v>
      </c>
      <c r="C552" s="176" t="s">
        <v>203</v>
      </c>
      <c r="D552" s="176" t="s">
        <v>203</v>
      </c>
      <c r="E552" s="176" t="s">
        <v>204</v>
      </c>
      <c r="F552" s="176" t="s">
        <v>203</v>
      </c>
      <c r="G552" s="176" t="s">
        <v>204</v>
      </c>
      <c r="H552" s="176" t="s">
        <v>205</v>
      </c>
      <c r="I552" s="176" t="s">
        <v>203</v>
      </c>
      <c r="J552" s="176" t="s">
        <v>205</v>
      </c>
      <c r="K552" s="176" t="s">
        <v>204</v>
      </c>
      <c r="L552" s="176" t="s">
        <v>204</v>
      </c>
      <c r="M552" s="176" t="s">
        <v>205</v>
      </c>
      <c r="N552" s="176" t="s">
        <v>205</v>
      </c>
      <c r="O552" s="176" t="s">
        <v>204</v>
      </c>
      <c r="P552" s="176" t="s">
        <v>204</v>
      </c>
      <c r="Q552" s="176" t="s">
        <v>204</v>
      </c>
      <c r="R552" s="176" t="s">
        <v>204</v>
      </c>
      <c r="S552" s="176" t="s">
        <v>204</v>
      </c>
      <c r="T552" s="176" t="s">
        <v>204</v>
      </c>
      <c r="U552" s="176" t="s">
        <v>204</v>
      </c>
      <c r="V552" s="176" t="s">
        <v>204</v>
      </c>
      <c r="W552" s="176" t="s">
        <v>204</v>
      </c>
      <c r="X552" s="176" t="s">
        <v>204</v>
      </c>
      <c r="Y552" s="176" t="s">
        <v>204</v>
      </c>
      <c r="Z552" s="176" t="s">
        <v>204</v>
      </c>
    </row>
    <row r="553" spans="1:50" x14ac:dyDescent="0.3">
      <c r="A553" s="176">
        <v>810043</v>
      </c>
      <c r="B553" s="176" t="s">
        <v>289</v>
      </c>
      <c r="C553" s="176" t="s">
        <v>205</v>
      </c>
      <c r="D553" s="176" t="s">
        <v>205</v>
      </c>
      <c r="E553" s="176" t="s">
        <v>205</v>
      </c>
      <c r="F553" s="176" t="s">
        <v>204</v>
      </c>
      <c r="G553" s="176" t="s">
        <v>204</v>
      </c>
      <c r="H553" s="176" t="s">
        <v>205</v>
      </c>
      <c r="I553" s="176" t="s">
        <v>204</v>
      </c>
      <c r="J553" s="176" t="s">
        <v>204</v>
      </c>
      <c r="K553" s="176" t="s">
        <v>204</v>
      </c>
      <c r="L553" s="176" t="s">
        <v>204</v>
      </c>
      <c r="M553" s="176" t="s">
        <v>204</v>
      </c>
      <c r="N553" s="176" t="s">
        <v>205</v>
      </c>
      <c r="O553" s="176" t="s">
        <v>203</v>
      </c>
      <c r="P553" s="176" t="s">
        <v>205</v>
      </c>
      <c r="Q553" s="176" t="s">
        <v>205</v>
      </c>
      <c r="R553" s="176" t="s">
        <v>205</v>
      </c>
      <c r="S553" s="176" t="s">
        <v>204</v>
      </c>
      <c r="T553" s="176" t="s">
        <v>204</v>
      </c>
      <c r="U553" s="176" t="s">
        <v>204</v>
      </c>
      <c r="V553" s="176" t="s">
        <v>205</v>
      </c>
      <c r="W553" s="176" t="s">
        <v>205</v>
      </c>
      <c r="X553" s="176" t="s">
        <v>203</v>
      </c>
      <c r="Y553" s="176" t="s">
        <v>203</v>
      </c>
      <c r="Z553" s="176" t="s">
        <v>203</v>
      </c>
    </row>
    <row r="554" spans="1:50" x14ac:dyDescent="0.3">
      <c r="A554" s="176">
        <v>810054</v>
      </c>
      <c r="B554" s="176" t="s">
        <v>289</v>
      </c>
      <c r="C554" s="176" t="s">
        <v>205</v>
      </c>
      <c r="D554" s="176" t="s">
        <v>205</v>
      </c>
      <c r="E554" s="176" t="s">
        <v>203</v>
      </c>
      <c r="F554" s="176" t="s">
        <v>205</v>
      </c>
      <c r="G554" s="176" t="s">
        <v>205</v>
      </c>
      <c r="H554" s="176" t="s">
        <v>205</v>
      </c>
      <c r="I554" s="176" t="s">
        <v>204</v>
      </c>
      <c r="J554" s="176" t="s">
        <v>204</v>
      </c>
      <c r="K554" s="176" t="s">
        <v>205</v>
      </c>
      <c r="L554" s="176" t="s">
        <v>205</v>
      </c>
      <c r="M554" s="176" t="s">
        <v>204</v>
      </c>
      <c r="N554" s="176" t="s">
        <v>204</v>
      </c>
    </row>
    <row r="555" spans="1:50" x14ac:dyDescent="0.3">
      <c r="A555" s="176">
        <v>810076</v>
      </c>
      <c r="B555" s="176" t="s">
        <v>289</v>
      </c>
      <c r="C555" s="176" t="s">
        <v>203</v>
      </c>
      <c r="D555" s="176" t="s">
        <v>203</v>
      </c>
      <c r="E555" s="176" t="s">
        <v>205</v>
      </c>
      <c r="F555" s="176" t="s">
        <v>205</v>
      </c>
      <c r="G555" s="176" t="s">
        <v>205</v>
      </c>
      <c r="H555" s="176" t="s">
        <v>203</v>
      </c>
      <c r="I555" s="176" t="s">
        <v>203</v>
      </c>
      <c r="J555" s="176" t="s">
        <v>205</v>
      </c>
      <c r="K555" s="176" t="s">
        <v>203</v>
      </c>
      <c r="L555" s="176" t="s">
        <v>203</v>
      </c>
      <c r="M555" s="176" t="s">
        <v>203</v>
      </c>
      <c r="N555" s="176" t="s">
        <v>203</v>
      </c>
      <c r="O555" s="176" t="s">
        <v>204</v>
      </c>
      <c r="P555" s="176" t="s">
        <v>205</v>
      </c>
      <c r="Q555" s="176" t="s">
        <v>203</v>
      </c>
      <c r="R555" s="176" t="s">
        <v>203</v>
      </c>
      <c r="S555" s="176" t="s">
        <v>205</v>
      </c>
      <c r="T555" s="176" t="s">
        <v>203</v>
      </c>
      <c r="U555" s="176" t="s">
        <v>205</v>
      </c>
      <c r="V555" s="176" t="s">
        <v>205</v>
      </c>
      <c r="W555" s="176" t="s">
        <v>205</v>
      </c>
      <c r="X555" s="176" t="s">
        <v>205</v>
      </c>
      <c r="Y555" s="176" t="s">
        <v>205</v>
      </c>
      <c r="Z555" s="176" t="s">
        <v>205</v>
      </c>
    </row>
    <row r="556" spans="1:50" x14ac:dyDescent="0.3">
      <c r="A556" s="176">
        <v>810088</v>
      </c>
      <c r="B556" s="176" t="s">
        <v>289</v>
      </c>
      <c r="C556" s="176" t="s">
        <v>204</v>
      </c>
      <c r="D556" s="176" t="s">
        <v>205</v>
      </c>
      <c r="E556" s="176" t="s">
        <v>203</v>
      </c>
      <c r="F556" s="176" t="s">
        <v>203</v>
      </c>
      <c r="G556" s="176" t="s">
        <v>203</v>
      </c>
      <c r="H556" s="176" t="s">
        <v>205</v>
      </c>
      <c r="I556" s="176" t="s">
        <v>203</v>
      </c>
      <c r="J556" s="176" t="s">
        <v>203</v>
      </c>
      <c r="K556" s="176" t="s">
        <v>205</v>
      </c>
      <c r="L556" s="176" t="s">
        <v>203</v>
      </c>
      <c r="M556" s="176" t="s">
        <v>203</v>
      </c>
      <c r="N556" s="176" t="s">
        <v>203</v>
      </c>
      <c r="O556" s="176" t="s">
        <v>204</v>
      </c>
      <c r="P556" s="176" t="s">
        <v>205</v>
      </c>
      <c r="Q556" s="176" t="s">
        <v>205</v>
      </c>
      <c r="R556" s="176" t="s">
        <v>205</v>
      </c>
      <c r="S556" s="176" t="s">
        <v>205</v>
      </c>
      <c r="T556" s="176" t="s">
        <v>203</v>
      </c>
      <c r="U556" s="176" t="s">
        <v>205</v>
      </c>
      <c r="V556" s="176" t="s">
        <v>205</v>
      </c>
      <c r="W556" s="176" t="s">
        <v>205</v>
      </c>
      <c r="X556" s="176" t="s">
        <v>205</v>
      </c>
      <c r="Y556" s="176" t="s">
        <v>205</v>
      </c>
      <c r="Z556" s="176" t="s">
        <v>204</v>
      </c>
      <c r="AA556" s="176" t="s">
        <v>266</v>
      </c>
      <c r="AB556" s="176" t="s">
        <v>266</v>
      </c>
      <c r="AC556" s="176" t="s">
        <v>266</v>
      </c>
      <c r="AD556" s="176" t="s">
        <v>266</v>
      </c>
      <c r="AE556" s="176" t="s">
        <v>266</v>
      </c>
      <c r="AF556" s="176" t="s">
        <v>266</v>
      </c>
      <c r="AG556" s="176" t="s">
        <v>266</v>
      </c>
      <c r="AH556" s="176" t="s">
        <v>266</v>
      </c>
      <c r="AI556" s="176" t="s">
        <v>266</v>
      </c>
      <c r="AJ556" s="176" t="s">
        <v>266</v>
      </c>
      <c r="AK556" s="176" t="s">
        <v>266</v>
      </c>
      <c r="AL556" s="176" t="s">
        <v>266</v>
      </c>
      <c r="AM556" s="176" t="s">
        <v>266</v>
      </c>
      <c r="AN556" s="176" t="s">
        <v>266</v>
      </c>
      <c r="AO556" s="176" t="s">
        <v>266</v>
      </c>
      <c r="AP556" s="176" t="s">
        <v>266</v>
      </c>
      <c r="AQ556" s="176" t="s">
        <v>266</v>
      </c>
      <c r="AR556" s="176" t="s">
        <v>266</v>
      </c>
      <c r="AS556" s="176" t="s">
        <v>266</v>
      </c>
      <c r="AT556" s="176" t="s">
        <v>266</v>
      </c>
      <c r="AU556" s="176" t="s">
        <v>266</v>
      </c>
      <c r="AV556" s="176" t="s">
        <v>266</v>
      </c>
      <c r="AW556" s="176" t="s">
        <v>266</v>
      </c>
      <c r="AX556" s="176" t="s">
        <v>266</v>
      </c>
    </row>
    <row r="557" spans="1:50" x14ac:dyDescent="0.3">
      <c r="A557" s="176">
        <v>810089</v>
      </c>
      <c r="B557" s="176" t="s">
        <v>289</v>
      </c>
      <c r="C557" s="176" t="s">
        <v>203</v>
      </c>
      <c r="D557" s="176" t="s">
        <v>205</v>
      </c>
      <c r="E557" s="176" t="s">
        <v>203</v>
      </c>
      <c r="F557" s="176" t="s">
        <v>205</v>
      </c>
      <c r="G557" s="176" t="s">
        <v>205</v>
      </c>
      <c r="H557" s="176" t="s">
        <v>203</v>
      </c>
      <c r="I557" s="176" t="s">
        <v>205</v>
      </c>
      <c r="J557" s="176" t="s">
        <v>203</v>
      </c>
      <c r="K557" s="176" t="s">
        <v>203</v>
      </c>
      <c r="L557" s="176" t="s">
        <v>203</v>
      </c>
      <c r="M557" s="176" t="s">
        <v>203</v>
      </c>
      <c r="N557" s="176" t="s">
        <v>204</v>
      </c>
      <c r="O557" s="176" t="s">
        <v>204</v>
      </c>
      <c r="P557" s="176" t="s">
        <v>203</v>
      </c>
      <c r="Q557" s="176" t="s">
        <v>205</v>
      </c>
      <c r="R557" s="176" t="s">
        <v>203</v>
      </c>
      <c r="S557" s="176" t="s">
        <v>205</v>
      </c>
      <c r="T557" s="176" t="s">
        <v>205</v>
      </c>
      <c r="U557" s="176" t="s">
        <v>205</v>
      </c>
      <c r="V557" s="176" t="s">
        <v>205</v>
      </c>
      <c r="W557" s="176" t="s">
        <v>205</v>
      </c>
      <c r="X557" s="176" t="s">
        <v>205</v>
      </c>
      <c r="Y557" s="176" t="s">
        <v>205</v>
      </c>
      <c r="Z557" s="176" t="s">
        <v>205</v>
      </c>
      <c r="AA557" s="176" t="s">
        <v>266</v>
      </c>
      <c r="AB557" s="176" t="s">
        <v>266</v>
      </c>
      <c r="AC557" s="176" t="s">
        <v>266</v>
      </c>
      <c r="AD557" s="176" t="s">
        <v>266</v>
      </c>
      <c r="AE557" s="176" t="s">
        <v>266</v>
      </c>
      <c r="AF557" s="176" t="s">
        <v>266</v>
      </c>
      <c r="AG557" s="176" t="s">
        <v>266</v>
      </c>
      <c r="AH557" s="176" t="s">
        <v>266</v>
      </c>
      <c r="AI557" s="176" t="s">
        <v>266</v>
      </c>
      <c r="AJ557" s="176" t="s">
        <v>266</v>
      </c>
      <c r="AK557" s="176" t="s">
        <v>266</v>
      </c>
      <c r="AL557" s="176" t="s">
        <v>266</v>
      </c>
      <c r="AM557" s="176" t="s">
        <v>266</v>
      </c>
      <c r="AN557" s="176" t="s">
        <v>266</v>
      </c>
      <c r="AO557" s="176" t="s">
        <v>266</v>
      </c>
      <c r="AP557" s="176" t="s">
        <v>266</v>
      </c>
      <c r="AQ557" s="176" t="s">
        <v>266</v>
      </c>
      <c r="AR557" s="176" t="s">
        <v>266</v>
      </c>
      <c r="AS557" s="176" t="s">
        <v>266</v>
      </c>
      <c r="AT557" s="176" t="s">
        <v>266</v>
      </c>
      <c r="AU557" s="176" t="s">
        <v>266</v>
      </c>
      <c r="AV557" s="176" t="s">
        <v>266</v>
      </c>
      <c r="AW557" s="176" t="s">
        <v>266</v>
      </c>
      <c r="AX557" s="176" t="s">
        <v>266</v>
      </c>
    </row>
    <row r="558" spans="1:50" x14ac:dyDescent="0.3">
      <c r="A558" s="176">
        <v>810097</v>
      </c>
      <c r="B558" s="176" t="s">
        <v>289</v>
      </c>
      <c r="C558" s="176" t="s">
        <v>203</v>
      </c>
      <c r="D558" s="176" t="s">
        <v>204</v>
      </c>
      <c r="E558" s="176" t="s">
        <v>203</v>
      </c>
      <c r="F558" s="176" t="s">
        <v>204</v>
      </c>
      <c r="G558" s="176" t="s">
        <v>204</v>
      </c>
      <c r="H558" s="176" t="s">
        <v>204</v>
      </c>
      <c r="I558" s="176" t="s">
        <v>205</v>
      </c>
      <c r="J558" s="176" t="s">
        <v>203</v>
      </c>
      <c r="K558" s="176" t="s">
        <v>203</v>
      </c>
      <c r="L558" s="176" t="s">
        <v>203</v>
      </c>
      <c r="M558" s="176" t="s">
        <v>203</v>
      </c>
      <c r="N558" s="176" t="s">
        <v>204</v>
      </c>
      <c r="O558" s="176" t="s">
        <v>204</v>
      </c>
      <c r="P558" s="176" t="s">
        <v>204</v>
      </c>
      <c r="Q558" s="176" t="s">
        <v>204</v>
      </c>
      <c r="R558" s="176" t="s">
        <v>204</v>
      </c>
      <c r="S558" s="176" t="s">
        <v>204</v>
      </c>
      <c r="T558" s="176" t="s">
        <v>204</v>
      </c>
      <c r="U558" s="176" t="s">
        <v>204</v>
      </c>
      <c r="V558" s="176" t="s">
        <v>204</v>
      </c>
      <c r="W558" s="176" t="s">
        <v>204</v>
      </c>
      <c r="X558" s="176" t="s">
        <v>204</v>
      </c>
      <c r="Y558" s="176" t="s">
        <v>204</v>
      </c>
      <c r="Z558" s="176" t="s">
        <v>204</v>
      </c>
    </row>
    <row r="559" spans="1:50" x14ac:dyDescent="0.3">
      <c r="A559" s="176">
        <v>810107</v>
      </c>
      <c r="B559" s="176" t="s">
        <v>289</v>
      </c>
      <c r="C559" s="176" t="s">
        <v>205</v>
      </c>
      <c r="D559" s="176" t="s">
        <v>204</v>
      </c>
      <c r="E559" s="176" t="s">
        <v>204</v>
      </c>
      <c r="F559" s="176" t="s">
        <v>204</v>
      </c>
      <c r="G559" s="176" t="s">
        <v>204</v>
      </c>
      <c r="H559" s="176" t="s">
        <v>204</v>
      </c>
      <c r="I559" s="176" t="s">
        <v>203</v>
      </c>
      <c r="J559" s="176" t="s">
        <v>203</v>
      </c>
      <c r="K559" s="176" t="s">
        <v>203</v>
      </c>
      <c r="L559" s="176" t="s">
        <v>203</v>
      </c>
      <c r="M559" s="176" t="s">
        <v>203</v>
      </c>
      <c r="N559" s="176" t="s">
        <v>203</v>
      </c>
      <c r="O559" s="176" t="s">
        <v>205</v>
      </c>
      <c r="P559" s="176" t="s">
        <v>205</v>
      </c>
      <c r="Q559" s="176" t="s">
        <v>205</v>
      </c>
      <c r="R559" s="176" t="s">
        <v>204</v>
      </c>
      <c r="S559" s="176" t="s">
        <v>204</v>
      </c>
      <c r="T559" s="176" t="s">
        <v>205</v>
      </c>
      <c r="U559" s="176" t="s">
        <v>204</v>
      </c>
      <c r="V559" s="176" t="s">
        <v>204</v>
      </c>
      <c r="W559" s="176" t="s">
        <v>204</v>
      </c>
      <c r="X559" s="176" t="s">
        <v>204</v>
      </c>
      <c r="Y559" s="176" t="s">
        <v>204</v>
      </c>
      <c r="Z559" s="176" t="s">
        <v>204</v>
      </c>
    </row>
    <row r="560" spans="1:50" x14ac:dyDescent="0.3">
      <c r="A560" s="176">
        <v>810117</v>
      </c>
      <c r="B560" s="176" t="s">
        <v>289</v>
      </c>
      <c r="C560" s="176" t="s">
        <v>205</v>
      </c>
      <c r="D560" s="176" t="s">
        <v>203</v>
      </c>
      <c r="E560" s="176" t="s">
        <v>204</v>
      </c>
      <c r="F560" s="176" t="s">
        <v>203</v>
      </c>
      <c r="G560" s="176" t="s">
        <v>205</v>
      </c>
      <c r="H560" s="176" t="s">
        <v>203</v>
      </c>
      <c r="I560" s="176" t="s">
        <v>205</v>
      </c>
      <c r="J560" s="176" t="s">
        <v>204</v>
      </c>
      <c r="K560" s="176" t="s">
        <v>205</v>
      </c>
      <c r="L560" s="176" t="s">
        <v>203</v>
      </c>
      <c r="M560" s="176" t="s">
        <v>203</v>
      </c>
      <c r="N560" s="176" t="s">
        <v>203</v>
      </c>
      <c r="O560" s="176" t="s">
        <v>204</v>
      </c>
      <c r="P560" s="176" t="s">
        <v>204</v>
      </c>
      <c r="Q560" s="176" t="s">
        <v>204</v>
      </c>
      <c r="R560" s="176" t="s">
        <v>204</v>
      </c>
      <c r="S560" s="176" t="s">
        <v>205</v>
      </c>
      <c r="T560" s="176" t="s">
        <v>204</v>
      </c>
      <c r="U560" s="176" t="s">
        <v>204</v>
      </c>
      <c r="V560" s="176" t="s">
        <v>204</v>
      </c>
      <c r="W560" s="176" t="s">
        <v>204</v>
      </c>
      <c r="X560" s="176" t="s">
        <v>204</v>
      </c>
      <c r="Y560" s="176" t="s">
        <v>204</v>
      </c>
      <c r="Z560" s="176" t="s">
        <v>204</v>
      </c>
      <c r="AA560" s="176" t="s">
        <v>266</v>
      </c>
      <c r="AB560" s="176" t="s">
        <v>266</v>
      </c>
      <c r="AC560" s="176" t="s">
        <v>266</v>
      </c>
      <c r="AD560" s="176" t="s">
        <v>266</v>
      </c>
      <c r="AE560" s="176" t="s">
        <v>266</v>
      </c>
      <c r="AF560" s="176" t="s">
        <v>266</v>
      </c>
      <c r="AG560" s="176" t="s">
        <v>266</v>
      </c>
      <c r="AH560" s="176" t="s">
        <v>266</v>
      </c>
      <c r="AI560" s="176" t="s">
        <v>266</v>
      </c>
      <c r="AJ560" s="176" t="s">
        <v>266</v>
      </c>
      <c r="AK560" s="176" t="s">
        <v>266</v>
      </c>
      <c r="AL560" s="176" t="s">
        <v>266</v>
      </c>
      <c r="AM560" s="176" t="s">
        <v>266</v>
      </c>
      <c r="AN560" s="176" t="s">
        <v>266</v>
      </c>
      <c r="AO560" s="176" t="s">
        <v>266</v>
      </c>
      <c r="AP560" s="176" t="s">
        <v>266</v>
      </c>
      <c r="AQ560" s="176" t="s">
        <v>266</v>
      </c>
      <c r="AR560" s="176" t="s">
        <v>266</v>
      </c>
      <c r="AS560" s="176" t="s">
        <v>266</v>
      </c>
      <c r="AT560" s="176" t="s">
        <v>266</v>
      </c>
      <c r="AU560" s="176" t="s">
        <v>266</v>
      </c>
      <c r="AV560" s="176" t="s">
        <v>266</v>
      </c>
      <c r="AW560" s="176" t="s">
        <v>266</v>
      </c>
      <c r="AX560" s="176" t="s">
        <v>266</v>
      </c>
    </row>
    <row r="561" spans="1:50" x14ac:dyDescent="0.3">
      <c r="A561" s="176">
        <v>810133</v>
      </c>
      <c r="B561" s="176" t="s">
        <v>289</v>
      </c>
      <c r="C561" s="176" t="s">
        <v>203</v>
      </c>
      <c r="D561" s="176" t="s">
        <v>203</v>
      </c>
      <c r="E561" s="176" t="s">
        <v>204</v>
      </c>
      <c r="F561" s="176" t="s">
        <v>204</v>
      </c>
      <c r="G561" s="176" t="s">
        <v>205</v>
      </c>
      <c r="H561" s="176" t="s">
        <v>205</v>
      </c>
      <c r="I561" s="176" t="s">
        <v>203</v>
      </c>
      <c r="J561" s="176" t="s">
        <v>204</v>
      </c>
      <c r="K561" s="176" t="s">
        <v>203</v>
      </c>
      <c r="L561" s="176" t="s">
        <v>205</v>
      </c>
      <c r="M561" s="176" t="s">
        <v>204</v>
      </c>
      <c r="N561" s="176" t="s">
        <v>203</v>
      </c>
      <c r="O561" s="176" t="s">
        <v>204</v>
      </c>
      <c r="P561" s="176" t="s">
        <v>205</v>
      </c>
      <c r="Q561" s="176" t="s">
        <v>204</v>
      </c>
      <c r="R561" s="176" t="s">
        <v>204</v>
      </c>
      <c r="S561" s="176" t="s">
        <v>205</v>
      </c>
      <c r="T561" s="176" t="s">
        <v>204</v>
      </c>
      <c r="U561" s="176" t="s">
        <v>205</v>
      </c>
      <c r="V561" s="176" t="s">
        <v>205</v>
      </c>
      <c r="W561" s="176" t="s">
        <v>204</v>
      </c>
      <c r="X561" s="176" t="s">
        <v>204</v>
      </c>
      <c r="Y561" s="176" t="s">
        <v>204</v>
      </c>
      <c r="Z561" s="176" t="s">
        <v>204</v>
      </c>
    </row>
    <row r="562" spans="1:50" x14ac:dyDescent="0.3">
      <c r="A562" s="176">
        <v>810134</v>
      </c>
      <c r="B562" s="176" t="s">
        <v>289</v>
      </c>
      <c r="C562" s="176" t="s">
        <v>205</v>
      </c>
      <c r="D562" s="176" t="s">
        <v>204</v>
      </c>
      <c r="E562" s="176" t="s">
        <v>204</v>
      </c>
      <c r="F562" s="176" t="s">
        <v>204</v>
      </c>
      <c r="G562" s="176" t="s">
        <v>205</v>
      </c>
      <c r="H562" s="176" t="s">
        <v>204</v>
      </c>
      <c r="I562" s="176" t="s">
        <v>203</v>
      </c>
      <c r="J562" s="176" t="s">
        <v>203</v>
      </c>
      <c r="K562" s="176" t="s">
        <v>203</v>
      </c>
      <c r="L562" s="176" t="s">
        <v>203</v>
      </c>
      <c r="M562" s="176" t="s">
        <v>205</v>
      </c>
      <c r="N562" s="176" t="s">
        <v>205</v>
      </c>
      <c r="O562" s="176" t="s">
        <v>203</v>
      </c>
      <c r="P562" s="176" t="s">
        <v>203</v>
      </c>
      <c r="Q562" s="176" t="s">
        <v>205</v>
      </c>
      <c r="R562" s="176" t="s">
        <v>203</v>
      </c>
      <c r="S562" s="176" t="s">
        <v>203</v>
      </c>
      <c r="T562" s="176" t="s">
        <v>203</v>
      </c>
      <c r="U562" s="176" t="s">
        <v>205</v>
      </c>
      <c r="V562" s="176" t="s">
        <v>204</v>
      </c>
      <c r="W562" s="176" t="s">
        <v>204</v>
      </c>
      <c r="X562" s="176" t="s">
        <v>205</v>
      </c>
      <c r="Y562" s="176" t="s">
        <v>205</v>
      </c>
      <c r="Z562" s="176" t="s">
        <v>205</v>
      </c>
    </row>
    <row r="563" spans="1:50" x14ac:dyDescent="0.3">
      <c r="A563" s="176">
        <v>810138</v>
      </c>
      <c r="B563" s="176" t="s">
        <v>289</v>
      </c>
      <c r="C563" s="176" t="s">
        <v>203</v>
      </c>
      <c r="D563" s="176" t="s">
        <v>203</v>
      </c>
      <c r="E563" s="176" t="s">
        <v>205</v>
      </c>
      <c r="F563" s="176" t="s">
        <v>205</v>
      </c>
      <c r="G563" s="176" t="s">
        <v>205</v>
      </c>
      <c r="H563" s="176" t="s">
        <v>203</v>
      </c>
      <c r="I563" s="176" t="s">
        <v>205</v>
      </c>
      <c r="J563" s="176" t="s">
        <v>203</v>
      </c>
      <c r="K563" s="176" t="s">
        <v>203</v>
      </c>
      <c r="L563" s="176" t="s">
        <v>205</v>
      </c>
      <c r="M563" s="176" t="s">
        <v>205</v>
      </c>
      <c r="N563" s="176" t="s">
        <v>205</v>
      </c>
      <c r="O563" s="176" t="s">
        <v>204</v>
      </c>
      <c r="P563" s="176" t="s">
        <v>205</v>
      </c>
      <c r="Q563" s="176" t="s">
        <v>205</v>
      </c>
      <c r="R563" s="176" t="s">
        <v>204</v>
      </c>
      <c r="S563" s="176" t="s">
        <v>205</v>
      </c>
      <c r="T563" s="176" t="s">
        <v>205</v>
      </c>
      <c r="U563" s="176" t="s">
        <v>204</v>
      </c>
      <c r="V563" s="176" t="s">
        <v>205</v>
      </c>
      <c r="W563" s="176" t="s">
        <v>204</v>
      </c>
      <c r="X563" s="176" t="s">
        <v>205</v>
      </c>
      <c r="Y563" s="176" t="s">
        <v>204</v>
      </c>
      <c r="Z563" s="176" t="s">
        <v>204</v>
      </c>
    </row>
    <row r="564" spans="1:50" x14ac:dyDescent="0.3">
      <c r="A564" s="176">
        <v>810157</v>
      </c>
      <c r="B564" s="176" t="s">
        <v>289</v>
      </c>
      <c r="C564" s="176" t="s">
        <v>203</v>
      </c>
      <c r="D564" s="176" t="s">
        <v>205</v>
      </c>
      <c r="E564" s="176" t="s">
        <v>204</v>
      </c>
      <c r="F564" s="176" t="s">
        <v>204</v>
      </c>
      <c r="G564" s="176" t="s">
        <v>204</v>
      </c>
      <c r="H564" s="176" t="s">
        <v>203</v>
      </c>
      <c r="I564" s="176" t="s">
        <v>203</v>
      </c>
      <c r="J564" s="176" t="s">
        <v>203</v>
      </c>
      <c r="K564" s="176" t="s">
        <v>205</v>
      </c>
      <c r="L564" s="176" t="s">
        <v>205</v>
      </c>
      <c r="M564" s="176" t="s">
        <v>205</v>
      </c>
      <c r="N564" s="176" t="s">
        <v>205</v>
      </c>
      <c r="O564" s="176" t="s">
        <v>204</v>
      </c>
      <c r="P564" s="176" t="s">
        <v>205</v>
      </c>
      <c r="Q564" s="176" t="s">
        <v>205</v>
      </c>
      <c r="R564" s="176" t="s">
        <v>205</v>
      </c>
      <c r="S564" s="176" t="s">
        <v>205</v>
      </c>
      <c r="T564" s="176" t="s">
        <v>205</v>
      </c>
      <c r="U564" s="176" t="s">
        <v>205</v>
      </c>
      <c r="V564" s="176" t="s">
        <v>205</v>
      </c>
      <c r="W564" s="176" t="s">
        <v>205</v>
      </c>
      <c r="X564" s="176" t="s">
        <v>205</v>
      </c>
      <c r="Y564" s="176" t="s">
        <v>205</v>
      </c>
      <c r="Z564" s="176" t="s">
        <v>205</v>
      </c>
      <c r="AA564" s="176" t="s">
        <v>266</v>
      </c>
      <c r="AB564" s="176" t="s">
        <v>266</v>
      </c>
      <c r="AC564" s="176" t="s">
        <v>266</v>
      </c>
      <c r="AD564" s="176" t="s">
        <v>266</v>
      </c>
      <c r="AE564" s="176" t="s">
        <v>266</v>
      </c>
      <c r="AF564" s="176" t="s">
        <v>266</v>
      </c>
      <c r="AG564" s="176" t="s">
        <v>266</v>
      </c>
      <c r="AH564" s="176" t="s">
        <v>266</v>
      </c>
      <c r="AI564" s="176" t="s">
        <v>266</v>
      </c>
      <c r="AJ564" s="176" t="s">
        <v>266</v>
      </c>
      <c r="AK564" s="176" t="s">
        <v>266</v>
      </c>
      <c r="AL564" s="176" t="s">
        <v>266</v>
      </c>
      <c r="AM564" s="176" t="s">
        <v>266</v>
      </c>
      <c r="AN564" s="176" t="s">
        <v>266</v>
      </c>
      <c r="AO564" s="176" t="s">
        <v>266</v>
      </c>
      <c r="AP564" s="176" t="s">
        <v>266</v>
      </c>
      <c r="AQ564" s="176" t="s">
        <v>266</v>
      </c>
      <c r="AR564" s="176" t="s">
        <v>266</v>
      </c>
      <c r="AS564" s="176" t="s">
        <v>266</v>
      </c>
      <c r="AT564" s="176" t="s">
        <v>266</v>
      </c>
      <c r="AU564" s="176" t="s">
        <v>266</v>
      </c>
      <c r="AV564" s="176" t="s">
        <v>266</v>
      </c>
      <c r="AW564" s="176" t="s">
        <v>266</v>
      </c>
      <c r="AX564" s="176" t="s">
        <v>266</v>
      </c>
    </row>
    <row r="565" spans="1:50" x14ac:dyDescent="0.3">
      <c r="A565" s="176">
        <v>810160</v>
      </c>
      <c r="B565" s="176" t="s">
        <v>289</v>
      </c>
      <c r="C565" s="176" t="s">
        <v>203</v>
      </c>
      <c r="D565" s="176" t="s">
        <v>205</v>
      </c>
      <c r="E565" s="176" t="s">
        <v>205</v>
      </c>
      <c r="F565" s="176" t="s">
        <v>205</v>
      </c>
      <c r="G565" s="176" t="s">
        <v>203</v>
      </c>
      <c r="H565" s="176" t="s">
        <v>205</v>
      </c>
      <c r="I565" s="176" t="s">
        <v>205</v>
      </c>
      <c r="J565" s="176" t="s">
        <v>204</v>
      </c>
      <c r="K565" s="176" t="s">
        <v>203</v>
      </c>
      <c r="L565" s="176" t="s">
        <v>203</v>
      </c>
      <c r="M565" s="176" t="s">
        <v>205</v>
      </c>
      <c r="N565" s="176" t="s">
        <v>205</v>
      </c>
      <c r="O565" s="176" t="s">
        <v>204</v>
      </c>
      <c r="P565" s="176" t="s">
        <v>205</v>
      </c>
      <c r="Q565" s="176" t="s">
        <v>204</v>
      </c>
      <c r="R565" s="176" t="s">
        <v>204</v>
      </c>
      <c r="S565" s="176" t="s">
        <v>205</v>
      </c>
      <c r="T565" s="176" t="s">
        <v>205</v>
      </c>
      <c r="U565" s="176" t="s">
        <v>204</v>
      </c>
      <c r="V565" s="176" t="s">
        <v>204</v>
      </c>
      <c r="W565" s="176" t="s">
        <v>204</v>
      </c>
      <c r="X565" s="176" t="s">
        <v>204</v>
      </c>
      <c r="Y565" s="176" t="s">
        <v>204</v>
      </c>
      <c r="Z565" s="176" t="s">
        <v>204</v>
      </c>
    </row>
    <row r="566" spans="1:50" x14ac:dyDescent="0.3">
      <c r="A566" s="176">
        <v>810163</v>
      </c>
      <c r="B566" s="176" t="s">
        <v>289</v>
      </c>
      <c r="C566" s="176" t="s">
        <v>205</v>
      </c>
      <c r="D566" s="176" t="s">
        <v>204</v>
      </c>
      <c r="E566" s="176" t="s">
        <v>205</v>
      </c>
      <c r="F566" s="176" t="s">
        <v>204</v>
      </c>
      <c r="G566" s="176" t="s">
        <v>205</v>
      </c>
      <c r="H566" s="176" t="s">
        <v>205</v>
      </c>
      <c r="I566" s="176" t="s">
        <v>205</v>
      </c>
      <c r="J566" s="176" t="s">
        <v>204</v>
      </c>
      <c r="K566" s="176" t="s">
        <v>204</v>
      </c>
      <c r="L566" s="176" t="s">
        <v>204</v>
      </c>
      <c r="M566" s="176" t="s">
        <v>204</v>
      </c>
      <c r="N566" s="176" t="s">
        <v>204</v>
      </c>
      <c r="O566" s="176" t="s">
        <v>205</v>
      </c>
      <c r="P566" s="176" t="s">
        <v>204</v>
      </c>
      <c r="Q566" s="176" t="s">
        <v>205</v>
      </c>
      <c r="R566" s="176" t="s">
        <v>205</v>
      </c>
      <c r="S566" s="176" t="s">
        <v>205</v>
      </c>
      <c r="T566" s="176" t="s">
        <v>205</v>
      </c>
      <c r="U566" s="176" t="s">
        <v>205</v>
      </c>
      <c r="V566" s="176" t="s">
        <v>203</v>
      </c>
      <c r="W566" s="176" t="s">
        <v>205</v>
      </c>
      <c r="X566" s="176" t="s">
        <v>205</v>
      </c>
      <c r="Y566" s="176" t="s">
        <v>205</v>
      </c>
      <c r="Z566" s="176" t="s">
        <v>205</v>
      </c>
    </row>
    <row r="567" spans="1:50" x14ac:dyDescent="0.3">
      <c r="A567" s="176">
        <v>810164</v>
      </c>
      <c r="B567" s="176" t="s">
        <v>289</v>
      </c>
      <c r="C567" s="176" t="s">
        <v>205</v>
      </c>
      <c r="D567" s="176" t="s">
        <v>203</v>
      </c>
      <c r="E567" s="176" t="s">
        <v>203</v>
      </c>
      <c r="F567" s="176" t="s">
        <v>203</v>
      </c>
      <c r="G567" s="176" t="s">
        <v>203</v>
      </c>
      <c r="H567" s="176" t="s">
        <v>204</v>
      </c>
      <c r="I567" s="176" t="s">
        <v>203</v>
      </c>
      <c r="J567" s="176" t="s">
        <v>205</v>
      </c>
      <c r="K567" s="176" t="s">
        <v>205</v>
      </c>
      <c r="L567" s="176" t="s">
        <v>203</v>
      </c>
      <c r="M567" s="176" t="s">
        <v>205</v>
      </c>
      <c r="N567" s="176" t="s">
        <v>205</v>
      </c>
      <c r="O567" s="176" t="s">
        <v>205</v>
      </c>
      <c r="P567" s="176" t="s">
        <v>205</v>
      </c>
      <c r="Q567" s="176" t="s">
        <v>205</v>
      </c>
      <c r="R567" s="176" t="s">
        <v>203</v>
      </c>
      <c r="S567" s="176" t="s">
        <v>205</v>
      </c>
      <c r="T567" s="176" t="s">
        <v>203</v>
      </c>
      <c r="U567" s="176" t="s">
        <v>205</v>
      </c>
      <c r="V567" s="176" t="s">
        <v>205</v>
      </c>
      <c r="W567" s="176" t="s">
        <v>205</v>
      </c>
      <c r="X567" s="176" t="s">
        <v>205</v>
      </c>
      <c r="Y567" s="176" t="s">
        <v>205</v>
      </c>
      <c r="Z567" s="176" t="s">
        <v>205</v>
      </c>
      <c r="AA567" s="176" t="s">
        <v>266</v>
      </c>
      <c r="AB567" s="176" t="s">
        <v>266</v>
      </c>
      <c r="AC567" s="176" t="s">
        <v>266</v>
      </c>
      <c r="AD567" s="176" t="s">
        <v>266</v>
      </c>
      <c r="AE567" s="176" t="s">
        <v>266</v>
      </c>
      <c r="AF567" s="176" t="s">
        <v>266</v>
      </c>
      <c r="AG567" s="176" t="s">
        <v>266</v>
      </c>
      <c r="AH567" s="176" t="s">
        <v>266</v>
      </c>
      <c r="AI567" s="176" t="s">
        <v>266</v>
      </c>
      <c r="AJ567" s="176" t="s">
        <v>266</v>
      </c>
      <c r="AK567" s="176" t="s">
        <v>266</v>
      </c>
      <c r="AL567" s="176" t="s">
        <v>266</v>
      </c>
      <c r="AM567" s="176" t="s">
        <v>266</v>
      </c>
      <c r="AN567" s="176" t="s">
        <v>266</v>
      </c>
      <c r="AO567" s="176" t="s">
        <v>266</v>
      </c>
      <c r="AP567" s="176" t="s">
        <v>266</v>
      </c>
      <c r="AQ567" s="176" t="s">
        <v>266</v>
      </c>
      <c r="AR567" s="176" t="s">
        <v>266</v>
      </c>
      <c r="AS567" s="176" t="s">
        <v>266</v>
      </c>
      <c r="AT567" s="176" t="s">
        <v>266</v>
      </c>
      <c r="AU567" s="176" t="s">
        <v>266</v>
      </c>
      <c r="AV567" s="176" t="s">
        <v>266</v>
      </c>
      <c r="AW567" s="176" t="s">
        <v>266</v>
      </c>
      <c r="AX567" s="176" t="s">
        <v>266</v>
      </c>
    </row>
    <row r="568" spans="1:50" x14ac:dyDescent="0.3">
      <c r="A568" s="176">
        <v>810187</v>
      </c>
      <c r="B568" s="176" t="s">
        <v>289</v>
      </c>
      <c r="C568" s="176" t="s">
        <v>203</v>
      </c>
      <c r="D568" s="176" t="s">
        <v>203</v>
      </c>
      <c r="E568" s="176" t="s">
        <v>203</v>
      </c>
      <c r="F568" s="176" t="s">
        <v>205</v>
      </c>
      <c r="G568" s="176" t="s">
        <v>203</v>
      </c>
      <c r="H568" s="176" t="s">
        <v>203</v>
      </c>
      <c r="I568" s="176" t="s">
        <v>205</v>
      </c>
      <c r="J568" s="176" t="s">
        <v>205</v>
      </c>
      <c r="K568" s="176" t="s">
        <v>204</v>
      </c>
      <c r="L568" s="176" t="s">
        <v>203</v>
      </c>
      <c r="M568" s="176" t="s">
        <v>203</v>
      </c>
      <c r="N568" s="176" t="s">
        <v>203</v>
      </c>
      <c r="O568" s="176" t="s">
        <v>204</v>
      </c>
      <c r="P568" s="176" t="s">
        <v>205</v>
      </c>
      <c r="Q568" s="176" t="s">
        <v>205</v>
      </c>
      <c r="R568" s="176" t="s">
        <v>204</v>
      </c>
      <c r="S568" s="176" t="s">
        <v>205</v>
      </c>
      <c r="T568" s="176" t="s">
        <v>205</v>
      </c>
      <c r="U568" s="176" t="s">
        <v>204</v>
      </c>
      <c r="V568" s="176" t="s">
        <v>204</v>
      </c>
      <c r="W568" s="176" t="s">
        <v>204</v>
      </c>
      <c r="X568" s="176" t="s">
        <v>204</v>
      </c>
      <c r="Y568" s="176" t="s">
        <v>204</v>
      </c>
      <c r="Z568" s="176" t="s">
        <v>204</v>
      </c>
    </row>
    <row r="569" spans="1:50" x14ac:dyDescent="0.3">
      <c r="A569" s="176">
        <v>810188</v>
      </c>
      <c r="B569" s="176" t="s">
        <v>289</v>
      </c>
      <c r="C569" s="176" t="s">
        <v>203</v>
      </c>
      <c r="D569" s="176" t="s">
        <v>203</v>
      </c>
      <c r="E569" s="176" t="s">
        <v>203</v>
      </c>
      <c r="F569" s="176" t="s">
        <v>204</v>
      </c>
      <c r="G569" s="176" t="s">
        <v>203</v>
      </c>
      <c r="H569" s="176" t="s">
        <v>203</v>
      </c>
      <c r="I569" s="176" t="s">
        <v>203</v>
      </c>
      <c r="J569" s="176" t="s">
        <v>203</v>
      </c>
      <c r="K569" s="176" t="s">
        <v>203</v>
      </c>
      <c r="L569" s="176" t="s">
        <v>203</v>
      </c>
      <c r="M569" s="176" t="s">
        <v>203</v>
      </c>
      <c r="N569" s="176" t="s">
        <v>205</v>
      </c>
      <c r="O569" s="176" t="s">
        <v>205</v>
      </c>
      <c r="P569" s="176" t="s">
        <v>205</v>
      </c>
      <c r="Q569" s="176" t="s">
        <v>205</v>
      </c>
      <c r="R569" s="176" t="s">
        <v>205</v>
      </c>
      <c r="S569" s="176" t="s">
        <v>205</v>
      </c>
      <c r="T569" s="176" t="s">
        <v>205</v>
      </c>
      <c r="U569" s="176" t="s">
        <v>204</v>
      </c>
      <c r="V569" s="176" t="s">
        <v>204</v>
      </c>
      <c r="W569" s="176" t="s">
        <v>204</v>
      </c>
      <c r="X569" s="176" t="s">
        <v>204</v>
      </c>
      <c r="Y569" s="176" t="s">
        <v>204</v>
      </c>
      <c r="Z569" s="176" t="s">
        <v>204</v>
      </c>
    </row>
    <row r="570" spans="1:50" x14ac:dyDescent="0.3">
      <c r="A570" s="176">
        <v>810212</v>
      </c>
      <c r="B570" s="176" t="s">
        <v>289</v>
      </c>
      <c r="C570" s="176" t="s">
        <v>203</v>
      </c>
      <c r="D570" s="176" t="s">
        <v>205</v>
      </c>
      <c r="E570" s="176" t="s">
        <v>204</v>
      </c>
      <c r="F570" s="176" t="s">
        <v>205</v>
      </c>
      <c r="G570" s="176" t="s">
        <v>204</v>
      </c>
      <c r="H570" s="176" t="s">
        <v>205</v>
      </c>
      <c r="I570" s="176" t="s">
        <v>203</v>
      </c>
      <c r="J570" s="176" t="s">
        <v>205</v>
      </c>
      <c r="K570" s="176" t="s">
        <v>203</v>
      </c>
      <c r="L570" s="176" t="s">
        <v>203</v>
      </c>
      <c r="M570" s="176" t="s">
        <v>204</v>
      </c>
      <c r="N570" s="176" t="s">
        <v>203</v>
      </c>
      <c r="O570" s="176" t="s">
        <v>204</v>
      </c>
      <c r="P570" s="176" t="s">
        <v>203</v>
      </c>
      <c r="Q570" s="176" t="s">
        <v>205</v>
      </c>
      <c r="R570" s="176" t="s">
        <v>203</v>
      </c>
      <c r="S570" s="176" t="s">
        <v>205</v>
      </c>
      <c r="T570" s="176" t="s">
        <v>205</v>
      </c>
      <c r="U570" s="176" t="s">
        <v>205</v>
      </c>
      <c r="V570" s="176" t="s">
        <v>204</v>
      </c>
      <c r="W570" s="176" t="s">
        <v>205</v>
      </c>
      <c r="X570" s="176" t="s">
        <v>205</v>
      </c>
      <c r="Y570" s="176" t="s">
        <v>205</v>
      </c>
      <c r="Z570" s="176" t="s">
        <v>204</v>
      </c>
      <c r="AA570" s="176" t="s">
        <v>266</v>
      </c>
      <c r="AB570" s="176" t="s">
        <v>266</v>
      </c>
      <c r="AC570" s="176" t="s">
        <v>266</v>
      </c>
      <c r="AD570" s="176" t="s">
        <v>266</v>
      </c>
      <c r="AE570" s="176" t="s">
        <v>266</v>
      </c>
      <c r="AF570" s="176" t="s">
        <v>266</v>
      </c>
      <c r="AG570" s="176" t="s">
        <v>266</v>
      </c>
      <c r="AH570" s="176" t="s">
        <v>266</v>
      </c>
      <c r="AI570" s="176" t="s">
        <v>266</v>
      </c>
      <c r="AJ570" s="176" t="s">
        <v>266</v>
      </c>
      <c r="AK570" s="176" t="s">
        <v>266</v>
      </c>
      <c r="AL570" s="176" t="s">
        <v>266</v>
      </c>
      <c r="AM570" s="176" t="s">
        <v>266</v>
      </c>
      <c r="AN570" s="176" t="s">
        <v>266</v>
      </c>
      <c r="AO570" s="176" t="s">
        <v>266</v>
      </c>
      <c r="AP570" s="176" t="s">
        <v>266</v>
      </c>
      <c r="AQ570" s="176" t="s">
        <v>266</v>
      </c>
      <c r="AR570" s="176" t="s">
        <v>266</v>
      </c>
      <c r="AS570" s="176" t="s">
        <v>266</v>
      </c>
      <c r="AT570" s="176" t="s">
        <v>266</v>
      </c>
      <c r="AU570" s="176" t="s">
        <v>266</v>
      </c>
      <c r="AV570" s="176" t="s">
        <v>266</v>
      </c>
      <c r="AW570" s="176" t="s">
        <v>266</v>
      </c>
      <c r="AX570" s="176" t="s">
        <v>266</v>
      </c>
    </row>
    <row r="571" spans="1:50" x14ac:dyDescent="0.3">
      <c r="A571" s="176">
        <v>810218</v>
      </c>
      <c r="B571" s="176" t="s">
        <v>289</v>
      </c>
      <c r="C571" s="176" t="s">
        <v>205</v>
      </c>
      <c r="D571" s="176" t="s">
        <v>204</v>
      </c>
      <c r="E571" s="176" t="s">
        <v>204</v>
      </c>
      <c r="F571" s="176" t="s">
        <v>203</v>
      </c>
      <c r="G571" s="176" t="s">
        <v>203</v>
      </c>
      <c r="H571" s="176" t="s">
        <v>204</v>
      </c>
      <c r="I571" s="176" t="s">
        <v>203</v>
      </c>
      <c r="J571" s="176" t="s">
        <v>203</v>
      </c>
      <c r="K571" s="176" t="s">
        <v>205</v>
      </c>
      <c r="L571" s="176" t="s">
        <v>203</v>
      </c>
      <c r="M571" s="176" t="s">
        <v>203</v>
      </c>
      <c r="N571" s="176" t="s">
        <v>203</v>
      </c>
      <c r="O571" s="176" t="s">
        <v>204</v>
      </c>
      <c r="P571" s="176" t="s">
        <v>205</v>
      </c>
      <c r="Q571" s="176" t="s">
        <v>205</v>
      </c>
      <c r="R571" s="176" t="s">
        <v>204</v>
      </c>
      <c r="S571" s="176" t="s">
        <v>205</v>
      </c>
      <c r="T571" s="176" t="s">
        <v>204</v>
      </c>
      <c r="U571" s="176" t="s">
        <v>204</v>
      </c>
      <c r="V571" s="176" t="s">
        <v>204</v>
      </c>
      <c r="W571" s="176" t="s">
        <v>204</v>
      </c>
      <c r="X571" s="176" t="s">
        <v>204</v>
      </c>
      <c r="Y571" s="176" t="s">
        <v>204</v>
      </c>
      <c r="Z571" s="176" t="s">
        <v>204</v>
      </c>
      <c r="AA571" s="176" t="s">
        <v>266</v>
      </c>
      <c r="AB571" s="176" t="s">
        <v>266</v>
      </c>
      <c r="AC571" s="176" t="s">
        <v>266</v>
      </c>
      <c r="AD571" s="176" t="s">
        <v>266</v>
      </c>
      <c r="AE571" s="176" t="s">
        <v>266</v>
      </c>
      <c r="AF571" s="176" t="s">
        <v>266</v>
      </c>
      <c r="AG571" s="176" t="s">
        <v>266</v>
      </c>
      <c r="AH571" s="176" t="s">
        <v>266</v>
      </c>
      <c r="AI571" s="176" t="s">
        <v>266</v>
      </c>
      <c r="AJ571" s="176" t="s">
        <v>266</v>
      </c>
      <c r="AK571" s="176" t="s">
        <v>266</v>
      </c>
      <c r="AL571" s="176" t="s">
        <v>266</v>
      </c>
      <c r="AM571" s="176" t="s">
        <v>266</v>
      </c>
      <c r="AN571" s="176" t="s">
        <v>266</v>
      </c>
      <c r="AO571" s="176" t="s">
        <v>266</v>
      </c>
      <c r="AP571" s="176" t="s">
        <v>266</v>
      </c>
      <c r="AQ571" s="176" t="s">
        <v>266</v>
      </c>
      <c r="AR571" s="176" t="s">
        <v>266</v>
      </c>
      <c r="AS571" s="176" t="s">
        <v>266</v>
      </c>
      <c r="AT571" s="176" t="s">
        <v>266</v>
      </c>
      <c r="AU571" s="176" t="s">
        <v>266</v>
      </c>
      <c r="AV571" s="176" t="s">
        <v>266</v>
      </c>
      <c r="AW571" s="176" t="s">
        <v>266</v>
      </c>
      <c r="AX571" s="176" t="s">
        <v>266</v>
      </c>
    </row>
    <row r="572" spans="1:50" x14ac:dyDescent="0.3">
      <c r="A572" s="176">
        <v>810221</v>
      </c>
      <c r="B572" s="176" t="s">
        <v>289</v>
      </c>
      <c r="C572" s="176" t="s">
        <v>203</v>
      </c>
      <c r="D572" s="176" t="s">
        <v>203</v>
      </c>
      <c r="E572" s="176" t="s">
        <v>203</v>
      </c>
      <c r="F572" s="176" t="s">
        <v>205</v>
      </c>
      <c r="G572" s="176" t="s">
        <v>205</v>
      </c>
      <c r="H572" s="176" t="s">
        <v>203</v>
      </c>
      <c r="I572" s="176" t="s">
        <v>203</v>
      </c>
      <c r="J572" s="176" t="s">
        <v>205</v>
      </c>
      <c r="K572" s="176" t="s">
        <v>203</v>
      </c>
      <c r="L572" s="176" t="s">
        <v>205</v>
      </c>
      <c r="M572" s="176" t="s">
        <v>205</v>
      </c>
      <c r="N572" s="176" t="s">
        <v>205</v>
      </c>
      <c r="O572" s="176" t="s">
        <v>205</v>
      </c>
      <c r="P572" s="176" t="s">
        <v>205</v>
      </c>
      <c r="Q572" s="176" t="s">
        <v>205</v>
      </c>
      <c r="R572" s="176" t="s">
        <v>204</v>
      </c>
      <c r="S572" s="176" t="s">
        <v>205</v>
      </c>
      <c r="T572" s="176" t="s">
        <v>203</v>
      </c>
      <c r="U572" s="176" t="s">
        <v>205</v>
      </c>
      <c r="V572" s="176" t="s">
        <v>203</v>
      </c>
      <c r="W572" s="176" t="s">
        <v>205</v>
      </c>
      <c r="X572" s="176" t="s">
        <v>205</v>
      </c>
      <c r="Y572" s="176" t="s">
        <v>203</v>
      </c>
      <c r="Z572" s="176" t="s">
        <v>203</v>
      </c>
      <c r="AA572" s="176" t="s">
        <v>266</v>
      </c>
      <c r="AB572" s="176" t="s">
        <v>266</v>
      </c>
      <c r="AC572" s="176" t="s">
        <v>266</v>
      </c>
      <c r="AD572" s="176" t="s">
        <v>266</v>
      </c>
      <c r="AE572" s="176" t="s">
        <v>266</v>
      </c>
      <c r="AF572" s="176" t="s">
        <v>266</v>
      </c>
      <c r="AG572" s="176" t="s">
        <v>266</v>
      </c>
      <c r="AH572" s="176" t="s">
        <v>266</v>
      </c>
      <c r="AI572" s="176" t="s">
        <v>266</v>
      </c>
      <c r="AJ572" s="176" t="s">
        <v>266</v>
      </c>
      <c r="AK572" s="176" t="s">
        <v>266</v>
      </c>
      <c r="AL572" s="176" t="s">
        <v>266</v>
      </c>
      <c r="AM572" s="176" t="s">
        <v>266</v>
      </c>
      <c r="AN572" s="176" t="s">
        <v>266</v>
      </c>
      <c r="AO572" s="176" t="s">
        <v>266</v>
      </c>
      <c r="AP572" s="176" t="s">
        <v>266</v>
      </c>
      <c r="AQ572" s="176" t="s">
        <v>266</v>
      </c>
      <c r="AR572" s="176" t="s">
        <v>266</v>
      </c>
      <c r="AS572" s="176" t="s">
        <v>266</v>
      </c>
      <c r="AT572" s="176" t="s">
        <v>266</v>
      </c>
      <c r="AU572" s="176" t="s">
        <v>266</v>
      </c>
      <c r="AV572" s="176" t="s">
        <v>266</v>
      </c>
      <c r="AW572" s="176" t="s">
        <v>266</v>
      </c>
      <c r="AX572" s="176" t="s">
        <v>266</v>
      </c>
    </row>
    <row r="573" spans="1:50" x14ac:dyDescent="0.3">
      <c r="A573" s="176">
        <v>810228</v>
      </c>
      <c r="B573" s="176" t="s">
        <v>289</v>
      </c>
      <c r="C573" s="176" t="s">
        <v>203</v>
      </c>
      <c r="D573" s="176" t="s">
        <v>204</v>
      </c>
      <c r="E573" s="176" t="s">
        <v>203</v>
      </c>
      <c r="F573" s="176" t="s">
        <v>205</v>
      </c>
      <c r="G573" s="176" t="s">
        <v>204</v>
      </c>
      <c r="H573" s="176" t="s">
        <v>205</v>
      </c>
      <c r="I573" s="176" t="s">
        <v>205</v>
      </c>
      <c r="J573" s="176" t="s">
        <v>203</v>
      </c>
      <c r="K573" s="176" t="s">
        <v>203</v>
      </c>
      <c r="L573" s="176" t="s">
        <v>205</v>
      </c>
      <c r="M573" s="176" t="s">
        <v>203</v>
      </c>
      <c r="N573" s="176" t="s">
        <v>205</v>
      </c>
      <c r="O573" s="176" t="s">
        <v>204</v>
      </c>
      <c r="P573" s="176" t="s">
        <v>204</v>
      </c>
      <c r="Q573" s="176" t="s">
        <v>204</v>
      </c>
      <c r="R573" s="176" t="s">
        <v>204</v>
      </c>
      <c r="S573" s="176" t="s">
        <v>204</v>
      </c>
      <c r="T573" s="176" t="s">
        <v>204</v>
      </c>
      <c r="U573" s="176" t="s">
        <v>204</v>
      </c>
      <c r="V573" s="176" t="s">
        <v>204</v>
      </c>
      <c r="W573" s="176" t="s">
        <v>204</v>
      </c>
      <c r="X573" s="176" t="s">
        <v>204</v>
      </c>
      <c r="Y573" s="176" t="s">
        <v>204</v>
      </c>
      <c r="Z573" s="176" t="s">
        <v>204</v>
      </c>
    </row>
    <row r="574" spans="1:50" x14ac:dyDescent="0.3">
      <c r="A574" s="176">
        <v>810237</v>
      </c>
      <c r="B574" s="176" t="s">
        <v>289</v>
      </c>
      <c r="C574" s="176" t="s">
        <v>204</v>
      </c>
      <c r="D574" s="176" t="s">
        <v>204</v>
      </c>
      <c r="E574" s="176" t="s">
        <v>205</v>
      </c>
      <c r="F574" s="176" t="s">
        <v>203</v>
      </c>
      <c r="G574" s="176" t="s">
        <v>204</v>
      </c>
      <c r="H574" s="176" t="s">
        <v>203</v>
      </c>
      <c r="I574" s="176" t="s">
        <v>205</v>
      </c>
      <c r="J574" s="176" t="s">
        <v>205</v>
      </c>
      <c r="K574" s="176" t="s">
        <v>205</v>
      </c>
      <c r="L574" s="176" t="s">
        <v>204</v>
      </c>
      <c r="M574" s="176" t="s">
        <v>204</v>
      </c>
      <c r="N574" s="176" t="s">
        <v>204</v>
      </c>
      <c r="O574" s="176" t="s">
        <v>203</v>
      </c>
      <c r="P574" s="176" t="s">
        <v>205</v>
      </c>
      <c r="Q574" s="176" t="s">
        <v>203</v>
      </c>
      <c r="R574" s="176" t="s">
        <v>203</v>
      </c>
      <c r="S574" s="176" t="s">
        <v>203</v>
      </c>
      <c r="T574" s="176" t="s">
        <v>203</v>
      </c>
      <c r="U574" s="176" t="s">
        <v>204</v>
      </c>
      <c r="V574" s="176" t="s">
        <v>204</v>
      </c>
      <c r="W574" s="176" t="s">
        <v>204</v>
      </c>
      <c r="X574" s="176" t="s">
        <v>205</v>
      </c>
      <c r="Y574" s="176" t="s">
        <v>205</v>
      </c>
      <c r="Z574" s="176" t="s">
        <v>204</v>
      </c>
      <c r="AA574" s="176" t="s">
        <v>266</v>
      </c>
      <c r="AB574" s="176" t="s">
        <v>266</v>
      </c>
      <c r="AC574" s="176" t="s">
        <v>266</v>
      </c>
      <c r="AD574" s="176" t="s">
        <v>266</v>
      </c>
      <c r="AE574" s="176" t="s">
        <v>266</v>
      </c>
      <c r="AF574" s="176" t="s">
        <v>266</v>
      </c>
      <c r="AG574" s="176" t="s">
        <v>266</v>
      </c>
      <c r="AH574" s="176" t="s">
        <v>266</v>
      </c>
      <c r="AI574" s="176" t="s">
        <v>266</v>
      </c>
      <c r="AJ574" s="176" t="s">
        <v>266</v>
      </c>
      <c r="AK574" s="176" t="s">
        <v>266</v>
      </c>
      <c r="AL574" s="176" t="s">
        <v>266</v>
      </c>
      <c r="AM574" s="176" t="s">
        <v>266</v>
      </c>
      <c r="AN574" s="176" t="s">
        <v>266</v>
      </c>
      <c r="AO574" s="176" t="s">
        <v>266</v>
      </c>
      <c r="AP574" s="176" t="s">
        <v>266</v>
      </c>
      <c r="AQ574" s="176" t="s">
        <v>266</v>
      </c>
      <c r="AR574" s="176" t="s">
        <v>266</v>
      </c>
      <c r="AS574" s="176" t="s">
        <v>266</v>
      </c>
      <c r="AT574" s="176" t="s">
        <v>266</v>
      </c>
      <c r="AU574" s="176" t="s">
        <v>266</v>
      </c>
      <c r="AV574" s="176" t="s">
        <v>266</v>
      </c>
      <c r="AW574" s="176" t="s">
        <v>266</v>
      </c>
      <c r="AX574" s="176" t="s">
        <v>266</v>
      </c>
    </row>
    <row r="575" spans="1:50" x14ac:dyDescent="0.3">
      <c r="A575" s="176">
        <v>810253</v>
      </c>
      <c r="B575" s="176" t="s">
        <v>289</v>
      </c>
      <c r="C575" s="176" t="s">
        <v>203</v>
      </c>
      <c r="D575" s="176" t="s">
        <v>203</v>
      </c>
      <c r="E575" s="176" t="s">
        <v>205</v>
      </c>
      <c r="F575" s="176" t="s">
        <v>205</v>
      </c>
      <c r="G575" s="176" t="s">
        <v>203</v>
      </c>
      <c r="H575" s="176" t="s">
        <v>205</v>
      </c>
      <c r="I575" s="176" t="s">
        <v>205</v>
      </c>
      <c r="J575" s="176" t="s">
        <v>203</v>
      </c>
      <c r="K575" s="176" t="s">
        <v>203</v>
      </c>
      <c r="L575" s="176" t="s">
        <v>205</v>
      </c>
      <c r="M575" s="176" t="s">
        <v>203</v>
      </c>
      <c r="N575" s="176" t="s">
        <v>204</v>
      </c>
      <c r="O575" s="176" t="s">
        <v>205</v>
      </c>
      <c r="P575" s="176" t="s">
        <v>205</v>
      </c>
      <c r="Q575" s="176" t="s">
        <v>205</v>
      </c>
      <c r="R575" s="176" t="s">
        <v>205</v>
      </c>
      <c r="S575" s="176" t="s">
        <v>205</v>
      </c>
      <c r="T575" s="176" t="s">
        <v>205</v>
      </c>
      <c r="U575" s="176" t="s">
        <v>204</v>
      </c>
      <c r="V575" s="176" t="s">
        <v>204</v>
      </c>
      <c r="W575" s="176" t="s">
        <v>204</v>
      </c>
      <c r="X575" s="176" t="s">
        <v>204</v>
      </c>
      <c r="Y575" s="176" t="s">
        <v>204</v>
      </c>
      <c r="Z575" s="176" t="s">
        <v>204</v>
      </c>
    </row>
    <row r="576" spans="1:50" x14ac:dyDescent="0.3">
      <c r="A576" s="176">
        <v>810258</v>
      </c>
      <c r="B576" s="176" t="s">
        <v>289</v>
      </c>
      <c r="C576" s="176" t="s">
        <v>203</v>
      </c>
      <c r="D576" s="176" t="s">
        <v>203</v>
      </c>
      <c r="E576" s="176" t="s">
        <v>203</v>
      </c>
      <c r="F576" s="176" t="s">
        <v>205</v>
      </c>
      <c r="G576" s="176" t="s">
        <v>205</v>
      </c>
      <c r="H576" s="176" t="s">
        <v>205</v>
      </c>
      <c r="I576" s="176" t="s">
        <v>205</v>
      </c>
      <c r="J576" s="176" t="s">
        <v>205</v>
      </c>
      <c r="K576" s="176" t="s">
        <v>203</v>
      </c>
      <c r="L576" s="176" t="s">
        <v>205</v>
      </c>
      <c r="M576" s="176" t="s">
        <v>205</v>
      </c>
      <c r="N576" s="176" t="s">
        <v>203</v>
      </c>
      <c r="O576" s="176" t="s">
        <v>205</v>
      </c>
      <c r="P576" s="176" t="s">
        <v>205</v>
      </c>
      <c r="Q576" s="176" t="s">
        <v>205</v>
      </c>
      <c r="R576" s="176" t="s">
        <v>203</v>
      </c>
      <c r="S576" s="176" t="s">
        <v>205</v>
      </c>
      <c r="T576" s="176" t="s">
        <v>203</v>
      </c>
      <c r="U576" s="176" t="s">
        <v>205</v>
      </c>
      <c r="V576" s="176" t="s">
        <v>205</v>
      </c>
      <c r="W576" s="176" t="s">
        <v>205</v>
      </c>
      <c r="X576" s="176" t="s">
        <v>205</v>
      </c>
      <c r="Y576" s="176" t="s">
        <v>205</v>
      </c>
      <c r="Z576" s="176" t="s">
        <v>204</v>
      </c>
      <c r="AA576" s="176" t="s">
        <v>266</v>
      </c>
      <c r="AB576" s="176" t="s">
        <v>266</v>
      </c>
      <c r="AC576" s="176" t="s">
        <v>266</v>
      </c>
      <c r="AD576" s="176" t="s">
        <v>266</v>
      </c>
      <c r="AE576" s="176" t="s">
        <v>266</v>
      </c>
      <c r="AF576" s="176" t="s">
        <v>266</v>
      </c>
      <c r="AG576" s="176" t="s">
        <v>266</v>
      </c>
      <c r="AH576" s="176" t="s">
        <v>266</v>
      </c>
      <c r="AI576" s="176" t="s">
        <v>266</v>
      </c>
      <c r="AJ576" s="176" t="s">
        <v>266</v>
      </c>
      <c r="AK576" s="176" t="s">
        <v>266</v>
      </c>
      <c r="AL576" s="176" t="s">
        <v>266</v>
      </c>
      <c r="AM576" s="176" t="s">
        <v>266</v>
      </c>
      <c r="AN576" s="176" t="s">
        <v>266</v>
      </c>
      <c r="AO576" s="176" t="s">
        <v>266</v>
      </c>
      <c r="AP576" s="176" t="s">
        <v>266</v>
      </c>
      <c r="AQ576" s="176" t="s">
        <v>266</v>
      </c>
      <c r="AR576" s="176" t="s">
        <v>266</v>
      </c>
      <c r="AS576" s="176" t="s">
        <v>266</v>
      </c>
      <c r="AT576" s="176" t="s">
        <v>266</v>
      </c>
      <c r="AU576" s="176" t="s">
        <v>266</v>
      </c>
      <c r="AV576" s="176" t="s">
        <v>266</v>
      </c>
      <c r="AW576" s="176" t="s">
        <v>266</v>
      </c>
      <c r="AX576" s="176" t="s">
        <v>266</v>
      </c>
    </row>
    <row r="577" spans="1:50" x14ac:dyDescent="0.3">
      <c r="A577" s="176">
        <v>810282</v>
      </c>
      <c r="B577" s="176" t="s">
        <v>289</v>
      </c>
      <c r="C577" s="176" t="s">
        <v>203</v>
      </c>
      <c r="D577" s="176" t="s">
        <v>203</v>
      </c>
      <c r="E577" s="176" t="s">
        <v>203</v>
      </c>
      <c r="F577" s="176" t="s">
        <v>205</v>
      </c>
      <c r="G577" s="176" t="s">
        <v>205</v>
      </c>
      <c r="H577" s="176" t="s">
        <v>203</v>
      </c>
      <c r="I577" s="176" t="s">
        <v>204</v>
      </c>
      <c r="J577" s="176" t="s">
        <v>204</v>
      </c>
      <c r="K577" s="176" t="s">
        <v>205</v>
      </c>
      <c r="L577" s="176" t="s">
        <v>203</v>
      </c>
      <c r="M577" s="176" t="s">
        <v>205</v>
      </c>
      <c r="N577" s="176" t="s">
        <v>203</v>
      </c>
      <c r="O577" s="176" t="s">
        <v>204</v>
      </c>
      <c r="P577" s="176" t="s">
        <v>203</v>
      </c>
      <c r="Q577" s="176" t="s">
        <v>205</v>
      </c>
      <c r="R577" s="176" t="s">
        <v>203</v>
      </c>
      <c r="S577" s="176" t="s">
        <v>205</v>
      </c>
      <c r="T577" s="176" t="s">
        <v>205</v>
      </c>
      <c r="U577" s="176" t="s">
        <v>203</v>
      </c>
      <c r="V577" s="176" t="s">
        <v>205</v>
      </c>
      <c r="W577" s="176" t="s">
        <v>205</v>
      </c>
      <c r="X577" s="176" t="s">
        <v>205</v>
      </c>
      <c r="Y577" s="176" t="s">
        <v>203</v>
      </c>
      <c r="Z577" s="176" t="s">
        <v>204</v>
      </c>
      <c r="AA577" s="176" t="s">
        <v>266</v>
      </c>
      <c r="AB577" s="176" t="s">
        <v>266</v>
      </c>
      <c r="AC577" s="176" t="s">
        <v>266</v>
      </c>
      <c r="AD577" s="176" t="s">
        <v>266</v>
      </c>
      <c r="AE577" s="176" t="s">
        <v>266</v>
      </c>
      <c r="AF577" s="176" t="s">
        <v>266</v>
      </c>
      <c r="AG577" s="176" t="s">
        <v>266</v>
      </c>
      <c r="AH577" s="176" t="s">
        <v>266</v>
      </c>
      <c r="AI577" s="176" t="s">
        <v>266</v>
      </c>
      <c r="AJ577" s="176" t="s">
        <v>266</v>
      </c>
      <c r="AK577" s="176" t="s">
        <v>266</v>
      </c>
      <c r="AL577" s="176" t="s">
        <v>266</v>
      </c>
      <c r="AM577" s="176" t="s">
        <v>266</v>
      </c>
      <c r="AN577" s="176" t="s">
        <v>266</v>
      </c>
      <c r="AO577" s="176" t="s">
        <v>266</v>
      </c>
      <c r="AP577" s="176" t="s">
        <v>266</v>
      </c>
      <c r="AQ577" s="176" t="s">
        <v>266</v>
      </c>
      <c r="AR577" s="176" t="s">
        <v>266</v>
      </c>
      <c r="AS577" s="176" t="s">
        <v>266</v>
      </c>
      <c r="AT577" s="176" t="s">
        <v>266</v>
      </c>
      <c r="AU577" s="176" t="s">
        <v>266</v>
      </c>
      <c r="AV577" s="176" t="s">
        <v>266</v>
      </c>
      <c r="AW577" s="176" t="s">
        <v>266</v>
      </c>
      <c r="AX577" s="176" t="s">
        <v>266</v>
      </c>
    </row>
    <row r="578" spans="1:50" x14ac:dyDescent="0.3">
      <c r="A578" s="176">
        <v>810287</v>
      </c>
      <c r="B578" s="176" t="s">
        <v>289</v>
      </c>
      <c r="C578" s="176" t="s">
        <v>203</v>
      </c>
      <c r="D578" s="176" t="s">
        <v>203</v>
      </c>
      <c r="E578" s="176" t="s">
        <v>203</v>
      </c>
      <c r="F578" s="176" t="s">
        <v>203</v>
      </c>
      <c r="G578" s="176" t="s">
        <v>205</v>
      </c>
      <c r="H578" s="176" t="s">
        <v>204</v>
      </c>
      <c r="I578" s="176" t="s">
        <v>203</v>
      </c>
      <c r="J578" s="176" t="s">
        <v>203</v>
      </c>
      <c r="K578" s="176" t="s">
        <v>205</v>
      </c>
      <c r="L578" s="176" t="s">
        <v>203</v>
      </c>
      <c r="M578" s="176" t="s">
        <v>203</v>
      </c>
      <c r="N578" s="176" t="s">
        <v>205</v>
      </c>
      <c r="O578" s="176" t="s">
        <v>204</v>
      </c>
      <c r="P578" s="176" t="s">
        <v>204</v>
      </c>
      <c r="Q578" s="176" t="s">
        <v>205</v>
      </c>
      <c r="R578" s="176" t="s">
        <v>205</v>
      </c>
      <c r="S578" s="176" t="s">
        <v>204</v>
      </c>
      <c r="T578" s="176" t="s">
        <v>205</v>
      </c>
      <c r="U578" s="176" t="s">
        <v>204</v>
      </c>
      <c r="V578" s="176" t="s">
        <v>205</v>
      </c>
      <c r="W578" s="176" t="s">
        <v>205</v>
      </c>
      <c r="X578" s="176" t="s">
        <v>205</v>
      </c>
      <c r="Y578" s="176" t="s">
        <v>204</v>
      </c>
      <c r="Z578" s="176" t="s">
        <v>204</v>
      </c>
      <c r="AA578" s="176" t="s">
        <v>266</v>
      </c>
      <c r="AB578" s="176" t="s">
        <v>266</v>
      </c>
      <c r="AC578" s="176" t="s">
        <v>266</v>
      </c>
      <c r="AD578" s="176" t="s">
        <v>266</v>
      </c>
      <c r="AE578" s="176" t="s">
        <v>266</v>
      </c>
      <c r="AF578" s="176" t="s">
        <v>266</v>
      </c>
      <c r="AG578" s="176" t="s">
        <v>266</v>
      </c>
      <c r="AH578" s="176" t="s">
        <v>266</v>
      </c>
      <c r="AI578" s="176" t="s">
        <v>266</v>
      </c>
      <c r="AJ578" s="176" t="s">
        <v>266</v>
      </c>
      <c r="AK578" s="176" t="s">
        <v>266</v>
      </c>
      <c r="AL578" s="176" t="s">
        <v>266</v>
      </c>
      <c r="AM578" s="176" t="s">
        <v>266</v>
      </c>
      <c r="AN578" s="176" t="s">
        <v>266</v>
      </c>
      <c r="AO578" s="176" t="s">
        <v>266</v>
      </c>
      <c r="AP578" s="176" t="s">
        <v>266</v>
      </c>
      <c r="AQ578" s="176" t="s">
        <v>266</v>
      </c>
      <c r="AR578" s="176" t="s">
        <v>266</v>
      </c>
      <c r="AS578" s="176" t="s">
        <v>266</v>
      </c>
      <c r="AT578" s="176" t="s">
        <v>266</v>
      </c>
      <c r="AU578" s="176" t="s">
        <v>266</v>
      </c>
      <c r="AV578" s="176" t="s">
        <v>266</v>
      </c>
      <c r="AW578" s="176" t="s">
        <v>266</v>
      </c>
      <c r="AX578" s="176" t="s">
        <v>266</v>
      </c>
    </row>
    <row r="579" spans="1:50" x14ac:dyDescent="0.3">
      <c r="A579" s="176">
        <v>810303</v>
      </c>
      <c r="B579" s="176" t="s">
        <v>289</v>
      </c>
      <c r="C579" s="176" t="s">
        <v>203</v>
      </c>
      <c r="D579" s="176" t="s">
        <v>203</v>
      </c>
      <c r="E579" s="176" t="s">
        <v>203</v>
      </c>
      <c r="F579" s="176" t="s">
        <v>203</v>
      </c>
      <c r="G579" s="176" t="s">
        <v>203</v>
      </c>
      <c r="H579" s="176" t="s">
        <v>203</v>
      </c>
      <c r="I579" s="176" t="s">
        <v>205</v>
      </c>
      <c r="J579" s="176" t="s">
        <v>205</v>
      </c>
      <c r="K579" s="176" t="s">
        <v>205</v>
      </c>
      <c r="L579" s="176" t="s">
        <v>205</v>
      </c>
      <c r="M579" s="176" t="s">
        <v>203</v>
      </c>
      <c r="N579" s="176" t="s">
        <v>205</v>
      </c>
      <c r="O579" s="176" t="s">
        <v>205</v>
      </c>
      <c r="P579" s="176" t="s">
        <v>205</v>
      </c>
      <c r="Q579" s="176" t="s">
        <v>205</v>
      </c>
      <c r="R579" s="176" t="s">
        <v>205</v>
      </c>
      <c r="S579" s="176" t="s">
        <v>205</v>
      </c>
      <c r="T579" s="176" t="s">
        <v>205</v>
      </c>
      <c r="U579" s="176" t="s">
        <v>204</v>
      </c>
      <c r="V579" s="176" t="s">
        <v>204</v>
      </c>
      <c r="W579" s="176" t="s">
        <v>204</v>
      </c>
      <c r="X579" s="176" t="s">
        <v>204</v>
      </c>
      <c r="Y579" s="176" t="s">
        <v>204</v>
      </c>
      <c r="Z579" s="176" t="s">
        <v>204</v>
      </c>
    </row>
    <row r="580" spans="1:50" x14ac:dyDescent="0.3">
      <c r="A580" s="176">
        <v>810310</v>
      </c>
      <c r="B580" s="176" t="s">
        <v>289</v>
      </c>
      <c r="C580" s="176" t="s">
        <v>205</v>
      </c>
      <c r="D580" s="176" t="s">
        <v>204</v>
      </c>
      <c r="E580" s="176" t="s">
        <v>203</v>
      </c>
      <c r="F580" s="176" t="s">
        <v>203</v>
      </c>
      <c r="G580" s="176" t="s">
        <v>204</v>
      </c>
      <c r="H580" s="176" t="s">
        <v>204</v>
      </c>
      <c r="I580" s="176" t="s">
        <v>203</v>
      </c>
      <c r="J580" s="176" t="s">
        <v>203</v>
      </c>
      <c r="K580" s="176" t="s">
        <v>205</v>
      </c>
      <c r="L580" s="176" t="s">
        <v>203</v>
      </c>
      <c r="M580" s="176" t="s">
        <v>203</v>
      </c>
      <c r="N580" s="176" t="s">
        <v>203</v>
      </c>
      <c r="O580" s="176" t="s">
        <v>205</v>
      </c>
      <c r="P580" s="176" t="s">
        <v>205</v>
      </c>
      <c r="Q580" s="176" t="s">
        <v>203</v>
      </c>
      <c r="R580" s="176" t="s">
        <v>205</v>
      </c>
      <c r="S580" s="176" t="s">
        <v>205</v>
      </c>
      <c r="T580" s="176" t="s">
        <v>205</v>
      </c>
      <c r="U580" s="176" t="s">
        <v>203</v>
      </c>
      <c r="V580" s="176" t="s">
        <v>203</v>
      </c>
      <c r="W580" s="176" t="s">
        <v>204</v>
      </c>
      <c r="X580" s="176" t="s">
        <v>205</v>
      </c>
      <c r="Y580" s="176" t="s">
        <v>203</v>
      </c>
      <c r="Z580" s="176" t="s">
        <v>205</v>
      </c>
    </row>
    <row r="581" spans="1:50" x14ac:dyDescent="0.3">
      <c r="A581" s="176">
        <v>810311</v>
      </c>
      <c r="B581" s="176" t="s">
        <v>289</v>
      </c>
      <c r="C581" s="176" t="s">
        <v>203</v>
      </c>
      <c r="D581" s="176" t="s">
        <v>203</v>
      </c>
      <c r="E581" s="176" t="s">
        <v>203</v>
      </c>
      <c r="F581" s="176" t="s">
        <v>205</v>
      </c>
      <c r="G581" s="176" t="s">
        <v>205</v>
      </c>
      <c r="H581" s="176" t="s">
        <v>205</v>
      </c>
      <c r="I581" s="176" t="s">
        <v>204</v>
      </c>
      <c r="J581" s="176" t="s">
        <v>204</v>
      </c>
      <c r="K581" s="176" t="s">
        <v>204</v>
      </c>
      <c r="L581" s="176" t="s">
        <v>204</v>
      </c>
      <c r="M581" s="176" t="s">
        <v>204</v>
      </c>
      <c r="N581" s="176" t="s">
        <v>204</v>
      </c>
      <c r="O581" s="176" t="s">
        <v>204</v>
      </c>
      <c r="P581" s="176" t="s">
        <v>203</v>
      </c>
      <c r="Q581" s="176" t="s">
        <v>203</v>
      </c>
      <c r="R581" s="176" t="s">
        <v>203</v>
      </c>
      <c r="S581" s="176" t="s">
        <v>203</v>
      </c>
      <c r="T581" s="176" t="s">
        <v>203</v>
      </c>
      <c r="U581" s="176" t="s">
        <v>204</v>
      </c>
      <c r="V581" s="176" t="s">
        <v>204</v>
      </c>
      <c r="W581" s="176" t="s">
        <v>204</v>
      </c>
      <c r="X581" s="176" t="s">
        <v>204</v>
      </c>
      <c r="Y581" s="176" t="s">
        <v>204</v>
      </c>
      <c r="Z581" s="176" t="s">
        <v>204</v>
      </c>
    </row>
    <row r="582" spans="1:50" x14ac:dyDescent="0.3">
      <c r="A582" s="176">
        <v>810313</v>
      </c>
      <c r="B582" s="176" t="s">
        <v>289</v>
      </c>
      <c r="C582" s="176" t="s">
        <v>204</v>
      </c>
      <c r="D582" s="176" t="s">
        <v>205</v>
      </c>
      <c r="E582" s="176" t="s">
        <v>203</v>
      </c>
      <c r="F582" s="176" t="s">
        <v>204</v>
      </c>
      <c r="G582" s="176" t="s">
        <v>204</v>
      </c>
      <c r="H582" s="176" t="s">
        <v>204</v>
      </c>
      <c r="I582" s="176" t="s">
        <v>203</v>
      </c>
      <c r="J582" s="176" t="s">
        <v>204</v>
      </c>
      <c r="K582" s="176" t="s">
        <v>205</v>
      </c>
      <c r="L582" s="176" t="s">
        <v>205</v>
      </c>
      <c r="M582" s="176" t="s">
        <v>203</v>
      </c>
      <c r="N582" s="176" t="s">
        <v>204</v>
      </c>
      <c r="O582" s="176" t="s">
        <v>205</v>
      </c>
      <c r="P582" s="176" t="s">
        <v>204</v>
      </c>
      <c r="Q582" s="176" t="s">
        <v>203</v>
      </c>
      <c r="R582" s="176" t="s">
        <v>204</v>
      </c>
      <c r="S582" s="176" t="s">
        <v>205</v>
      </c>
      <c r="T582" s="176" t="s">
        <v>205</v>
      </c>
      <c r="U582" s="176" t="s">
        <v>205</v>
      </c>
      <c r="V582" s="176" t="s">
        <v>205</v>
      </c>
      <c r="W582" s="176" t="s">
        <v>205</v>
      </c>
      <c r="X582" s="176" t="s">
        <v>203</v>
      </c>
      <c r="Y582" s="176" t="s">
        <v>203</v>
      </c>
      <c r="Z582" s="176" t="s">
        <v>204</v>
      </c>
      <c r="AA582" s="176" t="s">
        <v>266</v>
      </c>
      <c r="AB582" s="176" t="s">
        <v>266</v>
      </c>
      <c r="AC582" s="176" t="s">
        <v>266</v>
      </c>
      <c r="AD582" s="176" t="s">
        <v>266</v>
      </c>
      <c r="AE582" s="176" t="s">
        <v>266</v>
      </c>
      <c r="AF582" s="176" t="s">
        <v>266</v>
      </c>
      <c r="AG582" s="176" t="s">
        <v>266</v>
      </c>
      <c r="AH582" s="176" t="s">
        <v>266</v>
      </c>
      <c r="AI582" s="176" t="s">
        <v>266</v>
      </c>
      <c r="AJ582" s="176" t="s">
        <v>266</v>
      </c>
      <c r="AK582" s="176" t="s">
        <v>266</v>
      </c>
      <c r="AL582" s="176" t="s">
        <v>266</v>
      </c>
      <c r="AM582" s="176" t="s">
        <v>266</v>
      </c>
      <c r="AN582" s="176" t="s">
        <v>266</v>
      </c>
      <c r="AO582" s="176" t="s">
        <v>266</v>
      </c>
      <c r="AP582" s="176" t="s">
        <v>266</v>
      </c>
      <c r="AQ582" s="176" t="s">
        <v>266</v>
      </c>
      <c r="AR582" s="176" t="s">
        <v>266</v>
      </c>
      <c r="AS582" s="176" t="s">
        <v>266</v>
      </c>
      <c r="AT582" s="176" t="s">
        <v>266</v>
      </c>
      <c r="AU582" s="176" t="s">
        <v>266</v>
      </c>
      <c r="AV582" s="176" t="s">
        <v>266</v>
      </c>
      <c r="AW582" s="176" t="s">
        <v>266</v>
      </c>
      <c r="AX582" s="176" t="s">
        <v>266</v>
      </c>
    </row>
    <row r="583" spans="1:50" x14ac:dyDescent="0.3">
      <c r="A583" s="176">
        <v>810315</v>
      </c>
      <c r="B583" s="176" t="s">
        <v>289</v>
      </c>
      <c r="C583" s="176" t="s">
        <v>205</v>
      </c>
      <c r="D583" s="176" t="s">
        <v>205</v>
      </c>
      <c r="E583" s="176" t="s">
        <v>204</v>
      </c>
      <c r="F583" s="176" t="s">
        <v>204</v>
      </c>
      <c r="G583" s="176" t="s">
        <v>204</v>
      </c>
      <c r="H583" s="176" t="s">
        <v>203</v>
      </c>
      <c r="I583" s="176" t="s">
        <v>205</v>
      </c>
      <c r="J583" s="176" t="s">
        <v>205</v>
      </c>
      <c r="K583" s="176" t="s">
        <v>203</v>
      </c>
      <c r="L583" s="176" t="s">
        <v>204</v>
      </c>
      <c r="M583" s="176" t="s">
        <v>203</v>
      </c>
      <c r="N583" s="176" t="s">
        <v>204</v>
      </c>
      <c r="O583" s="176" t="s">
        <v>204</v>
      </c>
      <c r="P583" s="176" t="s">
        <v>204</v>
      </c>
      <c r="Q583" s="176" t="s">
        <v>204</v>
      </c>
      <c r="R583" s="176" t="s">
        <v>205</v>
      </c>
      <c r="S583" s="176" t="s">
        <v>205</v>
      </c>
      <c r="T583" s="176" t="s">
        <v>205</v>
      </c>
      <c r="U583" s="176" t="s">
        <v>204</v>
      </c>
      <c r="V583" s="176" t="s">
        <v>204</v>
      </c>
      <c r="W583" s="176" t="s">
        <v>204</v>
      </c>
      <c r="X583" s="176" t="s">
        <v>204</v>
      </c>
      <c r="Y583" s="176" t="s">
        <v>205</v>
      </c>
      <c r="Z583" s="176" t="s">
        <v>204</v>
      </c>
      <c r="AA583" s="176" t="s">
        <v>266</v>
      </c>
      <c r="AB583" s="176" t="s">
        <v>266</v>
      </c>
      <c r="AC583" s="176" t="s">
        <v>266</v>
      </c>
      <c r="AD583" s="176" t="s">
        <v>266</v>
      </c>
      <c r="AE583" s="176" t="s">
        <v>266</v>
      </c>
      <c r="AF583" s="176" t="s">
        <v>266</v>
      </c>
      <c r="AG583" s="176" t="s">
        <v>266</v>
      </c>
      <c r="AH583" s="176" t="s">
        <v>266</v>
      </c>
      <c r="AI583" s="176" t="s">
        <v>266</v>
      </c>
      <c r="AJ583" s="176" t="s">
        <v>266</v>
      </c>
      <c r="AK583" s="176" t="s">
        <v>266</v>
      </c>
      <c r="AL583" s="176" t="s">
        <v>266</v>
      </c>
      <c r="AM583" s="176" t="s">
        <v>266</v>
      </c>
      <c r="AN583" s="176" t="s">
        <v>266</v>
      </c>
      <c r="AO583" s="176" t="s">
        <v>266</v>
      </c>
      <c r="AP583" s="176" t="s">
        <v>266</v>
      </c>
      <c r="AQ583" s="176" t="s">
        <v>266</v>
      </c>
      <c r="AR583" s="176" t="s">
        <v>266</v>
      </c>
      <c r="AS583" s="176" t="s">
        <v>266</v>
      </c>
      <c r="AT583" s="176" t="s">
        <v>266</v>
      </c>
      <c r="AU583" s="176" t="s">
        <v>266</v>
      </c>
      <c r="AV583" s="176" t="s">
        <v>266</v>
      </c>
      <c r="AW583" s="176" t="s">
        <v>266</v>
      </c>
      <c r="AX583" s="176" t="s">
        <v>266</v>
      </c>
    </row>
    <row r="584" spans="1:50" x14ac:dyDescent="0.3">
      <c r="A584" s="176">
        <v>810316</v>
      </c>
      <c r="B584" s="176" t="s">
        <v>289</v>
      </c>
      <c r="C584" s="176" t="s">
        <v>203</v>
      </c>
      <c r="D584" s="176" t="s">
        <v>203</v>
      </c>
      <c r="E584" s="176" t="s">
        <v>203</v>
      </c>
      <c r="F584" s="176" t="s">
        <v>203</v>
      </c>
      <c r="G584" s="176" t="s">
        <v>203</v>
      </c>
      <c r="H584" s="176" t="s">
        <v>205</v>
      </c>
      <c r="I584" s="176" t="s">
        <v>205</v>
      </c>
      <c r="J584" s="176" t="s">
        <v>205</v>
      </c>
      <c r="K584" s="176" t="s">
        <v>203</v>
      </c>
      <c r="L584" s="176" t="s">
        <v>205</v>
      </c>
      <c r="M584" s="176" t="s">
        <v>203</v>
      </c>
      <c r="N584" s="176" t="s">
        <v>203</v>
      </c>
      <c r="O584" s="176" t="s">
        <v>205</v>
      </c>
      <c r="P584" s="176" t="s">
        <v>205</v>
      </c>
      <c r="Q584" s="176" t="s">
        <v>205</v>
      </c>
      <c r="R584" s="176" t="s">
        <v>205</v>
      </c>
      <c r="S584" s="176" t="s">
        <v>203</v>
      </c>
      <c r="T584" s="176" t="s">
        <v>205</v>
      </c>
      <c r="U584" s="176" t="s">
        <v>205</v>
      </c>
      <c r="V584" s="176" t="s">
        <v>205</v>
      </c>
      <c r="W584" s="176" t="s">
        <v>205</v>
      </c>
      <c r="X584" s="176" t="s">
        <v>205</v>
      </c>
      <c r="Y584" s="176" t="s">
        <v>205</v>
      </c>
      <c r="Z584" s="176" t="s">
        <v>204</v>
      </c>
      <c r="AA584" s="176" t="s">
        <v>266</v>
      </c>
      <c r="AB584" s="176" t="s">
        <v>266</v>
      </c>
      <c r="AC584" s="176" t="s">
        <v>266</v>
      </c>
      <c r="AD584" s="176" t="s">
        <v>266</v>
      </c>
      <c r="AE584" s="176" t="s">
        <v>266</v>
      </c>
      <c r="AF584" s="176" t="s">
        <v>266</v>
      </c>
      <c r="AG584" s="176" t="s">
        <v>266</v>
      </c>
      <c r="AH584" s="176" t="s">
        <v>266</v>
      </c>
      <c r="AI584" s="176" t="s">
        <v>266</v>
      </c>
      <c r="AJ584" s="176" t="s">
        <v>266</v>
      </c>
      <c r="AK584" s="176" t="s">
        <v>266</v>
      </c>
      <c r="AL584" s="176" t="s">
        <v>266</v>
      </c>
      <c r="AM584" s="176" t="s">
        <v>266</v>
      </c>
      <c r="AN584" s="176" t="s">
        <v>266</v>
      </c>
      <c r="AO584" s="176" t="s">
        <v>266</v>
      </c>
      <c r="AP584" s="176" t="s">
        <v>266</v>
      </c>
      <c r="AQ584" s="176" t="s">
        <v>266</v>
      </c>
      <c r="AR584" s="176" t="s">
        <v>266</v>
      </c>
      <c r="AS584" s="176" t="s">
        <v>266</v>
      </c>
      <c r="AT584" s="176" t="s">
        <v>266</v>
      </c>
      <c r="AU584" s="176" t="s">
        <v>266</v>
      </c>
      <c r="AV584" s="176" t="s">
        <v>266</v>
      </c>
      <c r="AW584" s="176" t="s">
        <v>266</v>
      </c>
      <c r="AX584" s="176" t="s">
        <v>266</v>
      </c>
    </row>
    <row r="585" spans="1:50" x14ac:dyDescent="0.3">
      <c r="A585" s="176">
        <v>810327</v>
      </c>
      <c r="B585" s="176" t="s">
        <v>289</v>
      </c>
      <c r="C585" s="176" t="s">
        <v>203</v>
      </c>
      <c r="D585" s="176" t="s">
        <v>203</v>
      </c>
      <c r="E585" s="176" t="s">
        <v>203</v>
      </c>
      <c r="F585" s="176" t="s">
        <v>203</v>
      </c>
      <c r="G585" s="176" t="s">
        <v>203</v>
      </c>
      <c r="H585" s="176" t="s">
        <v>203</v>
      </c>
      <c r="I585" s="176" t="s">
        <v>205</v>
      </c>
      <c r="J585" s="176" t="s">
        <v>203</v>
      </c>
      <c r="K585" s="176" t="s">
        <v>203</v>
      </c>
      <c r="L585" s="176" t="s">
        <v>205</v>
      </c>
      <c r="M585" s="176" t="s">
        <v>203</v>
      </c>
      <c r="N585" s="176" t="s">
        <v>205</v>
      </c>
      <c r="O585" s="176" t="s">
        <v>205</v>
      </c>
      <c r="P585" s="176" t="s">
        <v>205</v>
      </c>
      <c r="Q585" s="176" t="s">
        <v>205</v>
      </c>
      <c r="R585" s="176" t="s">
        <v>205</v>
      </c>
      <c r="S585" s="176" t="s">
        <v>205</v>
      </c>
      <c r="T585" s="176" t="s">
        <v>205</v>
      </c>
      <c r="U585" s="176" t="s">
        <v>205</v>
      </c>
      <c r="V585" s="176" t="s">
        <v>203</v>
      </c>
      <c r="W585" s="176" t="s">
        <v>203</v>
      </c>
      <c r="X585" s="176" t="s">
        <v>205</v>
      </c>
      <c r="Y585" s="176" t="s">
        <v>205</v>
      </c>
      <c r="Z585" s="176" t="s">
        <v>205</v>
      </c>
      <c r="AA585" s="176" t="s">
        <v>266</v>
      </c>
      <c r="AB585" s="176" t="s">
        <v>266</v>
      </c>
      <c r="AC585" s="176" t="s">
        <v>266</v>
      </c>
      <c r="AD585" s="176" t="s">
        <v>266</v>
      </c>
      <c r="AE585" s="176" t="s">
        <v>266</v>
      </c>
      <c r="AF585" s="176" t="s">
        <v>266</v>
      </c>
      <c r="AG585" s="176" t="s">
        <v>266</v>
      </c>
      <c r="AH585" s="176" t="s">
        <v>266</v>
      </c>
      <c r="AI585" s="176" t="s">
        <v>266</v>
      </c>
      <c r="AJ585" s="176" t="s">
        <v>266</v>
      </c>
      <c r="AK585" s="176" t="s">
        <v>266</v>
      </c>
      <c r="AL585" s="176" t="s">
        <v>266</v>
      </c>
      <c r="AM585" s="176" t="s">
        <v>266</v>
      </c>
      <c r="AN585" s="176" t="s">
        <v>266</v>
      </c>
      <c r="AO585" s="176" t="s">
        <v>266</v>
      </c>
      <c r="AP585" s="176" t="s">
        <v>266</v>
      </c>
      <c r="AQ585" s="176" t="s">
        <v>266</v>
      </c>
      <c r="AR585" s="176" t="s">
        <v>266</v>
      </c>
      <c r="AS585" s="176" t="s">
        <v>266</v>
      </c>
      <c r="AT585" s="176" t="s">
        <v>266</v>
      </c>
      <c r="AU585" s="176" t="s">
        <v>266</v>
      </c>
      <c r="AV585" s="176" t="s">
        <v>266</v>
      </c>
      <c r="AW585" s="176" t="s">
        <v>266</v>
      </c>
      <c r="AX585" s="176" t="s">
        <v>266</v>
      </c>
    </row>
    <row r="586" spans="1:50" x14ac:dyDescent="0.3">
      <c r="A586" s="176">
        <v>810331</v>
      </c>
      <c r="B586" s="176" t="s">
        <v>289</v>
      </c>
      <c r="C586" s="176" t="s">
        <v>203</v>
      </c>
      <c r="D586" s="176" t="s">
        <v>203</v>
      </c>
      <c r="E586" s="176" t="s">
        <v>205</v>
      </c>
      <c r="F586" s="176" t="s">
        <v>203</v>
      </c>
      <c r="G586" s="176" t="s">
        <v>203</v>
      </c>
      <c r="H586" s="176" t="s">
        <v>205</v>
      </c>
      <c r="I586" s="176" t="s">
        <v>203</v>
      </c>
      <c r="J586" s="176" t="s">
        <v>203</v>
      </c>
      <c r="K586" s="176" t="s">
        <v>203</v>
      </c>
      <c r="L586" s="176" t="s">
        <v>203</v>
      </c>
      <c r="M586" s="176" t="s">
        <v>203</v>
      </c>
      <c r="N586" s="176" t="s">
        <v>203</v>
      </c>
      <c r="O586" s="176" t="s">
        <v>205</v>
      </c>
      <c r="P586" s="176" t="s">
        <v>205</v>
      </c>
      <c r="Q586" s="176" t="s">
        <v>205</v>
      </c>
      <c r="R586" s="176" t="s">
        <v>205</v>
      </c>
      <c r="S586" s="176" t="s">
        <v>205</v>
      </c>
      <c r="T586" s="176" t="s">
        <v>205</v>
      </c>
      <c r="U586" s="176" t="s">
        <v>204</v>
      </c>
      <c r="V586" s="176" t="s">
        <v>204</v>
      </c>
      <c r="W586" s="176" t="s">
        <v>204</v>
      </c>
      <c r="X586" s="176" t="s">
        <v>204</v>
      </c>
      <c r="Y586" s="176" t="s">
        <v>204</v>
      </c>
      <c r="Z586" s="176" t="s">
        <v>204</v>
      </c>
    </row>
    <row r="587" spans="1:50" x14ac:dyDescent="0.3">
      <c r="A587" s="176">
        <v>810350</v>
      </c>
      <c r="B587" s="176" t="s">
        <v>289</v>
      </c>
      <c r="C587" s="176" t="s">
        <v>203</v>
      </c>
      <c r="D587" s="176" t="s">
        <v>204</v>
      </c>
      <c r="E587" s="176" t="s">
        <v>203</v>
      </c>
      <c r="F587" s="176" t="s">
        <v>203</v>
      </c>
      <c r="G587" s="176" t="s">
        <v>203</v>
      </c>
      <c r="H587" s="176" t="s">
        <v>203</v>
      </c>
      <c r="I587" s="176" t="s">
        <v>205</v>
      </c>
      <c r="J587" s="176" t="s">
        <v>204</v>
      </c>
      <c r="K587" s="176" t="s">
        <v>204</v>
      </c>
      <c r="L587" s="176" t="s">
        <v>205</v>
      </c>
      <c r="M587" s="176" t="s">
        <v>205</v>
      </c>
      <c r="N587" s="176" t="s">
        <v>205</v>
      </c>
      <c r="O587" s="176" t="s">
        <v>204</v>
      </c>
      <c r="P587" s="176" t="s">
        <v>204</v>
      </c>
      <c r="Q587" s="176" t="s">
        <v>204</v>
      </c>
      <c r="R587" s="176" t="s">
        <v>204</v>
      </c>
      <c r="S587" s="176" t="s">
        <v>204</v>
      </c>
      <c r="T587" s="176" t="s">
        <v>204</v>
      </c>
      <c r="U587" s="176" t="s">
        <v>204</v>
      </c>
      <c r="V587" s="176" t="s">
        <v>204</v>
      </c>
      <c r="W587" s="176" t="s">
        <v>204</v>
      </c>
      <c r="X587" s="176" t="s">
        <v>204</v>
      </c>
      <c r="Y587" s="176" t="s">
        <v>204</v>
      </c>
      <c r="Z587" s="176" t="s">
        <v>204</v>
      </c>
    </row>
    <row r="588" spans="1:50" x14ac:dyDescent="0.3">
      <c r="A588" s="176">
        <v>810353</v>
      </c>
      <c r="B588" s="176" t="s">
        <v>289</v>
      </c>
      <c r="C588" s="176" t="s">
        <v>203</v>
      </c>
      <c r="D588" s="176" t="s">
        <v>203</v>
      </c>
      <c r="E588" s="176" t="s">
        <v>203</v>
      </c>
      <c r="F588" s="176" t="s">
        <v>203</v>
      </c>
      <c r="G588" s="176" t="s">
        <v>205</v>
      </c>
      <c r="H588" s="176" t="s">
        <v>203</v>
      </c>
      <c r="I588" s="176" t="s">
        <v>203</v>
      </c>
      <c r="J588" s="176" t="s">
        <v>203</v>
      </c>
      <c r="K588" s="176" t="s">
        <v>205</v>
      </c>
      <c r="L588" s="176" t="s">
        <v>205</v>
      </c>
      <c r="M588" s="176" t="s">
        <v>205</v>
      </c>
      <c r="N588" s="176" t="s">
        <v>205</v>
      </c>
      <c r="O588" s="176" t="s">
        <v>204</v>
      </c>
      <c r="P588" s="176" t="s">
        <v>205</v>
      </c>
      <c r="Q588" s="176" t="s">
        <v>205</v>
      </c>
      <c r="R588" s="176" t="s">
        <v>203</v>
      </c>
      <c r="S588" s="176" t="s">
        <v>205</v>
      </c>
      <c r="T588" s="176" t="s">
        <v>205</v>
      </c>
      <c r="U588" s="176" t="s">
        <v>205</v>
      </c>
      <c r="V588" s="176" t="s">
        <v>205</v>
      </c>
      <c r="W588" s="176" t="s">
        <v>205</v>
      </c>
      <c r="X588" s="176" t="s">
        <v>205</v>
      </c>
      <c r="Y588" s="176" t="s">
        <v>205</v>
      </c>
      <c r="Z588" s="176" t="s">
        <v>204</v>
      </c>
      <c r="AA588" s="176" t="s">
        <v>266</v>
      </c>
      <c r="AB588" s="176" t="s">
        <v>266</v>
      </c>
      <c r="AC588" s="176" t="s">
        <v>266</v>
      </c>
      <c r="AD588" s="176" t="s">
        <v>266</v>
      </c>
      <c r="AE588" s="176" t="s">
        <v>266</v>
      </c>
      <c r="AF588" s="176" t="s">
        <v>266</v>
      </c>
      <c r="AG588" s="176" t="s">
        <v>266</v>
      </c>
      <c r="AH588" s="176" t="s">
        <v>266</v>
      </c>
      <c r="AI588" s="176" t="s">
        <v>266</v>
      </c>
      <c r="AJ588" s="176" t="s">
        <v>266</v>
      </c>
      <c r="AK588" s="176" t="s">
        <v>266</v>
      </c>
      <c r="AL588" s="176" t="s">
        <v>266</v>
      </c>
      <c r="AM588" s="176" t="s">
        <v>266</v>
      </c>
      <c r="AN588" s="176" t="s">
        <v>266</v>
      </c>
      <c r="AO588" s="176" t="s">
        <v>266</v>
      </c>
      <c r="AP588" s="176" t="s">
        <v>266</v>
      </c>
      <c r="AQ588" s="176" t="s">
        <v>266</v>
      </c>
      <c r="AR588" s="176" t="s">
        <v>266</v>
      </c>
      <c r="AS588" s="176" t="s">
        <v>266</v>
      </c>
      <c r="AT588" s="176" t="s">
        <v>266</v>
      </c>
      <c r="AU588" s="176" t="s">
        <v>266</v>
      </c>
      <c r="AV588" s="176" t="s">
        <v>266</v>
      </c>
      <c r="AW588" s="176" t="s">
        <v>266</v>
      </c>
      <c r="AX588" s="176" t="s">
        <v>266</v>
      </c>
    </row>
    <row r="589" spans="1:50" x14ac:dyDescent="0.3">
      <c r="A589" s="176">
        <v>810354</v>
      </c>
      <c r="B589" s="176" t="s">
        <v>289</v>
      </c>
      <c r="C589" s="176" t="s">
        <v>205</v>
      </c>
      <c r="D589" s="176" t="s">
        <v>204</v>
      </c>
      <c r="E589" s="176" t="s">
        <v>204</v>
      </c>
      <c r="F589" s="176" t="s">
        <v>203</v>
      </c>
      <c r="G589" s="176" t="s">
        <v>204</v>
      </c>
      <c r="H589" s="176" t="s">
        <v>204</v>
      </c>
      <c r="I589" s="176" t="s">
        <v>205</v>
      </c>
      <c r="J589" s="176" t="s">
        <v>204</v>
      </c>
      <c r="K589" s="176" t="s">
        <v>205</v>
      </c>
      <c r="L589" s="176" t="s">
        <v>203</v>
      </c>
      <c r="M589" s="176" t="s">
        <v>203</v>
      </c>
      <c r="N589" s="176" t="s">
        <v>205</v>
      </c>
      <c r="O589" s="176" t="s">
        <v>204</v>
      </c>
      <c r="P589" s="176" t="s">
        <v>204</v>
      </c>
      <c r="Q589" s="176" t="s">
        <v>203</v>
      </c>
      <c r="R589" s="176" t="s">
        <v>205</v>
      </c>
      <c r="S589" s="176" t="s">
        <v>205</v>
      </c>
      <c r="T589" s="176" t="s">
        <v>205</v>
      </c>
      <c r="U589" s="176" t="s">
        <v>205</v>
      </c>
      <c r="V589" s="176" t="s">
        <v>204</v>
      </c>
      <c r="W589" s="176" t="s">
        <v>204</v>
      </c>
      <c r="X589" s="176" t="s">
        <v>205</v>
      </c>
      <c r="Y589" s="176" t="s">
        <v>204</v>
      </c>
      <c r="Z589" s="176" t="s">
        <v>205</v>
      </c>
      <c r="AA589" s="176" t="s">
        <v>266</v>
      </c>
      <c r="AB589" s="176" t="s">
        <v>266</v>
      </c>
      <c r="AC589" s="176" t="s">
        <v>266</v>
      </c>
      <c r="AD589" s="176" t="s">
        <v>266</v>
      </c>
      <c r="AE589" s="176" t="s">
        <v>266</v>
      </c>
      <c r="AF589" s="176" t="s">
        <v>266</v>
      </c>
      <c r="AG589" s="176" t="s">
        <v>266</v>
      </c>
      <c r="AH589" s="176" t="s">
        <v>266</v>
      </c>
      <c r="AI589" s="176" t="s">
        <v>266</v>
      </c>
      <c r="AJ589" s="176" t="s">
        <v>266</v>
      </c>
      <c r="AK589" s="176" t="s">
        <v>266</v>
      </c>
      <c r="AL589" s="176" t="s">
        <v>266</v>
      </c>
      <c r="AM589" s="176" t="s">
        <v>266</v>
      </c>
      <c r="AN589" s="176" t="s">
        <v>266</v>
      </c>
      <c r="AO589" s="176" t="s">
        <v>266</v>
      </c>
      <c r="AP589" s="176" t="s">
        <v>266</v>
      </c>
      <c r="AQ589" s="176" t="s">
        <v>266</v>
      </c>
      <c r="AR589" s="176" t="s">
        <v>266</v>
      </c>
      <c r="AS589" s="176" t="s">
        <v>266</v>
      </c>
      <c r="AT589" s="176" t="s">
        <v>266</v>
      </c>
      <c r="AU589" s="176" t="s">
        <v>266</v>
      </c>
      <c r="AV589" s="176" t="s">
        <v>266</v>
      </c>
      <c r="AW589" s="176" t="s">
        <v>266</v>
      </c>
      <c r="AX589" s="176" t="s">
        <v>266</v>
      </c>
    </row>
    <row r="590" spans="1:50" x14ac:dyDescent="0.3">
      <c r="A590" s="176">
        <v>810371</v>
      </c>
      <c r="B590" s="176" t="s">
        <v>289</v>
      </c>
      <c r="C590" s="176" t="s">
        <v>205</v>
      </c>
      <c r="D590" s="176" t="s">
        <v>204</v>
      </c>
      <c r="E590" s="176" t="s">
        <v>203</v>
      </c>
      <c r="F590" s="176" t="s">
        <v>203</v>
      </c>
      <c r="G590" s="176" t="s">
        <v>205</v>
      </c>
      <c r="H590" s="176" t="s">
        <v>205</v>
      </c>
      <c r="I590" s="176" t="s">
        <v>203</v>
      </c>
      <c r="J590" s="176" t="s">
        <v>205</v>
      </c>
      <c r="K590" s="176" t="s">
        <v>203</v>
      </c>
      <c r="L590" s="176" t="s">
        <v>205</v>
      </c>
      <c r="M590" s="176" t="s">
        <v>203</v>
      </c>
      <c r="N590" s="176" t="s">
        <v>203</v>
      </c>
      <c r="O590" s="176" t="s">
        <v>205</v>
      </c>
      <c r="P590" s="176" t="s">
        <v>205</v>
      </c>
      <c r="Q590" s="176" t="s">
        <v>205</v>
      </c>
      <c r="R590" s="176" t="s">
        <v>204</v>
      </c>
      <c r="S590" s="176" t="s">
        <v>203</v>
      </c>
      <c r="T590" s="176" t="s">
        <v>204</v>
      </c>
      <c r="U590" s="176" t="s">
        <v>204</v>
      </c>
      <c r="V590" s="176" t="s">
        <v>204</v>
      </c>
      <c r="W590" s="176" t="s">
        <v>204</v>
      </c>
      <c r="X590" s="176" t="s">
        <v>205</v>
      </c>
      <c r="Y590" s="176" t="s">
        <v>204</v>
      </c>
      <c r="Z590" s="176" t="s">
        <v>204</v>
      </c>
      <c r="AA590" s="176" t="s">
        <v>266</v>
      </c>
      <c r="AB590" s="176" t="s">
        <v>266</v>
      </c>
      <c r="AC590" s="176" t="s">
        <v>266</v>
      </c>
      <c r="AD590" s="176" t="s">
        <v>266</v>
      </c>
      <c r="AE590" s="176" t="s">
        <v>266</v>
      </c>
      <c r="AF590" s="176" t="s">
        <v>266</v>
      </c>
      <c r="AG590" s="176" t="s">
        <v>266</v>
      </c>
      <c r="AH590" s="176" t="s">
        <v>266</v>
      </c>
      <c r="AI590" s="176" t="s">
        <v>266</v>
      </c>
      <c r="AJ590" s="176" t="s">
        <v>266</v>
      </c>
      <c r="AK590" s="176" t="s">
        <v>266</v>
      </c>
      <c r="AL590" s="176" t="s">
        <v>266</v>
      </c>
      <c r="AM590" s="176" t="s">
        <v>266</v>
      </c>
      <c r="AN590" s="176" t="s">
        <v>266</v>
      </c>
      <c r="AO590" s="176" t="s">
        <v>266</v>
      </c>
      <c r="AP590" s="176" t="s">
        <v>266</v>
      </c>
      <c r="AQ590" s="176" t="s">
        <v>266</v>
      </c>
      <c r="AR590" s="176" t="s">
        <v>266</v>
      </c>
      <c r="AS590" s="176" t="s">
        <v>266</v>
      </c>
      <c r="AT590" s="176" t="s">
        <v>266</v>
      </c>
      <c r="AU590" s="176" t="s">
        <v>266</v>
      </c>
      <c r="AV590" s="176" t="s">
        <v>266</v>
      </c>
      <c r="AW590" s="176" t="s">
        <v>266</v>
      </c>
      <c r="AX590" s="176" t="s">
        <v>266</v>
      </c>
    </row>
    <row r="591" spans="1:50" x14ac:dyDescent="0.3">
      <c r="A591" s="176">
        <v>810398</v>
      </c>
      <c r="B591" s="176" t="s">
        <v>289</v>
      </c>
      <c r="C591" s="176" t="s">
        <v>205</v>
      </c>
      <c r="D591" s="176" t="s">
        <v>203</v>
      </c>
      <c r="E591" s="176" t="s">
        <v>204</v>
      </c>
      <c r="F591" s="176" t="s">
        <v>203</v>
      </c>
      <c r="G591" s="176" t="s">
        <v>204</v>
      </c>
      <c r="H591" s="176" t="s">
        <v>204</v>
      </c>
      <c r="I591" s="176" t="s">
        <v>203</v>
      </c>
      <c r="J591" s="176" t="s">
        <v>203</v>
      </c>
      <c r="K591" s="176" t="s">
        <v>203</v>
      </c>
      <c r="L591" s="176" t="s">
        <v>203</v>
      </c>
      <c r="M591" s="176" t="s">
        <v>203</v>
      </c>
      <c r="N591" s="176" t="s">
        <v>205</v>
      </c>
      <c r="O591" s="176" t="s">
        <v>204</v>
      </c>
      <c r="P591" s="176" t="s">
        <v>203</v>
      </c>
      <c r="Q591" s="176" t="s">
        <v>205</v>
      </c>
      <c r="R591" s="176" t="s">
        <v>203</v>
      </c>
      <c r="S591" s="176" t="s">
        <v>205</v>
      </c>
      <c r="T591" s="176" t="s">
        <v>203</v>
      </c>
      <c r="U591" s="176" t="s">
        <v>205</v>
      </c>
      <c r="V591" s="176" t="s">
        <v>203</v>
      </c>
      <c r="W591" s="176" t="s">
        <v>203</v>
      </c>
      <c r="X591" s="176" t="s">
        <v>205</v>
      </c>
      <c r="Y591" s="176" t="s">
        <v>203</v>
      </c>
      <c r="Z591" s="176" t="s">
        <v>204</v>
      </c>
      <c r="AA591" s="176" t="s">
        <v>266</v>
      </c>
      <c r="AB591" s="176" t="s">
        <v>266</v>
      </c>
      <c r="AC591" s="176" t="s">
        <v>266</v>
      </c>
      <c r="AD591" s="176" t="s">
        <v>266</v>
      </c>
      <c r="AE591" s="176" t="s">
        <v>266</v>
      </c>
      <c r="AF591" s="176" t="s">
        <v>266</v>
      </c>
      <c r="AG591" s="176" t="s">
        <v>266</v>
      </c>
      <c r="AH591" s="176" t="s">
        <v>266</v>
      </c>
      <c r="AI591" s="176" t="s">
        <v>266</v>
      </c>
      <c r="AJ591" s="176" t="s">
        <v>266</v>
      </c>
      <c r="AK591" s="176" t="s">
        <v>266</v>
      </c>
      <c r="AL591" s="176" t="s">
        <v>266</v>
      </c>
      <c r="AM591" s="176" t="s">
        <v>266</v>
      </c>
      <c r="AN591" s="176" t="s">
        <v>266</v>
      </c>
      <c r="AO591" s="176" t="s">
        <v>266</v>
      </c>
      <c r="AP591" s="176" t="s">
        <v>266</v>
      </c>
      <c r="AQ591" s="176" t="s">
        <v>266</v>
      </c>
      <c r="AR591" s="176" t="s">
        <v>266</v>
      </c>
      <c r="AS591" s="176" t="s">
        <v>266</v>
      </c>
      <c r="AT591" s="176" t="s">
        <v>266</v>
      </c>
      <c r="AU591" s="176" t="s">
        <v>266</v>
      </c>
      <c r="AV591" s="176" t="s">
        <v>266</v>
      </c>
      <c r="AW591" s="176" t="s">
        <v>266</v>
      </c>
      <c r="AX591" s="176" t="s">
        <v>266</v>
      </c>
    </row>
    <row r="592" spans="1:50" x14ac:dyDescent="0.3">
      <c r="A592" s="176">
        <v>810404</v>
      </c>
      <c r="B592" s="176" t="s">
        <v>289</v>
      </c>
      <c r="C592" s="176" t="s">
        <v>203</v>
      </c>
      <c r="D592" s="176" t="s">
        <v>203</v>
      </c>
      <c r="E592" s="176" t="s">
        <v>205</v>
      </c>
      <c r="F592" s="176" t="s">
        <v>203</v>
      </c>
      <c r="G592" s="176" t="s">
        <v>203</v>
      </c>
      <c r="H592" s="176" t="s">
        <v>203</v>
      </c>
      <c r="I592" s="176" t="s">
        <v>203</v>
      </c>
      <c r="J592" s="176" t="s">
        <v>205</v>
      </c>
      <c r="K592" s="176" t="s">
        <v>205</v>
      </c>
      <c r="L592" s="176" t="s">
        <v>203</v>
      </c>
      <c r="M592" s="176" t="s">
        <v>203</v>
      </c>
      <c r="N592" s="176" t="s">
        <v>205</v>
      </c>
      <c r="O592" s="176" t="s">
        <v>204</v>
      </c>
      <c r="P592" s="176" t="s">
        <v>205</v>
      </c>
      <c r="Q592" s="176" t="s">
        <v>205</v>
      </c>
      <c r="R592" s="176" t="s">
        <v>205</v>
      </c>
      <c r="S592" s="176" t="s">
        <v>205</v>
      </c>
      <c r="T592" s="176" t="s">
        <v>205</v>
      </c>
      <c r="U592" s="176" t="s">
        <v>205</v>
      </c>
      <c r="V592" s="176" t="s">
        <v>205</v>
      </c>
      <c r="W592" s="176" t="s">
        <v>205</v>
      </c>
      <c r="X592" s="176" t="s">
        <v>205</v>
      </c>
      <c r="Y592" s="176" t="s">
        <v>204</v>
      </c>
      <c r="Z592" s="176" t="s">
        <v>204</v>
      </c>
      <c r="AA592" s="176" t="s">
        <v>266</v>
      </c>
      <c r="AB592" s="176" t="s">
        <v>266</v>
      </c>
      <c r="AC592" s="176" t="s">
        <v>266</v>
      </c>
      <c r="AD592" s="176" t="s">
        <v>266</v>
      </c>
      <c r="AE592" s="176" t="s">
        <v>266</v>
      </c>
      <c r="AF592" s="176" t="s">
        <v>266</v>
      </c>
      <c r="AG592" s="176" t="s">
        <v>266</v>
      </c>
      <c r="AH592" s="176" t="s">
        <v>266</v>
      </c>
      <c r="AI592" s="176" t="s">
        <v>266</v>
      </c>
      <c r="AJ592" s="176" t="s">
        <v>266</v>
      </c>
      <c r="AK592" s="176" t="s">
        <v>266</v>
      </c>
      <c r="AL592" s="176" t="s">
        <v>266</v>
      </c>
      <c r="AM592" s="176" t="s">
        <v>266</v>
      </c>
      <c r="AN592" s="176" t="s">
        <v>266</v>
      </c>
      <c r="AO592" s="176" t="s">
        <v>266</v>
      </c>
      <c r="AP592" s="176" t="s">
        <v>266</v>
      </c>
      <c r="AQ592" s="176" t="s">
        <v>266</v>
      </c>
      <c r="AR592" s="176" t="s">
        <v>266</v>
      </c>
      <c r="AS592" s="176" t="s">
        <v>266</v>
      </c>
      <c r="AT592" s="176" t="s">
        <v>266</v>
      </c>
      <c r="AU592" s="176" t="s">
        <v>266</v>
      </c>
      <c r="AV592" s="176" t="s">
        <v>266</v>
      </c>
      <c r="AW592" s="176" t="s">
        <v>266</v>
      </c>
      <c r="AX592" s="176" t="s">
        <v>266</v>
      </c>
    </row>
    <row r="593" spans="1:50" x14ac:dyDescent="0.3">
      <c r="A593" s="176">
        <v>810417</v>
      </c>
      <c r="B593" s="176" t="s">
        <v>289</v>
      </c>
      <c r="C593" s="176" t="s">
        <v>203</v>
      </c>
      <c r="D593" s="176" t="s">
        <v>203</v>
      </c>
      <c r="E593" s="176" t="s">
        <v>203</v>
      </c>
      <c r="F593" s="176" t="s">
        <v>203</v>
      </c>
      <c r="G593" s="176" t="s">
        <v>203</v>
      </c>
      <c r="H593" s="176" t="s">
        <v>203</v>
      </c>
      <c r="I593" s="176" t="s">
        <v>203</v>
      </c>
      <c r="J593" s="176" t="s">
        <v>203</v>
      </c>
      <c r="K593" s="176" t="s">
        <v>203</v>
      </c>
      <c r="L593" s="176" t="s">
        <v>203</v>
      </c>
      <c r="M593" s="176" t="s">
        <v>205</v>
      </c>
      <c r="N593" s="176" t="s">
        <v>203</v>
      </c>
      <c r="O593" s="176" t="s">
        <v>204</v>
      </c>
      <c r="P593" s="176" t="s">
        <v>205</v>
      </c>
      <c r="Q593" s="176" t="s">
        <v>205</v>
      </c>
      <c r="R593" s="176" t="s">
        <v>205</v>
      </c>
      <c r="S593" s="176" t="s">
        <v>205</v>
      </c>
      <c r="T593" s="176" t="s">
        <v>205</v>
      </c>
      <c r="U593" s="176" t="s">
        <v>205</v>
      </c>
      <c r="V593" s="176" t="s">
        <v>204</v>
      </c>
      <c r="W593" s="176" t="s">
        <v>204</v>
      </c>
      <c r="X593" s="176" t="s">
        <v>205</v>
      </c>
      <c r="Y593" s="176" t="s">
        <v>204</v>
      </c>
      <c r="Z593" s="176" t="s">
        <v>204</v>
      </c>
      <c r="AA593" s="176" t="s">
        <v>266</v>
      </c>
      <c r="AB593" s="176" t="s">
        <v>266</v>
      </c>
      <c r="AC593" s="176" t="s">
        <v>266</v>
      </c>
      <c r="AD593" s="176" t="s">
        <v>266</v>
      </c>
      <c r="AE593" s="176" t="s">
        <v>266</v>
      </c>
      <c r="AF593" s="176" t="s">
        <v>266</v>
      </c>
      <c r="AG593" s="176" t="s">
        <v>266</v>
      </c>
      <c r="AH593" s="176" t="s">
        <v>266</v>
      </c>
      <c r="AI593" s="176" t="s">
        <v>266</v>
      </c>
      <c r="AJ593" s="176" t="s">
        <v>266</v>
      </c>
      <c r="AK593" s="176" t="s">
        <v>266</v>
      </c>
      <c r="AL593" s="176" t="s">
        <v>266</v>
      </c>
      <c r="AM593" s="176" t="s">
        <v>266</v>
      </c>
      <c r="AN593" s="176" t="s">
        <v>266</v>
      </c>
      <c r="AO593" s="176" t="s">
        <v>266</v>
      </c>
      <c r="AP593" s="176" t="s">
        <v>266</v>
      </c>
      <c r="AQ593" s="176" t="s">
        <v>266</v>
      </c>
      <c r="AR593" s="176" t="s">
        <v>266</v>
      </c>
      <c r="AS593" s="176" t="s">
        <v>266</v>
      </c>
      <c r="AT593" s="176" t="s">
        <v>266</v>
      </c>
      <c r="AU593" s="176" t="s">
        <v>266</v>
      </c>
      <c r="AV593" s="176" t="s">
        <v>266</v>
      </c>
      <c r="AW593" s="176" t="s">
        <v>266</v>
      </c>
      <c r="AX593" s="176" t="s">
        <v>266</v>
      </c>
    </row>
    <row r="594" spans="1:50" x14ac:dyDescent="0.3">
      <c r="A594" s="176">
        <v>810420</v>
      </c>
      <c r="B594" s="176" t="s">
        <v>289</v>
      </c>
      <c r="C594" s="176" t="s">
        <v>203</v>
      </c>
      <c r="D594" s="176" t="s">
        <v>205</v>
      </c>
      <c r="E594" s="176" t="s">
        <v>203</v>
      </c>
      <c r="F594" s="176" t="s">
        <v>205</v>
      </c>
      <c r="G594" s="176" t="s">
        <v>204</v>
      </c>
      <c r="H594" s="176" t="s">
        <v>205</v>
      </c>
      <c r="I594" s="176" t="s">
        <v>203</v>
      </c>
      <c r="J594" s="176" t="s">
        <v>203</v>
      </c>
      <c r="K594" s="176" t="s">
        <v>205</v>
      </c>
      <c r="L594" s="176" t="s">
        <v>203</v>
      </c>
      <c r="M594" s="176" t="s">
        <v>205</v>
      </c>
      <c r="N594" s="176" t="s">
        <v>205</v>
      </c>
      <c r="O594" s="176" t="s">
        <v>205</v>
      </c>
      <c r="P594" s="176" t="s">
        <v>203</v>
      </c>
      <c r="Q594" s="176" t="s">
        <v>203</v>
      </c>
      <c r="R594" s="176" t="s">
        <v>204</v>
      </c>
      <c r="S594" s="176" t="s">
        <v>204</v>
      </c>
      <c r="T594" s="176" t="s">
        <v>205</v>
      </c>
      <c r="U594" s="176" t="s">
        <v>204</v>
      </c>
      <c r="V594" s="176" t="s">
        <v>204</v>
      </c>
      <c r="W594" s="176" t="s">
        <v>204</v>
      </c>
      <c r="X594" s="176" t="s">
        <v>204</v>
      </c>
      <c r="Y594" s="176" t="s">
        <v>204</v>
      </c>
      <c r="Z594" s="176" t="s">
        <v>204</v>
      </c>
    </row>
    <row r="595" spans="1:50" x14ac:dyDescent="0.3">
      <c r="A595" s="176">
        <v>810428</v>
      </c>
      <c r="B595" s="176" t="s">
        <v>289</v>
      </c>
      <c r="C595" s="176" t="s">
        <v>204</v>
      </c>
      <c r="D595" s="176" t="s">
        <v>203</v>
      </c>
      <c r="E595" s="176" t="s">
        <v>203</v>
      </c>
      <c r="F595" s="176" t="s">
        <v>203</v>
      </c>
      <c r="G595" s="176" t="s">
        <v>204</v>
      </c>
      <c r="H595" s="176" t="s">
        <v>203</v>
      </c>
      <c r="I595" s="176" t="s">
        <v>203</v>
      </c>
      <c r="J595" s="176" t="s">
        <v>203</v>
      </c>
      <c r="K595" s="176" t="s">
        <v>203</v>
      </c>
      <c r="L595" s="176" t="s">
        <v>203</v>
      </c>
      <c r="M595" s="176" t="s">
        <v>203</v>
      </c>
      <c r="N595" s="176" t="s">
        <v>203</v>
      </c>
      <c r="O595" s="176" t="s">
        <v>204</v>
      </c>
      <c r="P595" s="176" t="s">
        <v>205</v>
      </c>
      <c r="Q595" s="176" t="s">
        <v>205</v>
      </c>
      <c r="R595" s="176" t="s">
        <v>205</v>
      </c>
      <c r="S595" s="176" t="s">
        <v>205</v>
      </c>
      <c r="T595" s="176" t="s">
        <v>205</v>
      </c>
      <c r="U595" s="176" t="s">
        <v>205</v>
      </c>
      <c r="V595" s="176" t="s">
        <v>205</v>
      </c>
      <c r="W595" s="176" t="s">
        <v>205</v>
      </c>
      <c r="X595" s="176" t="s">
        <v>205</v>
      </c>
      <c r="Y595" s="176" t="s">
        <v>205</v>
      </c>
      <c r="Z595" s="176" t="s">
        <v>204</v>
      </c>
      <c r="AA595" s="176" t="s">
        <v>266</v>
      </c>
      <c r="AB595" s="176" t="s">
        <v>266</v>
      </c>
      <c r="AC595" s="176" t="s">
        <v>266</v>
      </c>
      <c r="AD595" s="176" t="s">
        <v>266</v>
      </c>
      <c r="AE595" s="176" t="s">
        <v>266</v>
      </c>
      <c r="AF595" s="176" t="s">
        <v>266</v>
      </c>
      <c r="AG595" s="176" t="s">
        <v>266</v>
      </c>
      <c r="AH595" s="176" t="s">
        <v>266</v>
      </c>
      <c r="AI595" s="176" t="s">
        <v>266</v>
      </c>
      <c r="AJ595" s="176" t="s">
        <v>266</v>
      </c>
      <c r="AK595" s="176" t="s">
        <v>266</v>
      </c>
      <c r="AL595" s="176" t="s">
        <v>266</v>
      </c>
      <c r="AM595" s="176" t="s">
        <v>266</v>
      </c>
      <c r="AN595" s="176" t="s">
        <v>266</v>
      </c>
      <c r="AO595" s="176" t="s">
        <v>266</v>
      </c>
      <c r="AP595" s="176" t="s">
        <v>266</v>
      </c>
      <c r="AQ595" s="176" t="s">
        <v>266</v>
      </c>
      <c r="AR595" s="176" t="s">
        <v>266</v>
      </c>
      <c r="AS595" s="176" t="s">
        <v>266</v>
      </c>
      <c r="AT595" s="176" t="s">
        <v>266</v>
      </c>
      <c r="AU595" s="176" t="s">
        <v>266</v>
      </c>
      <c r="AV595" s="176" t="s">
        <v>266</v>
      </c>
      <c r="AW595" s="176" t="s">
        <v>266</v>
      </c>
      <c r="AX595" s="176" t="s">
        <v>266</v>
      </c>
    </row>
    <row r="596" spans="1:50" x14ac:dyDescent="0.3">
      <c r="A596" s="176">
        <v>810436</v>
      </c>
      <c r="B596" s="176" t="s">
        <v>289</v>
      </c>
      <c r="C596" s="176" t="s">
        <v>205</v>
      </c>
      <c r="D596" s="176" t="s">
        <v>203</v>
      </c>
      <c r="E596" s="176" t="s">
        <v>204</v>
      </c>
      <c r="F596" s="176" t="s">
        <v>203</v>
      </c>
      <c r="G596" s="176" t="s">
        <v>203</v>
      </c>
      <c r="H596" s="176" t="s">
        <v>203</v>
      </c>
      <c r="I596" s="176" t="s">
        <v>205</v>
      </c>
      <c r="J596" s="176" t="s">
        <v>205</v>
      </c>
      <c r="K596" s="176" t="s">
        <v>204</v>
      </c>
      <c r="L596" s="176" t="s">
        <v>205</v>
      </c>
      <c r="M596" s="176" t="s">
        <v>203</v>
      </c>
      <c r="N596" s="176" t="s">
        <v>203</v>
      </c>
      <c r="O596" s="176" t="s">
        <v>204</v>
      </c>
      <c r="P596" s="176" t="s">
        <v>204</v>
      </c>
      <c r="Q596" s="176" t="s">
        <v>204</v>
      </c>
      <c r="R596" s="176" t="s">
        <v>204</v>
      </c>
      <c r="S596" s="176" t="s">
        <v>205</v>
      </c>
      <c r="T596" s="176" t="s">
        <v>205</v>
      </c>
      <c r="U596" s="176" t="s">
        <v>204</v>
      </c>
      <c r="V596" s="176" t="s">
        <v>204</v>
      </c>
      <c r="W596" s="176" t="s">
        <v>204</v>
      </c>
      <c r="X596" s="176" t="s">
        <v>204</v>
      </c>
      <c r="Y596" s="176" t="s">
        <v>204</v>
      </c>
      <c r="Z596" s="176" t="s">
        <v>204</v>
      </c>
      <c r="AA596" s="176" t="s">
        <v>266</v>
      </c>
      <c r="AB596" s="176" t="s">
        <v>266</v>
      </c>
      <c r="AC596" s="176" t="s">
        <v>266</v>
      </c>
      <c r="AD596" s="176" t="s">
        <v>266</v>
      </c>
      <c r="AE596" s="176" t="s">
        <v>266</v>
      </c>
      <c r="AF596" s="176" t="s">
        <v>266</v>
      </c>
      <c r="AG596" s="176" t="s">
        <v>266</v>
      </c>
      <c r="AH596" s="176" t="s">
        <v>266</v>
      </c>
      <c r="AI596" s="176" t="s">
        <v>266</v>
      </c>
      <c r="AJ596" s="176" t="s">
        <v>266</v>
      </c>
      <c r="AK596" s="176" t="s">
        <v>266</v>
      </c>
      <c r="AL596" s="176" t="s">
        <v>266</v>
      </c>
      <c r="AM596" s="176" t="s">
        <v>266</v>
      </c>
      <c r="AN596" s="176" t="s">
        <v>266</v>
      </c>
      <c r="AO596" s="176" t="s">
        <v>266</v>
      </c>
      <c r="AP596" s="176" t="s">
        <v>266</v>
      </c>
      <c r="AQ596" s="176" t="s">
        <v>266</v>
      </c>
      <c r="AR596" s="176" t="s">
        <v>266</v>
      </c>
      <c r="AS596" s="176" t="s">
        <v>266</v>
      </c>
      <c r="AT596" s="176" t="s">
        <v>266</v>
      </c>
      <c r="AU596" s="176" t="s">
        <v>266</v>
      </c>
      <c r="AV596" s="176" t="s">
        <v>266</v>
      </c>
      <c r="AW596" s="176" t="s">
        <v>266</v>
      </c>
      <c r="AX596" s="176" t="s">
        <v>266</v>
      </c>
    </row>
    <row r="597" spans="1:50" x14ac:dyDescent="0.3">
      <c r="A597" s="176">
        <v>810437</v>
      </c>
      <c r="B597" s="176" t="s">
        <v>289</v>
      </c>
      <c r="C597" s="176" t="s">
        <v>203</v>
      </c>
      <c r="D597" s="176" t="s">
        <v>203</v>
      </c>
      <c r="E597" s="176" t="s">
        <v>204</v>
      </c>
      <c r="F597" s="176" t="s">
        <v>203</v>
      </c>
      <c r="G597" s="176" t="s">
        <v>205</v>
      </c>
      <c r="H597" s="176" t="s">
        <v>204</v>
      </c>
      <c r="I597" s="176" t="s">
        <v>203</v>
      </c>
      <c r="J597" s="176" t="s">
        <v>203</v>
      </c>
      <c r="K597" s="176" t="s">
        <v>205</v>
      </c>
      <c r="L597" s="176" t="s">
        <v>203</v>
      </c>
      <c r="M597" s="176" t="s">
        <v>203</v>
      </c>
      <c r="N597" s="176" t="s">
        <v>203</v>
      </c>
      <c r="O597" s="176" t="s">
        <v>204</v>
      </c>
      <c r="P597" s="176" t="s">
        <v>204</v>
      </c>
      <c r="Q597" s="176" t="s">
        <v>205</v>
      </c>
      <c r="R597" s="176" t="s">
        <v>204</v>
      </c>
      <c r="S597" s="176" t="s">
        <v>204</v>
      </c>
      <c r="T597" s="176" t="s">
        <v>204</v>
      </c>
      <c r="U597" s="176" t="s">
        <v>204</v>
      </c>
      <c r="V597" s="176" t="s">
        <v>205</v>
      </c>
      <c r="W597" s="176" t="s">
        <v>204</v>
      </c>
      <c r="X597" s="176" t="s">
        <v>204</v>
      </c>
      <c r="Y597" s="176" t="s">
        <v>204</v>
      </c>
      <c r="Z597" s="176" t="s">
        <v>204</v>
      </c>
      <c r="AA597" s="176" t="s">
        <v>266</v>
      </c>
      <c r="AB597" s="176" t="s">
        <v>266</v>
      </c>
      <c r="AC597" s="176" t="s">
        <v>266</v>
      </c>
      <c r="AD597" s="176" t="s">
        <v>266</v>
      </c>
      <c r="AE597" s="176" t="s">
        <v>266</v>
      </c>
      <c r="AF597" s="176" t="s">
        <v>266</v>
      </c>
      <c r="AG597" s="176" t="s">
        <v>266</v>
      </c>
      <c r="AH597" s="176" t="s">
        <v>266</v>
      </c>
      <c r="AI597" s="176" t="s">
        <v>266</v>
      </c>
      <c r="AJ597" s="176" t="s">
        <v>266</v>
      </c>
      <c r="AK597" s="176" t="s">
        <v>266</v>
      </c>
      <c r="AL597" s="176" t="s">
        <v>266</v>
      </c>
      <c r="AM597" s="176" t="s">
        <v>266</v>
      </c>
      <c r="AN597" s="176" t="s">
        <v>266</v>
      </c>
      <c r="AO597" s="176" t="s">
        <v>266</v>
      </c>
      <c r="AP597" s="176" t="s">
        <v>266</v>
      </c>
      <c r="AQ597" s="176" t="s">
        <v>266</v>
      </c>
      <c r="AR597" s="176" t="s">
        <v>266</v>
      </c>
      <c r="AS597" s="176" t="s">
        <v>266</v>
      </c>
      <c r="AT597" s="176" t="s">
        <v>266</v>
      </c>
      <c r="AU597" s="176" t="s">
        <v>266</v>
      </c>
      <c r="AV597" s="176" t="s">
        <v>266</v>
      </c>
      <c r="AW597" s="176" t="s">
        <v>266</v>
      </c>
      <c r="AX597" s="176" t="s">
        <v>266</v>
      </c>
    </row>
    <row r="598" spans="1:50" x14ac:dyDescent="0.3">
      <c r="A598" s="176">
        <v>810440</v>
      </c>
      <c r="B598" s="176" t="s">
        <v>289</v>
      </c>
      <c r="C598" s="176" t="s">
        <v>203</v>
      </c>
      <c r="D598" s="176" t="s">
        <v>204</v>
      </c>
      <c r="E598" s="176" t="s">
        <v>205</v>
      </c>
      <c r="F598" s="176" t="s">
        <v>205</v>
      </c>
      <c r="G598" s="176" t="s">
        <v>205</v>
      </c>
      <c r="H598" s="176" t="s">
        <v>203</v>
      </c>
      <c r="I598" s="176" t="s">
        <v>203</v>
      </c>
      <c r="J598" s="176" t="s">
        <v>205</v>
      </c>
      <c r="K598" s="176" t="s">
        <v>204</v>
      </c>
      <c r="L598" s="176" t="s">
        <v>203</v>
      </c>
      <c r="M598" s="176" t="s">
        <v>205</v>
      </c>
      <c r="N598" s="176" t="s">
        <v>205</v>
      </c>
      <c r="O598" s="176" t="s">
        <v>204</v>
      </c>
      <c r="P598" s="176" t="s">
        <v>203</v>
      </c>
      <c r="Q598" s="176" t="s">
        <v>203</v>
      </c>
      <c r="R598" s="176" t="s">
        <v>204</v>
      </c>
      <c r="S598" s="176" t="s">
        <v>203</v>
      </c>
      <c r="T598" s="176" t="s">
        <v>203</v>
      </c>
      <c r="U598" s="176" t="s">
        <v>204</v>
      </c>
      <c r="V598" s="176" t="s">
        <v>204</v>
      </c>
      <c r="W598" s="176" t="s">
        <v>204</v>
      </c>
      <c r="X598" s="176" t="s">
        <v>205</v>
      </c>
      <c r="Y598" s="176" t="s">
        <v>203</v>
      </c>
      <c r="Z598" s="176" t="s">
        <v>204</v>
      </c>
    </row>
    <row r="599" spans="1:50" x14ac:dyDescent="0.3">
      <c r="A599" s="176">
        <v>810444</v>
      </c>
      <c r="B599" s="176" t="s">
        <v>289</v>
      </c>
      <c r="C599" s="176" t="s">
        <v>203</v>
      </c>
      <c r="D599" s="176" t="s">
        <v>204</v>
      </c>
      <c r="E599" s="176" t="s">
        <v>203</v>
      </c>
      <c r="F599" s="176" t="s">
        <v>203</v>
      </c>
      <c r="G599" s="176" t="s">
        <v>203</v>
      </c>
      <c r="H599" s="176" t="s">
        <v>203</v>
      </c>
      <c r="I599" s="176" t="s">
        <v>203</v>
      </c>
      <c r="J599" s="176" t="s">
        <v>205</v>
      </c>
      <c r="K599" s="176" t="s">
        <v>203</v>
      </c>
      <c r="L599" s="176" t="s">
        <v>203</v>
      </c>
      <c r="M599" s="176" t="s">
        <v>203</v>
      </c>
      <c r="N599" s="176" t="s">
        <v>205</v>
      </c>
      <c r="O599" s="176" t="s">
        <v>204</v>
      </c>
      <c r="P599" s="176" t="s">
        <v>205</v>
      </c>
      <c r="Q599" s="176" t="s">
        <v>204</v>
      </c>
      <c r="R599" s="176" t="s">
        <v>205</v>
      </c>
      <c r="S599" s="176" t="s">
        <v>205</v>
      </c>
      <c r="T599" s="176" t="s">
        <v>204</v>
      </c>
      <c r="U599" s="176" t="s">
        <v>205</v>
      </c>
      <c r="V599" s="176" t="s">
        <v>204</v>
      </c>
      <c r="W599" s="176" t="s">
        <v>204</v>
      </c>
      <c r="X599" s="176" t="s">
        <v>205</v>
      </c>
      <c r="Y599" s="176" t="s">
        <v>204</v>
      </c>
      <c r="Z599" s="176" t="s">
        <v>204</v>
      </c>
    </row>
    <row r="600" spans="1:50" x14ac:dyDescent="0.3">
      <c r="A600" s="176">
        <v>810457</v>
      </c>
      <c r="B600" s="176" t="s">
        <v>289</v>
      </c>
      <c r="C600" s="176" t="s">
        <v>205</v>
      </c>
      <c r="D600" s="176" t="s">
        <v>203</v>
      </c>
      <c r="E600" s="176" t="s">
        <v>203</v>
      </c>
      <c r="F600" s="176" t="s">
        <v>204</v>
      </c>
      <c r="G600" s="176" t="s">
        <v>205</v>
      </c>
      <c r="H600" s="176" t="s">
        <v>205</v>
      </c>
      <c r="I600" s="176" t="s">
        <v>204</v>
      </c>
      <c r="J600" s="176" t="s">
        <v>204</v>
      </c>
      <c r="K600" s="176" t="s">
        <v>205</v>
      </c>
      <c r="L600" s="176" t="s">
        <v>203</v>
      </c>
      <c r="M600" s="176" t="s">
        <v>205</v>
      </c>
      <c r="N600" s="176" t="s">
        <v>203</v>
      </c>
      <c r="O600" s="176" t="s">
        <v>205</v>
      </c>
      <c r="P600" s="176" t="s">
        <v>205</v>
      </c>
      <c r="Q600" s="176" t="s">
        <v>204</v>
      </c>
      <c r="R600" s="176" t="s">
        <v>205</v>
      </c>
      <c r="S600" s="176" t="s">
        <v>205</v>
      </c>
      <c r="T600" s="176" t="s">
        <v>203</v>
      </c>
      <c r="U600" s="176" t="s">
        <v>204</v>
      </c>
      <c r="V600" s="176" t="s">
        <v>205</v>
      </c>
      <c r="W600" s="176" t="s">
        <v>205</v>
      </c>
      <c r="X600" s="176" t="s">
        <v>205</v>
      </c>
      <c r="Y600" s="176" t="s">
        <v>205</v>
      </c>
      <c r="Z600" s="176" t="s">
        <v>204</v>
      </c>
      <c r="AA600" s="176" t="s">
        <v>266</v>
      </c>
      <c r="AB600" s="176" t="s">
        <v>266</v>
      </c>
      <c r="AC600" s="176" t="s">
        <v>266</v>
      </c>
      <c r="AD600" s="176" t="s">
        <v>266</v>
      </c>
      <c r="AE600" s="176" t="s">
        <v>266</v>
      </c>
      <c r="AF600" s="176" t="s">
        <v>266</v>
      </c>
      <c r="AG600" s="176" t="s">
        <v>266</v>
      </c>
      <c r="AH600" s="176" t="s">
        <v>266</v>
      </c>
      <c r="AI600" s="176" t="s">
        <v>266</v>
      </c>
      <c r="AJ600" s="176" t="s">
        <v>266</v>
      </c>
      <c r="AK600" s="176" t="s">
        <v>266</v>
      </c>
      <c r="AL600" s="176" t="s">
        <v>266</v>
      </c>
      <c r="AM600" s="176" t="s">
        <v>266</v>
      </c>
      <c r="AN600" s="176" t="s">
        <v>266</v>
      </c>
      <c r="AO600" s="176" t="s">
        <v>266</v>
      </c>
      <c r="AP600" s="176" t="s">
        <v>266</v>
      </c>
      <c r="AQ600" s="176" t="s">
        <v>266</v>
      </c>
      <c r="AR600" s="176" t="s">
        <v>266</v>
      </c>
      <c r="AS600" s="176" t="s">
        <v>266</v>
      </c>
      <c r="AT600" s="176" t="s">
        <v>266</v>
      </c>
      <c r="AU600" s="176" t="s">
        <v>266</v>
      </c>
      <c r="AV600" s="176" t="s">
        <v>266</v>
      </c>
      <c r="AW600" s="176" t="s">
        <v>266</v>
      </c>
      <c r="AX600" s="176" t="s">
        <v>266</v>
      </c>
    </row>
    <row r="601" spans="1:50" x14ac:dyDescent="0.3">
      <c r="A601" s="176">
        <v>810472</v>
      </c>
      <c r="B601" s="176" t="s">
        <v>289</v>
      </c>
      <c r="C601" s="176" t="s">
        <v>205</v>
      </c>
      <c r="D601" s="176" t="s">
        <v>203</v>
      </c>
      <c r="E601" s="176" t="s">
        <v>205</v>
      </c>
      <c r="F601" s="176" t="s">
        <v>205</v>
      </c>
      <c r="G601" s="176" t="s">
        <v>203</v>
      </c>
      <c r="H601" s="176" t="s">
        <v>205</v>
      </c>
      <c r="I601" s="176" t="s">
        <v>205</v>
      </c>
      <c r="J601" s="176" t="s">
        <v>204</v>
      </c>
      <c r="K601" s="176" t="s">
        <v>205</v>
      </c>
      <c r="L601" s="176" t="s">
        <v>205</v>
      </c>
      <c r="M601" s="176" t="s">
        <v>203</v>
      </c>
      <c r="N601" s="176" t="s">
        <v>205</v>
      </c>
      <c r="O601" s="176" t="s">
        <v>204</v>
      </c>
      <c r="P601" s="176" t="s">
        <v>203</v>
      </c>
      <c r="Q601" s="176" t="s">
        <v>203</v>
      </c>
      <c r="R601" s="176" t="s">
        <v>203</v>
      </c>
      <c r="S601" s="176" t="s">
        <v>203</v>
      </c>
      <c r="T601" s="176" t="s">
        <v>203</v>
      </c>
      <c r="U601" s="176" t="s">
        <v>205</v>
      </c>
      <c r="V601" s="176" t="s">
        <v>204</v>
      </c>
      <c r="W601" s="176" t="s">
        <v>204</v>
      </c>
      <c r="X601" s="176" t="s">
        <v>205</v>
      </c>
      <c r="Y601" s="176" t="s">
        <v>204</v>
      </c>
      <c r="Z601" s="176" t="s">
        <v>204</v>
      </c>
      <c r="AA601" s="176" t="s">
        <v>266</v>
      </c>
      <c r="AB601" s="176" t="s">
        <v>266</v>
      </c>
      <c r="AC601" s="176" t="s">
        <v>266</v>
      </c>
      <c r="AD601" s="176" t="s">
        <v>266</v>
      </c>
      <c r="AE601" s="176" t="s">
        <v>266</v>
      </c>
      <c r="AF601" s="176" t="s">
        <v>266</v>
      </c>
      <c r="AG601" s="176" t="s">
        <v>266</v>
      </c>
      <c r="AH601" s="176" t="s">
        <v>266</v>
      </c>
      <c r="AI601" s="176" t="s">
        <v>266</v>
      </c>
      <c r="AJ601" s="176" t="s">
        <v>266</v>
      </c>
      <c r="AK601" s="176" t="s">
        <v>266</v>
      </c>
      <c r="AL601" s="176" t="s">
        <v>266</v>
      </c>
      <c r="AM601" s="176" t="s">
        <v>266</v>
      </c>
      <c r="AN601" s="176" t="s">
        <v>266</v>
      </c>
      <c r="AO601" s="176" t="s">
        <v>266</v>
      </c>
      <c r="AP601" s="176" t="s">
        <v>266</v>
      </c>
      <c r="AQ601" s="176" t="s">
        <v>266</v>
      </c>
      <c r="AR601" s="176" t="s">
        <v>266</v>
      </c>
      <c r="AS601" s="176" t="s">
        <v>266</v>
      </c>
      <c r="AT601" s="176" t="s">
        <v>266</v>
      </c>
      <c r="AU601" s="176" t="s">
        <v>266</v>
      </c>
      <c r="AV601" s="176" t="s">
        <v>266</v>
      </c>
      <c r="AW601" s="176" t="s">
        <v>266</v>
      </c>
      <c r="AX601" s="176" t="s">
        <v>266</v>
      </c>
    </row>
    <row r="602" spans="1:50" x14ac:dyDescent="0.3">
      <c r="A602" s="176">
        <v>810478</v>
      </c>
      <c r="B602" s="176" t="s">
        <v>289</v>
      </c>
      <c r="C602" s="176" t="s">
        <v>203</v>
      </c>
      <c r="D602" s="176" t="s">
        <v>203</v>
      </c>
      <c r="E602" s="176" t="s">
        <v>203</v>
      </c>
      <c r="F602" s="176" t="s">
        <v>205</v>
      </c>
      <c r="G602" s="176" t="s">
        <v>204</v>
      </c>
      <c r="H602" s="176" t="s">
        <v>205</v>
      </c>
      <c r="I602" s="176" t="s">
        <v>203</v>
      </c>
      <c r="J602" s="176" t="s">
        <v>205</v>
      </c>
      <c r="K602" s="176" t="s">
        <v>203</v>
      </c>
      <c r="L602" s="176" t="s">
        <v>205</v>
      </c>
      <c r="M602" s="176" t="s">
        <v>205</v>
      </c>
      <c r="N602" s="176" t="s">
        <v>205</v>
      </c>
      <c r="O602" s="176" t="s">
        <v>204</v>
      </c>
      <c r="P602" s="176" t="s">
        <v>205</v>
      </c>
      <c r="Q602" s="176" t="s">
        <v>204</v>
      </c>
      <c r="R602" s="176" t="s">
        <v>204</v>
      </c>
      <c r="S602" s="176" t="s">
        <v>204</v>
      </c>
      <c r="T602" s="176" t="s">
        <v>204</v>
      </c>
      <c r="U602" s="176" t="s">
        <v>204</v>
      </c>
      <c r="V602" s="176" t="s">
        <v>204</v>
      </c>
      <c r="W602" s="176" t="s">
        <v>204</v>
      </c>
      <c r="X602" s="176" t="s">
        <v>204</v>
      </c>
      <c r="Y602" s="176" t="s">
        <v>204</v>
      </c>
      <c r="Z602" s="176" t="s">
        <v>204</v>
      </c>
    </row>
    <row r="603" spans="1:50" x14ac:dyDescent="0.3">
      <c r="A603" s="176">
        <v>810479</v>
      </c>
      <c r="B603" s="176" t="s">
        <v>289</v>
      </c>
      <c r="C603" s="176" t="s">
        <v>203</v>
      </c>
      <c r="D603" s="176" t="s">
        <v>203</v>
      </c>
      <c r="E603" s="176" t="s">
        <v>203</v>
      </c>
      <c r="F603" s="176" t="s">
        <v>205</v>
      </c>
      <c r="G603" s="176" t="s">
        <v>203</v>
      </c>
      <c r="H603" s="176" t="s">
        <v>203</v>
      </c>
      <c r="I603" s="176" t="s">
        <v>205</v>
      </c>
      <c r="J603" s="176" t="s">
        <v>203</v>
      </c>
      <c r="K603" s="176" t="s">
        <v>205</v>
      </c>
      <c r="L603" s="176" t="s">
        <v>203</v>
      </c>
      <c r="M603" s="176" t="s">
        <v>205</v>
      </c>
      <c r="N603" s="176" t="s">
        <v>203</v>
      </c>
      <c r="O603" s="176" t="s">
        <v>204</v>
      </c>
      <c r="P603" s="176" t="s">
        <v>205</v>
      </c>
      <c r="Q603" s="176" t="s">
        <v>205</v>
      </c>
      <c r="R603" s="176" t="s">
        <v>204</v>
      </c>
      <c r="S603" s="176" t="s">
        <v>204</v>
      </c>
      <c r="T603" s="176" t="s">
        <v>204</v>
      </c>
      <c r="U603" s="176" t="s">
        <v>204</v>
      </c>
      <c r="V603" s="176" t="s">
        <v>204</v>
      </c>
      <c r="W603" s="176" t="s">
        <v>204</v>
      </c>
      <c r="X603" s="176" t="s">
        <v>204</v>
      </c>
      <c r="Y603" s="176" t="s">
        <v>204</v>
      </c>
      <c r="Z603" s="176" t="s">
        <v>204</v>
      </c>
    </row>
    <row r="604" spans="1:50" x14ac:dyDescent="0.3">
      <c r="A604" s="176">
        <v>810480</v>
      </c>
      <c r="B604" s="176" t="s">
        <v>289</v>
      </c>
      <c r="C604" s="176" t="s">
        <v>204</v>
      </c>
      <c r="D604" s="176" t="s">
        <v>205</v>
      </c>
      <c r="E604" s="176" t="s">
        <v>204</v>
      </c>
      <c r="F604" s="176" t="s">
        <v>203</v>
      </c>
      <c r="G604" s="176" t="s">
        <v>205</v>
      </c>
      <c r="H604" s="176" t="s">
        <v>203</v>
      </c>
      <c r="I604" s="176" t="s">
        <v>205</v>
      </c>
      <c r="J604" s="176" t="s">
        <v>203</v>
      </c>
      <c r="K604" s="176" t="s">
        <v>203</v>
      </c>
      <c r="L604" s="176" t="s">
        <v>203</v>
      </c>
      <c r="M604" s="176" t="s">
        <v>203</v>
      </c>
      <c r="N604" s="176" t="s">
        <v>203</v>
      </c>
      <c r="O604" s="176" t="s">
        <v>205</v>
      </c>
      <c r="P604" s="176" t="s">
        <v>205</v>
      </c>
      <c r="Q604" s="176" t="s">
        <v>203</v>
      </c>
      <c r="R604" s="176" t="s">
        <v>205</v>
      </c>
      <c r="S604" s="176" t="s">
        <v>205</v>
      </c>
      <c r="T604" s="176" t="s">
        <v>205</v>
      </c>
      <c r="U604" s="176" t="s">
        <v>205</v>
      </c>
      <c r="V604" s="176" t="s">
        <v>205</v>
      </c>
      <c r="W604" s="176" t="s">
        <v>205</v>
      </c>
      <c r="X604" s="176" t="s">
        <v>205</v>
      </c>
      <c r="Y604" s="176" t="s">
        <v>205</v>
      </c>
      <c r="Z604" s="176" t="s">
        <v>205</v>
      </c>
      <c r="AA604" s="176" t="s">
        <v>266</v>
      </c>
      <c r="AB604" s="176" t="s">
        <v>266</v>
      </c>
      <c r="AC604" s="176" t="s">
        <v>266</v>
      </c>
      <c r="AD604" s="176" t="s">
        <v>266</v>
      </c>
      <c r="AE604" s="176" t="s">
        <v>266</v>
      </c>
      <c r="AF604" s="176" t="s">
        <v>266</v>
      </c>
      <c r="AG604" s="176" t="s">
        <v>266</v>
      </c>
      <c r="AH604" s="176" t="s">
        <v>266</v>
      </c>
      <c r="AI604" s="176" t="s">
        <v>266</v>
      </c>
      <c r="AJ604" s="176" t="s">
        <v>266</v>
      </c>
      <c r="AK604" s="176" t="s">
        <v>266</v>
      </c>
      <c r="AL604" s="176" t="s">
        <v>266</v>
      </c>
      <c r="AM604" s="176" t="s">
        <v>266</v>
      </c>
      <c r="AN604" s="176" t="s">
        <v>266</v>
      </c>
      <c r="AO604" s="176" t="s">
        <v>266</v>
      </c>
      <c r="AP604" s="176" t="s">
        <v>266</v>
      </c>
      <c r="AQ604" s="176" t="s">
        <v>266</v>
      </c>
      <c r="AR604" s="176" t="s">
        <v>266</v>
      </c>
      <c r="AS604" s="176" t="s">
        <v>266</v>
      </c>
      <c r="AT604" s="176" t="s">
        <v>266</v>
      </c>
      <c r="AU604" s="176" t="s">
        <v>266</v>
      </c>
      <c r="AV604" s="176" t="s">
        <v>266</v>
      </c>
      <c r="AW604" s="176" t="s">
        <v>266</v>
      </c>
      <c r="AX604" s="176" t="s">
        <v>266</v>
      </c>
    </row>
    <row r="605" spans="1:50" x14ac:dyDescent="0.3">
      <c r="A605" s="176">
        <v>810482</v>
      </c>
      <c r="B605" s="176" t="s">
        <v>289</v>
      </c>
      <c r="C605" s="176" t="s">
        <v>204</v>
      </c>
      <c r="D605" s="176" t="s">
        <v>204</v>
      </c>
      <c r="E605" s="176" t="s">
        <v>205</v>
      </c>
      <c r="F605" s="176" t="s">
        <v>205</v>
      </c>
      <c r="G605" s="176" t="s">
        <v>205</v>
      </c>
      <c r="H605" s="176" t="s">
        <v>204</v>
      </c>
      <c r="I605" s="176" t="s">
        <v>205</v>
      </c>
      <c r="J605" s="176" t="s">
        <v>203</v>
      </c>
      <c r="K605" s="176" t="s">
        <v>203</v>
      </c>
      <c r="L605" s="176" t="s">
        <v>205</v>
      </c>
      <c r="M605" s="176" t="s">
        <v>205</v>
      </c>
      <c r="N605" s="176" t="s">
        <v>204</v>
      </c>
      <c r="O605" s="176" t="s">
        <v>204</v>
      </c>
      <c r="P605" s="176" t="s">
        <v>204</v>
      </c>
      <c r="Q605" s="176" t="s">
        <v>204</v>
      </c>
      <c r="R605" s="176" t="s">
        <v>204</v>
      </c>
      <c r="S605" s="176" t="s">
        <v>204</v>
      </c>
      <c r="T605" s="176" t="s">
        <v>204</v>
      </c>
      <c r="U605" s="176" t="s">
        <v>204</v>
      </c>
      <c r="V605" s="176" t="s">
        <v>204</v>
      </c>
      <c r="W605" s="176" t="s">
        <v>204</v>
      </c>
      <c r="X605" s="176" t="s">
        <v>204</v>
      </c>
      <c r="Y605" s="176" t="s">
        <v>204</v>
      </c>
      <c r="Z605" s="176" t="s">
        <v>204</v>
      </c>
    </row>
    <row r="606" spans="1:50" x14ac:dyDescent="0.3">
      <c r="A606" s="176">
        <v>810517</v>
      </c>
      <c r="B606" s="176" t="s">
        <v>289</v>
      </c>
      <c r="C606" s="176" t="s">
        <v>203</v>
      </c>
      <c r="D606" s="176" t="s">
        <v>204</v>
      </c>
      <c r="E606" s="176" t="s">
        <v>204</v>
      </c>
      <c r="F606" s="176" t="s">
        <v>205</v>
      </c>
      <c r="G606" s="176" t="s">
        <v>204</v>
      </c>
      <c r="H606" s="176" t="s">
        <v>205</v>
      </c>
      <c r="I606" s="176" t="s">
        <v>204</v>
      </c>
      <c r="J606" s="176" t="s">
        <v>204</v>
      </c>
      <c r="K606" s="176" t="s">
        <v>204</v>
      </c>
      <c r="L606" s="176" t="s">
        <v>204</v>
      </c>
      <c r="M606" s="176" t="s">
        <v>205</v>
      </c>
      <c r="N606" s="176" t="s">
        <v>205</v>
      </c>
      <c r="O606" s="176" t="s">
        <v>204</v>
      </c>
      <c r="P606" s="176" t="s">
        <v>204</v>
      </c>
      <c r="Q606" s="176" t="s">
        <v>205</v>
      </c>
      <c r="R606" s="176" t="s">
        <v>205</v>
      </c>
      <c r="S606" s="176" t="s">
        <v>203</v>
      </c>
      <c r="T606" s="176" t="s">
        <v>205</v>
      </c>
      <c r="U606" s="176" t="s">
        <v>204</v>
      </c>
      <c r="V606" s="176" t="s">
        <v>204</v>
      </c>
      <c r="W606" s="176" t="s">
        <v>205</v>
      </c>
      <c r="X606" s="176" t="s">
        <v>203</v>
      </c>
      <c r="Y606" s="176" t="s">
        <v>204</v>
      </c>
      <c r="Z606" s="176" t="s">
        <v>204</v>
      </c>
    </row>
    <row r="607" spans="1:50" x14ac:dyDescent="0.3">
      <c r="A607" s="176">
        <v>810527</v>
      </c>
      <c r="B607" s="176" t="s">
        <v>289</v>
      </c>
      <c r="C607" s="176" t="s">
        <v>203</v>
      </c>
      <c r="D607" s="176" t="s">
        <v>205</v>
      </c>
      <c r="E607" s="176" t="s">
        <v>203</v>
      </c>
      <c r="F607" s="176" t="s">
        <v>204</v>
      </c>
      <c r="G607" s="176" t="s">
        <v>204</v>
      </c>
      <c r="H607" s="176" t="s">
        <v>204</v>
      </c>
      <c r="I607" s="176" t="s">
        <v>203</v>
      </c>
      <c r="J607" s="176" t="s">
        <v>203</v>
      </c>
      <c r="K607" s="176" t="s">
        <v>205</v>
      </c>
      <c r="L607" s="176" t="s">
        <v>205</v>
      </c>
      <c r="M607" s="176" t="s">
        <v>203</v>
      </c>
      <c r="N607" s="176" t="s">
        <v>205</v>
      </c>
      <c r="O607" s="176" t="s">
        <v>205</v>
      </c>
      <c r="P607" s="176" t="s">
        <v>204</v>
      </c>
      <c r="Q607" s="176" t="s">
        <v>205</v>
      </c>
      <c r="R607" s="176" t="s">
        <v>205</v>
      </c>
      <c r="S607" s="176" t="s">
        <v>205</v>
      </c>
      <c r="T607" s="176" t="s">
        <v>205</v>
      </c>
      <c r="U607" s="176" t="s">
        <v>205</v>
      </c>
      <c r="V607" s="176" t="s">
        <v>205</v>
      </c>
      <c r="W607" s="176" t="s">
        <v>205</v>
      </c>
      <c r="X607" s="176" t="s">
        <v>205</v>
      </c>
      <c r="Y607" s="176" t="s">
        <v>204</v>
      </c>
      <c r="Z607" s="176" t="s">
        <v>205</v>
      </c>
      <c r="AA607" s="176" t="s">
        <v>266</v>
      </c>
      <c r="AB607" s="176" t="s">
        <v>266</v>
      </c>
      <c r="AC607" s="176" t="s">
        <v>266</v>
      </c>
      <c r="AD607" s="176" t="s">
        <v>266</v>
      </c>
      <c r="AE607" s="176" t="s">
        <v>266</v>
      </c>
      <c r="AF607" s="176" t="s">
        <v>266</v>
      </c>
      <c r="AG607" s="176" t="s">
        <v>266</v>
      </c>
      <c r="AH607" s="176" t="s">
        <v>266</v>
      </c>
      <c r="AI607" s="176" t="s">
        <v>266</v>
      </c>
      <c r="AJ607" s="176" t="s">
        <v>266</v>
      </c>
      <c r="AK607" s="176" t="s">
        <v>266</v>
      </c>
      <c r="AL607" s="176" t="s">
        <v>266</v>
      </c>
      <c r="AM607" s="176" t="s">
        <v>266</v>
      </c>
      <c r="AN607" s="176" t="s">
        <v>266</v>
      </c>
      <c r="AO607" s="176" t="s">
        <v>266</v>
      </c>
      <c r="AP607" s="176" t="s">
        <v>266</v>
      </c>
      <c r="AQ607" s="176" t="s">
        <v>266</v>
      </c>
      <c r="AR607" s="176" t="s">
        <v>266</v>
      </c>
      <c r="AS607" s="176" t="s">
        <v>266</v>
      </c>
      <c r="AT607" s="176" t="s">
        <v>266</v>
      </c>
      <c r="AU607" s="176" t="s">
        <v>266</v>
      </c>
      <c r="AV607" s="176" t="s">
        <v>266</v>
      </c>
      <c r="AW607" s="176" t="s">
        <v>266</v>
      </c>
      <c r="AX607" s="176" t="s">
        <v>266</v>
      </c>
    </row>
    <row r="608" spans="1:50" x14ac:dyDescent="0.3">
      <c r="A608" s="176">
        <v>810534</v>
      </c>
      <c r="B608" s="176" t="s">
        <v>289</v>
      </c>
      <c r="C608" s="176" t="s">
        <v>204</v>
      </c>
      <c r="D608" s="176" t="s">
        <v>203</v>
      </c>
      <c r="E608" s="176" t="s">
        <v>203</v>
      </c>
      <c r="F608" s="176" t="s">
        <v>204</v>
      </c>
      <c r="G608" s="176" t="s">
        <v>204</v>
      </c>
      <c r="H608" s="176" t="s">
        <v>203</v>
      </c>
      <c r="I608" s="176" t="s">
        <v>203</v>
      </c>
      <c r="J608" s="176" t="s">
        <v>203</v>
      </c>
      <c r="K608" s="176" t="s">
        <v>203</v>
      </c>
      <c r="L608" s="176" t="s">
        <v>203</v>
      </c>
      <c r="M608" s="176" t="s">
        <v>205</v>
      </c>
      <c r="N608" s="176" t="s">
        <v>205</v>
      </c>
      <c r="O608" s="176" t="s">
        <v>204</v>
      </c>
      <c r="P608" s="176" t="s">
        <v>204</v>
      </c>
      <c r="Q608" s="176" t="s">
        <v>204</v>
      </c>
      <c r="R608" s="176" t="s">
        <v>203</v>
      </c>
      <c r="S608" s="176" t="s">
        <v>205</v>
      </c>
      <c r="T608" s="176" t="s">
        <v>204</v>
      </c>
      <c r="U608" s="176" t="s">
        <v>205</v>
      </c>
      <c r="V608" s="176" t="s">
        <v>205</v>
      </c>
      <c r="W608" s="176" t="s">
        <v>204</v>
      </c>
      <c r="X608" s="176" t="s">
        <v>204</v>
      </c>
      <c r="Y608" s="176" t="s">
        <v>204</v>
      </c>
      <c r="Z608" s="176" t="s">
        <v>204</v>
      </c>
    </row>
    <row r="609" spans="1:50" x14ac:dyDescent="0.3">
      <c r="A609" s="176">
        <v>810547</v>
      </c>
      <c r="B609" s="176" t="s">
        <v>289</v>
      </c>
      <c r="C609" s="176" t="s">
        <v>203</v>
      </c>
      <c r="D609" s="176" t="s">
        <v>205</v>
      </c>
      <c r="E609" s="176" t="s">
        <v>203</v>
      </c>
      <c r="F609" s="176" t="s">
        <v>203</v>
      </c>
      <c r="G609" s="176" t="s">
        <v>203</v>
      </c>
      <c r="H609" s="176" t="s">
        <v>204</v>
      </c>
      <c r="I609" s="176" t="s">
        <v>203</v>
      </c>
      <c r="J609" s="176" t="s">
        <v>203</v>
      </c>
      <c r="K609" s="176" t="s">
        <v>204</v>
      </c>
      <c r="L609" s="176" t="s">
        <v>203</v>
      </c>
      <c r="M609" s="176" t="s">
        <v>203</v>
      </c>
      <c r="N609" s="176" t="s">
        <v>205</v>
      </c>
      <c r="O609" s="176" t="s">
        <v>204</v>
      </c>
      <c r="P609" s="176" t="s">
        <v>205</v>
      </c>
      <c r="Q609" s="176" t="s">
        <v>205</v>
      </c>
      <c r="R609" s="176" t="s">
        <v>203</v>
      </c>
      <c r="S609" s="176" t="s">
        <v>205</v>
      </c>
      <c r="T609" s="176" t="s">
        <v>203</v>
      </c>
      <c r="U609" s="176" t="s">
        <v>204</v>
      </c>
      <c r="V609" s="176" t="s">
        <v>205</v>
      </c>
      <c r="W609" s="176" t="s">
        <v>205</v>
      </c>
      <c r="X609" s="176" t="s">
        <v>205</v>
      </c>
      <c r="Y609" s="176" t="s">
        <v>205</v>
      </c>
      <c r="Z609" s="176" t="s">
        <v>205</v>
      </c>
    </row>
    <row r="610" spans="1:50" x14ac:dyDescent="0.3">
      <c r="A610" s="176">
        <v>810552</v>
      </c>
      <c r="B610" s="176" t="s">
        <v>289</v>
      </c>
      <c r="C610" s="176" t="s">
        <v>203</v>
      </c>
      <c r="D610" s="176" t="s">
        <v>205</v>
      </c>
      <c r="E610" s="176" t="s">
        <v>203</v>
      </c>
      <c r="F610" s="176" t="s">
        <v>203</v>
      </c>
      <c r="G610" s="176" t="s">
        <v>203</v>
      </c>
      <c r="H610" s="176" t="s">
        <v>204</v>
      </c>
      <c r="I610" s="176" t="s">
        <v>205</v>
      </c>
      <c r="J610" s="176" t="s">
        <v>205</v>
      </c>
      <c r="K610" s="176" t="s">
        <v>203</v>
      </c>
      <c r="L610" s="176" t="s">
        <v>203</v>
      </c>
      <c r="M610" s="176" t="s">
        <v>203</v>
      </c>
      <c r="N610" s="176" t="s">
        <v>204</v>
      </c>
      <c r="O610" s="176" t="s">
        <v>204</v>
      </c>
      <c r="P610" s="176" t="s">
        <v>205</v>
      </c>
      <c r="Q610" s="176" t="s">
        <v>205</v>
      </c>
      <c r="R610" s="176" t="s">
        <v>204</v>
      </c>
      <c r="S610" s="176" t="s">
        <v>203</v>
      </c>
      <c r="T610" s="176" t="s">
        <v>203</v>
      </c>
      <c r="U610" s="176" t="s">
        <v>204</v>
      </c>
      <c r="V610" s="176" t="s">
        <v>204</v>
      </c>
      <c r="W610" s="176" t="s">
        <v>204</v>
      </c>
      <c r="X610" s="176" t="s">
        <v>204</v>
      </c>
      <c r="Y610" s="176" t="s">
        <v>204</v>
      </c>
      <c r="Z610" s="176" t="s">
        <v>204</v>
      </c>
      <c r="AA610" s="176" t="s">
        <v>266</v>
      </c>
      <c r="AB610" s="176" t="s">
        <v>266</v>
      </c>
      <c r="AC610" s="176" t="s">
        <v>266</v>
      </c>
      <c r="AD610" s="176" t="s">
        <v>266</v>
      </c>
      <c r="AE610" s="176" t="s">
        <v>266</v>
      </c>
      <c r="AF610" s="176" t="s">
        <v>266</v>
      </c>
      <c r="AG610" s="176" t="s">
        <v>266</v>
      </c>
      <c r="AH610" s="176" t="s">
        <v>266</v>
      </c>
      <c r="AI610" s="176" t="s">
        <v>266</v>
      </c>
      <c r="AJ610" s="176" t="s">
        <v>266</v>
      </c>
      <c r="AK610" s="176" t="s">
        <v>266</v>
      </c>
      <c r="AL610" s="176" t="s">
        <v>266</v>
      </c>
      <c r="AM610" s="176" t="s">
        <v>266</v>
      </c>
      <c r="AN610" s="176" t="s">
        <v>266</v>
      </c>
      <c r="AO610" s="176" t="s">
        <v>266</v>
      </c>
      <c r="AP610" s="176" t="s">
        <v>266</v>
      </c>
      <c r="AQ610" s="176" t="s">
        <v>266</v>
      </c>
      <c r="AR610" s="176" t="s">
        <v>266</v>
      </c>
      <c r="AS610" s="176" t="s">
        <v>266</v>
      </c>
      <c r="AT610" s="176" t="s">
        <v>266</v>
      </c>
      <c r="AU610" s="176" t="s">
        <v>266</v>
      </c>
      <c r="AV610" s="176" t="s">
        <v>266</v>
      </c>
      <c r="AW610" s="176" t="s">
        <v>266</v>
      </c>
      <c r="AX610" s="176" t="s">
        <v>266</v>
      </c>
    </row>
    <row r="611" spans="1:50" x14ac:dyDescent="0.3">
      <c r="A611" s="176">
        <v>810561</v>
      </c>
      <c r="B611" s="176" t="s">
        <v>289</v>
      </c>
      <c r="C611" s="176" t="s">
        <v>203</v>
      </c>
      <c r="D611" s="176" t="s">
        <v>203</v>
      </c>
      <c r="E611" s="176" t="s">
        <v>203</v>
      </c>
      <c r="F611" s="176" t="s">
        <v>203</v>
      </c>
      <c r="G611" s="176" t="s">
        <v>204</v>
      </c>
      <c r="H611" s="176" t="s">
        <v>203</v>
      </c>
      <c r="I611" s="176" t="s">
        <v>203</v>
      </c>
      <c r="J611" s="176" t="s">
        <v>205</v>
      </c>
      <c r="K611" s="176" t="s">
        <v>205</v>
      </c>
      <c r="L611" s="176" t="s">
        <v>203</v>
      </c>
      <c r="M611" s="176" t="s">
        <v>203</v>
      </c>
      <c r="N611" s="176" t="s">
        <v>203</v>
      </c>
      <c r="O611" s="176" t="s">
        <v>204</v>
      </c>
      <c r="P611" s="176" t="s">
        <v>204</v>
      </c>
      <c r="Q611" s="176" t="s">
        <v>205</v>
      </c>
      <c r="R611" s="176" t="s">
        <v>205</v>
      </c>
      <c r="S611" s="176" t="s">
        <v>205</v>
      </c>
      <c r="T611" s="176" t="s">
        <v>205</v>
      </c>
      <c r="U611" s="176" t="s">
        <v>205</v>
      </c>
      <c r="V611" s="176" t="s">
        <v>205</v>
      </c>
      <c r="W611" s="176" t="s">
        <v>204</v>
      </c>
      <c r="X611" s="176" t="s">
        <v>204</v>
      </c>
      <c r="Y611" s="176" t="s">
        <v>205</v>
      </c>
      <c r="Z611" s="176" t="s">
        <v>204</v>
      </c>
      <c r="AA611" s="176" t="s">
        <v>266</v>
      </c>
      <c r="AB611" s="176" t="s">
        <v>266</v>
      </c>
      <c r="AC611" s="176" t="s">
        <v>266</v>
      </c>
      <c r="AD611" s="176" t="s">
        <v>266</v>
      </c>
      <c r="AE611" s="176" t="s">
        <v>266</v>
      </c>
      <c r="AF611" s="176" t="s">
        <v>266</v>
      </c>
      <c r="AG611" s="176" t="s">
        <v>266</v>
      </c>
      <c r="AH611" s="176" t="s">
        <v>266</v>
      </c>
      <c r="AI611" s="176" t="s">
        <v>266</v>
      </c>
      <c r="AJ611" s="176" t="s">
        <v>266</v>
      </c>
      <c r="AK611" s="176" t="s">
        <v>266</v>
      </c>
      <c r="AL611" s="176" t="s">
        <v>266</v>
      </c>
      <c r="AM611" s="176" t="s">
        <v>266</v>
      </c>
      <c r="AN611" s="176" t="s">
        <v>266</v>
      </c>
      <c r="AO611" s="176" t="s">
        <v>266</v>
      </c>
      <c r="AP611" s="176" t="s">
        <v>266</v>
      </c>
      <c r="AQ611" s="176" t="s">
        <v>266</v>
      </c>
      <c r="AR611" s="176" t="s">
        <v>266</v>
      </c>
      <c r="AS611" s="176" t="s">
        <v>266</v>
      </c>
      <c r="AT611" s="176" t="s">
        <v>266</v>
      </c>
      <c r="AU611" s="176" t="s">
        <v>266</v>
      </c>
      <c r="AV611" s="176" t="s">
        <v>266</v>
      </c>
      <c r="AW611" s="176" t="s">
        <v>266</v>
      </c>
      <c r="AX611" s="176" t="s">
        <v>266</v>
      </c>
    </row>
    <row r="612" spans="1:50" x14ac:dyDescent="0.3">
      <c r="A612" s="176">
        <v>810566</v>
      </c>
      <c r="B612" s="176" t="s">
        <v>289</v>
      </c>
      <c r="C612" s="176" t="s">
        <v>203</v>
      </c>
      <c r="D612" s="176" t="s">
        <v>203</v>
      </c>
      <c r="E612" s="176" t="s">
        <v>203</v>
      </c>
      <c r="F612" s="176" t="s">
        <v>205</v>
      </c>
      <c r="G612" s="176" t="s">
        <v>203</v>
      </c>
      <c r="H612" s="176" t="s">
        <v>205</v>
      </c>
      <c r="I612" s="176" t="s">
        <v>205</v>
      </c>
      <c r="J612" s="176" t="s">
        <v>205</v>
      </c>
      <c r="K612" s="176" t="s">
        <v>205</v>
      </c>
      <c r="L612" s="176" t="s">
        <v>205</v>
      </c>
      <c r="M612" s="176" t="s">
        <v>205</v>
      </c>
      <c r="N612" s="176" t="s">
        <v>205</v>
      </c>
      <c r="O612" s="176" t="s">
        <v>204</v>
      </c>
      <c r="P612" s="176" t="s">
        <v>204</v>
      </c>
      <c r="Q612" s="176" t="s">
        <v>205</v>
      </c>
      <c r="R612" s="176" t="s">
        <v>205</v>
      </c>
      <c r="S612" s="176" t="s">
        <v>205</v>
      </c>
      <c r="T612" s="176" t="s">
        <v>204</v>
      </c>
      <c r="U612" s="176" t="s">
        <v>205</v>
      </c>
      <c r="V612" s="176" t="s">
        <v>204</v>
      </c>
      <c r="W612" s="176" t="s">
        <v>204</v>
      </c>
      <c r="X612" s="176" t="s">
        <v>204</v>
      </c>
      <c r="Y612" s="176" t="s">
        <v>205</v>
      </c>
      <c r="Z612" s="176" t="s">
        <v>204</v>
      </c>
      <c r="AA612" s="176" t="s">
        <v>266</v>
      </c>
      <c r="AB612" s="176" t="s">
        <v>266</v>
      </c>
      <c r="AC612" s="176" t="s">
        <v>266</v>
      </c>
      <c r="AD612" s="176" t="s">
        <v>266</v>
      </c>
      <c r="AE612" s="176" t="s">
        <v>266</v>
      </c>
      <c r="AF612" s="176" t="s">
        <v>266</v>
      </c>
      <c r="AG612" s="176" t="s">
        <v>266</v>
      </c>
      <c r="AH612" s="176" t="s">
        <v>266</v>
      </c>
      <c r="AI612" s="176" t="s">
        <v>266</v>
      </c>
      <c r="AJ612" s="176" t="s">
        <v>266</v>
      </c>
      <c r="AK612" s="176" t="s">
        <v>266</v>
      </c>
      <c r="AL612" s="176" t="s">
        <v>266</v>
      </c>
      <c r="AM612" s="176" t="s">
        <v>266</v>
      </c>
      <c r="AN612" s="176" t="s">
        <v>266</v>
      </c>
      <c r="AO612" s="176" t="s">
        <v>266</v>
      </c>
      <c r="AP612" s="176" t="s">
        <v>266</v>
      </c>
      <c r="AQ612" s="176" t="s">
        <v>266</v>
      </c>
      <c r="AR612" s="176" t="s">
        <v>266</v>
      </c>
      <c r="AS612" s="176" t="s">
        <v>266</v>
      </c>
      <c r="AT612" s="176" t="s">
        <v>266</v>
      </c>
      <c r="AU612" s="176" t="s">
        <v>266</v>
      </c>
      <c r="AV612" s="176" t="s">
        <v>266</v>
      </c>
      <c r="AW612" s="176" t="s">
        <v>266</v>
      </c>
      <c r="AX612" s="176" t="s">
        <v>266</v>
      </c>
    </row>
    <row r="613" spans="1:50" x14ac:dyDescent="0.3">
      <c r="A613" s="176">
        <v>810568</v>
      </c>
      <c r="B613" s="176" t="s">
        <v>289</v>
      </c>
      <c r="C613" s="176" t="s">
        <v>203</v>
      </c>
      <c r="D613" s="176" t="s">
        <v>204</v>
      </c>
      <c r="E613" s="176" t="s">
        <v>203</v>
      </c>
      <c r="F613" s="176" t="s">
        <v>203</v>
      </c>
      <c r="G613" s="176" t="s">
        <v>203</v>
      </c>
      <c r="H613" s="176" t="s">
        <v>205</v>
      </c>
      <c r="I613" s="176" t="s">
        <v>205</v>
      </c>
      <c r="J613" s="176" t="s">
        <v>205</v>
      </c>
      <c r="K613" s="176" t="s">
        <v>205</v>
      </c>
      <c r="L613" s="176" t="s">
        <v>205</v>
      </c>
      <c r="M613" s="176" t="s">
        <v>203</v>
      </c>
      <c r="N613" s="176" t="s">
        <v>203</v>
      </c>
      <c r="O613" s="176" t="s">
        <v>204</v>
      </c>
      <c r="P613" s="176" t="s">
        <v>205</v>
      </c>
      <c r="Q613" s="176" t="s">
        <v>204</v>
      </c>
      <c r="R613" s="176" t="s">
        <v>204</v>
      </c>
      <c r="S613" s="176" t="s">
        <v>205</v>
      </c>
      <c r="T613" s="176" t="s">
        <v>205</v>
      </c>
      <c r="U613" s="176" t="s">
        <v>204</v>
      </c>
      <c r="V613" s="176" t="s">
        <v>204</v>
      </c>
      <c r="W613" s="176" t="s">
        <v>204</v>
      </c>
      <c r="X613" s="176" t="s">
        <v>204</v>
      </c>
      <c r="Y613" s="176" t="s">
        <v>204</v>
      </c>
      <c r="Z613" s="176" t="s">
        <v>204</v>
      </c>
    </row>
    <row r="614" spans="1:50" x14ac:dyDescent="0.3">
      <c r="A614" s="176">
        <v>810571</v>
      </c>
      <c r="B614" s="176" t="s">
        <v>289</v>
      </c>
      <c r="C614" s="176" t="s">
        <v>205</v>
      </c>
      <c r="D614" s="176" t="s">
        <v>203</v>
      </c>
      <c r="E614" s="176" t="s">
        <v>205</v>
      </c>
      <c r="F614" s="176" t="s">
        <v>203</v>
      </c>
      <c r="G614" s="176" t="s">
        <v>203</v>
      </c>
      <c r="H614" s="176" t="s">
        <v>203</v>
      </c>
      <c r="I614" s="176" t="s">
        <v>205</v>
      </c>
      <c r="J614" s="176" t="s">
        <v>205</v>
      </c>
      <c r="K614" s="176" t="s">
        <v>205</v>
      </c>
      <c r="L614" s="176" t="s">
        <v>205</v>
      </c>
      <c r="M614" s="176" t="s">
        <v>205</v>
      </c>
      <c r="N614" s="176" t="s">
        <v>205</v>
      </c>
    </row>
    <row r="615" spans="1:50" x14ac:dyDescent="0.3">
      <c r="A615" s="176">
        <v>810582</v>
      </c>
      <c r="B615" s="176" t="s">
        <v>289</v>
      </c>
      <c r="C615" s="176" t="s">
        <v>205</v>
      </c>
      <c r="D615" s="176" t="s">
        <v>203</v>
      </c>
      <c r="E615" s="176" t="s">
        <v>203</v>
      </c>
      <c r="F615" s="176" t="s">
        <v>203</v>
      </c>
      <c r="G615" s="176" t="s">
        <v>204</v>
      </c>
      <c r="H615" s="176" t="s">
        <v>203</v>
      </c>
      <c r="I615" s="176" t="s">
        <v>203</v>
      </c>
      <c r="J615" s="176" t="s">
        <v>203</v>
      </c>
      <c r="K615" s="176" t="s">
        <v>203</v>
      </c>
      <c r="L615" s="176" t="s">
        <v>203</v>
      </c>
      <c r="M615" s="176" t="s">
        <v>203</v>
      </c>
      <c r="N615" s="176" t="s">
        <v>203</v>
      </c>
      <c r="O615" s="176" t="s">
        <v>204</v>
      </c>
      <c r="P615" s="176" t="s">
        <v>205</v>
      </c>
      <c r="Q615" s="176" t="s">
        <v>205</v>
      </c>
      <c r="R615" s="176" t="s">
        <v>205</v>
      </c>
      <c r="S615" s="176" t="s">
        <v>205</v>
      </c>
      <c r="T615" s="176" t="s">
        <v>205</v>
      </c>
      <c r="U615" s="176" t="s">
        <v>205</v>
      </c>
      <c r="V615" s="176" t="s">
        <v>205</v>
      </c>
      <c r="W615" s="176" t="s">
        <v>205</v>
      </c>
      <c r="X615" s="176" t="s">
        <v>205</v>
      </c>
      <c r="Y615" s="176" t="s">
        <v>205</v>
      </c>
      <c r="Z615" s="176" t="s">
        <v>204</v>
      </c>
      <c r="AA615" s="176" t="s">
        <v>266</v>
      </c>
      <c r="AB615" s="176" t="s">
        <v>266</v>
      </c>
      <c r="AC615" s="176" t="s">
        <v>266</v>
      </c>
      <c r="AD615" s="176" t="s">
        <v>266</v>
      </c>
      <c r="AE615" s="176" t="s">
        <v>266</v>
      </c>
      <c r="AF615" s="176" t="s">
        <v>266</v>
      </c>
      <c r="AG615" s="176" t="s">
        <v>266</v>
      </c>
      <c r="AH615" s="176" t="s">
        <v>266</v>
      </c>
      <c r="AI615" s="176" t="s">
        <v>266</v>
      </c>
      <c r="AJ615" s="176" t="s">
        <v>266</v>
      </c>
      <c r="AK615" s="176" t="s">
        <v>266</v>
      </c>
      <c r="AL615" s="176" t="s">
        <v>266</v>
      </c>
      <c r="AM615" s="176" t="s">
        <v>266</v>
      </c>
      <c r="AN615" s="176" t="s">
        <v>266</v>
      </c>
      <c r="AO615" s="176" t="s">
        <v>266</v>
      </c>
      <c r="AP615" s="176" t="s">
        <v>266</v>
      </c>
      <c r="AQ615" s="176" t="s">
        <v>266</v>
      </c>
      <c r="AR615" s="176" t="s">
        <v>266</v>
      </c>
      <c r="AS615" s="176" t="s">
        <v>266</v>
      </c>
      <c r="AT615" s="176" t="s">
        <v>266</v>
      </c>
      <c r="AU615" s="176" t="s">
        <v>266</v>
      </c>
      <c r="AV615" s="176" t="s">
        <v>266</v>
      </c>
      <c r="AW615" s="176" t="s">
        <v>266</v>
      </c>
      <c r="AX615" s="176" t="s">
        <v>266</v>
      </c>
    </row>
    <row r="616" spans="1:50" x14ac:dyDescent="0.3">
      <c r="A616" s="176">
        <v>810598</v>
      </c>
      <c r="B616" s="176" t="s">
        <v>289</v>
      </c>
      <c r="C616" s="176" t="s">
        <v>203</v>
      </c>
      <c r="D616" s="176" t="s">
        <v>203</v>
      </c>
      <c r="E616" s="176" t="s">
        <v>203</v>
      </c>
      <c r="F616" s="176" t="s">
        <v>205</v>
      </c>
      <c r="G616" s="176" t="s">
        <v>205</v>
      </c>
      <c r="H616" s="176" t="s">
        <v>204</v>
      </c>
      <c r="I616" s="176" t="s">
        <v>203</v>
      </c>
      <c r="J616" s="176" t="s">
        <v>203</v>
      </c>
      <c r="K616" s="176" t="s">
        <v>205</v>
      </c>
      <c r="L616" s="176" t="s">
        <v>205</v>
      </c>
      <c r="M616" s="176" t="s">
        <v>203</v>
      </c>
      <c r="N616" s="176" t="s">
        <v>203</v>
      </c>
      <c r="O616" s="176" t="s">
        <v>204</v>
      </c>
      <c r="P616" s="176" t="s">
        <v>205</v>
      </c>
      <c r="Q616" s="176" t="s">
        <v>204</v>
      </c>
      <c r="R616" s="176" t="s">
        <v>204</v>
      </c>
      <c r="S616" s="176" t="s">
        <v>205</v>
      </c>
      <c r="T616" s="176" t="s">
        <v>205</v>
      </c>
      <c r="U616" s="176" t="s">
        <v>204</v>
      </c>
      <c r="V616" s="176" t="s">
        <v>204</v>
      </c>
      <c r="W616" s="176" t="s">
        <v>204</v>
      </c>
      <c r="X616" s="176" t="s">
        <v>204</v>
      </c>
      <c r="Y616" s="176" t="s">
        <v>204</v>
      </c>
      <c r="Z616" s="176" t="s">
        <v>204</v>
      </c>
    </row>
    <row r="617" spans="1:50" x14ac:dyDescent="0.3">
      <c r="A617" s="176">
        <v>810611</v>
      </c>
      <c r="B617" s="176" t="s">
        <v>289</v>
      </c>
      <c r="C617" s="176" t="s">
        <v>203</v>
      </c>
      <c r="D617" s="176" t="s">
        <v>203</v>
      </c>
      <c r="E617" s="176" t="s">
        <v>205</v>
      </c>
      <c r="F617" s="176" t="s">
        <v>203</v>
      </c>
      <c r="G617" s="176" t="s">
        <v>203</v>
      </c>
      <c r="H617" s="176" t="s">
        <v>205</v>
      </c>
      <c r="I617" s="176" t="s">
        <v>205</v>
      </c>
      <c r="J617" s="176" t="s">
        <v>205</v>
      </c>
      <c r="K617" s="176" t="s">
        <v>205</v>
      </c>
      <c r="L617" s="176" t="s">
        <v>205</v>
      </c>
      <c r="M617" s="176" t="s">
        <v>203</v>
      </c>
      <c r="N617" s="176" t="s">
        <v>204</v>
      </c>
      <c r="O617" s="176" t="s">
        <v>204</v>
      </c>
      <c r="P617" s="176" t="s">
        <v>205</v>
      </c>
      <c r="Q617" s="176" t="s">
        <v>205</v>
      </c>
      <c r="R617" s="176" t="s">
        <v>205</v>
      </c>
      <c r="S617" s="176" t="s">
        <v>205</v>
      </c>
      <c r="T617" s="176" t="s">
        <v>205</v>
      </c>
      <c r="U617" s="176" t="s">
        <v>204</v>
      </c>
      <c r="V617" s="176" t="s">
        <v>204</v>
      </c>
      <c r="W617" s="176" t="s">
        <v>204</v>
      </c>
      <c r="X617" s="176" t="s">
        <v>204</v>
      </c>
      <c r="Y617" s="176" t="s">
        <v>204</v>
      </c>
      <c r="Z617" s="176" t="s">
        <v>204</v>
      </c>
    </row>
    <row r="618" spans="1:50" x14ac:dyDescent="0.3">
      <c r="A618" s="176">
        <v>810613</v>
      </c>
      <c r="B618" s="176" t="s">
        <v>289</v>
      </c>
      <c r="C618" s="176" t="s">
        <v>204</v>
      </c>
      <c r="D618" s="176" t="s">
        <v>203</v>
      </c>
      <c r="E618" s="176" t="s">
        <v>205</v>
      </c>
      <c r="F618" s="176" t="s">
        <v>205</v>
      </c>
      <c r="G618" s="176" t="s">
        <v>205</v>
      </c>
      <c r="H618" s="176" t="s">
        <v>205</v>
      </c>
      <c r="I618" s="176" t="s">
        <v>205</v>
      </c>
      <c r="J618" s="176" t="s">
        <v>205</v>
      </c>
      <c r="K618" s="176" t="s">
        <v>205</v>
      </c>
      <c r="L618" s="176" t="s">
        <v>204</v>
      </c>
      <c r="M618" s="176" t="s">
        <v>205</v>
      </c>
      <c r="N618" s="176" t="s">
        <v>204</v>
      </c>
      <c r="O618" s="176" t="s">
        <v>204</v>
      </c>
      <c r="P618" s="176" t="s">
        <v>204</v>
      </c>
      <c r="Q618" s="176" t="s">
        <v>205</v>
      </c>
      <c r="R618" s="176" t="s">
        <v>205</v>
      </c>
      <c r="S618" s="176" t="s">
        <v>204</v>
      </c>
      <c r="T618" s="176" t="s">
        <v>205</v>
      </c>
      <c r="U618" s="176" t="s">
        <v>205</v>
      </c>
      <c r="V618" s="176" t="s">
        <v>205</v>
      </c>
      <c r="W618" s="176" t="s">
        <v>205</v>
      </c>
      <c r="X618" s="176" t="s">
        <v>205</v>
      </c>
      <c r="Y618" s="176" t="s">
        <v>205</v>
      </c>
      <c r="Z618" s="176" t="s">
        <v>204</v>
      </c>
      <c r="AA618" s="176" t="s">
        <v>266</v>
      </c>
      <c r="AB618" s="176" t="s">
        <v>266</v>
      </c>
      <c r="AC618" s="176" t="s">
        <v>266</v>
      </c>
      <c r="AD618" s="176" t="s">
        <v>266</v>
      </c>
      <c r="AE618" s="176" t="s">
        <v>266</v>
      </c>
      <c r="AF618" s="176" t="s">
        <v>266</v>
      </c>
      <c r="AG618" s="176" t="s">
        <v>266</v>
      </c>
      <c r="AH618" s="176" t="s">
        <v>266</v>
      </c>
      <c r="AI618" s="176" t="s">
        <v>266</v>
      </c>
      <c r="AJ618" s="176" t="s">
        <v>266</v>
      </c>
      <c r="AK618" s="176" t="s">
        <v>266</v>
      </c>
      <c r="AL618" s="176" t="s">
        <v>266</v>
      </c>
      <c r="AM618" s="176" t="s">
        <v>266</v>
      </c>
      <c r="AN618" s="176" t="s">
        <v>266</v>
      </c>
      <c r="AO618" s="176" t="s">
        <v>266</v>
      </c>
      <c r="AP618" s="176" t="s">
        <v>266</v>
      </c>
      <c r="AQ618" s="176" t="s">
        <v>266</v>
      </c>
      <c r="AR618" s="176" t="s">
        <v>266</v>
      </c>
      <c r="AS618" s="176" t="s">
        <v>266</v>
      </c>
      <c r="AT618" s="176" t="s">
        <v>266</v>
      </c>
      <c r="AU618" s="176" t="s">
        <v>266</v>
      </c>
      <c r="AV618" s="176" t="s">
        <v>266</v>
      </c>
      <c r="AW618" s="176" t="s">
        <v>266</v>
      </c>
      <c r="AX618" s="176" t="s">
        <v>266</v>
      </c>
    </row>
    <row r="619" spans="1:50" x14ac:dyDescent="0.3">
      <c r="A619" s="176">
        <v>810614</v>
      </c>
      <c r="B619" s="176" t="s">
        <v>289</v>
      </c>
      <c r="C619" s="176" t="s">
        <v>205</v>
      </c>
      <c r="D619" s="176" t="s">
        <v>205</v>
      </c>
      <c r="E619" s="176" t="s">
        <v>204</v>
      </c>
      <c r="F619" s="176" t="s">
        <v>205</v>
      </c>
      <c r="G619" s="176" t="s">
        <v>205</v>
      </c>
      <c r="H619" s="176" t="s">
        <v>205</v>
      </c>
      <c r="I619" s="176" t="s">
        <v>204</v>
      </c>
      <c r="J619" s="176" t="s">
        <v>205</v>
      </c>
      <c r="K619" s="176" t="s">
        <v>203</v>
      </c>
      <c r="L619" s="176" t="s">
        <v>204</v>
      </c>
      <c r="M619" s="176" t="s">
        <v>204</v>
      </c>
      <c r="N619" s="176" t="s">
        <v>204</v>
      </c>
      <c r="O619" s="176" t="s">
        <v>205</v>
      </c>
      <c r="P619" s="176" t="s">
        <v>205</v>
      </c>
      <c r="Q619" s="176" t="s">
        <v>205</v>
      </c>
      <c r="R619" s="176" t="s">
        <v>203</v>
      </c>
      <c r="S619" s="176" t="s">
        <v>205</v>
      </c>
      <c r="T619" s="176" t="s">
        <v>205</v>
      </c>
      <c r="U619" s="176" t="s">
        <v>205</v>
      </c>
      <c r="V619" s="176" t="s">
        <v>204</v>
      </c>
      <c r="W619" s="176" t="s">
        <v>204</v>
      </c>
      <c r="X619" s="176" t="s">
        <v>205</v>
      </c>
      <c r="Y619" s="176" t="s">
        <v>205</v>
      </c>
      <c r="Z619" s="176" t="s">
        <v>205</v>
      </c>
    </row>
    <row r="620" spans="1:50" x14ac:dyDescent="0.3">
      <c r="A620" s="176">
        <v>810615</v>
      </c>
      <c r="B620" s="176" t="s">
        <v>289</v>
      </c>
      <c r="C620" s="176" t="s">
        <v>205</v>
      </c>
      <c r="D620" s="176" t="s">
        <v>204</v>
      </c>
      <c r="E620" s="176" t="s">
        <v>204</v>
      </c>
      <c r="F620" s="176" t="s">
        <v>204</v>
      </c>
      <c r="G620" s="176" t="s">
        <v>204</v>
      </c>
      <c r="H620" s="176" t="s">
        <v>204</v>
      </c>
      <c r="I620" s="176" t="s">
        <v>205</v>
      </c>
      <c r="J620" s="176" t="s">
        <v>205</v>
      </c>
      <c r="K620" s="176" t="s">
        <v>205</v>
      </c>
      <c r="L620" s="176" t="s">
        <v>205</v>
      </c>
      <c r="M620" s="176" t="s">
        <v>205</v>
      </c>
      <c r="N620" s="176" t="s">
        <v>205</v>
      </c>
      <c r="O620" s="176" t="s">
        <v>205</v>
      </c>
      <c r="P620" s="176" t="s">
        <v>205</v>
      </c>
      <c r="Q620" s="176" t="s">
        <v>205</v>
      </c>
      <c r="R620" s="176" t="s">
        <v>205</v>
      </c>
      <c r="S620" s="176" t="s">
        <v>205</v>
      </c>
      <c r="T620" s="176" t="s">
        <v>205</v>
      </c>
      <c r="U620" s="176" t="s">
        <v>204</v>
      </c>
      <c r="V620" s="176" t="s">
        <v>205</v>
      </c>
      <c r="W620" s="176" t="s">
        <v>204</v>
      </c>
      <c r="X620" s="176" t="s">
        <v>204</v>
      </c>
      <c r="Y620" s="176" t="s">
        <v>204</v>
      </c>
      <c r="Z620" s="176" t="s">
        <v>205</v>
      </c>
    </row>
    <row r="621" spans="1:50" x14ac:dyDescent="0.3">
      <c r="A621" s="176">
        <v>810627</v>
      </c>
      <c r="B621" s="176" t="s">
        <v>289</v>
      </c>
      <c r="C621" s="176" t="s">
        <v>203</v>
      </c>
      <c r="D621" s="176" t="s">
        <v>203</v>
      </c>
      <c r="E621" s="176" t="s">
        <v>205</v>
      </c>
      <c r="F621" s="176" t="s">
        <v>203</v>
      </c>
      <c r="G621" s="176" t="s">
        <v>203</v>
      </c>
      <c r="H621" s="176" t="s">
        <v>203</v>
      </c>
      <c r="I621" s="176" t="s">
        <v>205</v>
      </c>
      <c r="J621" s="176" t="s">
        <v>205</v>
      </c>
      <c r="K621" s="176" t="s">
        <v>205</v>
      </c>
      <c r="L621" s="176" t="s">
        <v>203</v>
      </c>
      <c r="M621" s="176" t="s">
        <v>205</v>
      </c>
      <c r="N621" s="176" t="s">
        <v>203</v>
      </c>
      <c r="O621" s="176" t="s">
        <v>204</v>
      </c>
      <c r="P621" s="176" t="s">
        <v>204</v>
      </c>
      <c r="Q621" s="176" t="s">
        <v>204</v>
      </c>
      <c r="R621" s="176" t="s">
        <v>204</v>
      </c>
      <c r="S621" s="176" t="s">
        <v>205</v>
      </c>
      <c r="T621" s="176" t="s">
        <v>204</v>
      </c>
      <c r="U621" s="176" t="s">
        <v>204</v>
      </c>
      <c r="V621" s="176" t="s">
        <v>204</v>
      </c>
      <c r="W621" s="176" t="s">
        <v>204</v>
      </c>
      <c r="X621" s="176" t="s">
        <v>204</v>
      </c>
      <c r="Y621" s="176" t="s">
        <v>204</v>
      </c>
      <c r="Z621" s="176" t="s">
        <v>204</v>
      </c>
      <c r="AA621" s="176" t="s">
        <v>266</v>
      </c>
      <c r="AB621" s="176" t="s">
        <v>266</v>
      </c>
      <c r="AC621" s="176" t="s">
        <v>266</v>
      </c>
      <c r="AD621" s="176" t="s">
        <v>266</v>
      </c>
      <c r="AE621" s="176" t="s">
        <v>266</v>
      </c>
      <c r="AF621" s="176" t="s">
        <v>266</v>
      </c>
      <c r="AG621" s="176" t="s">
        <v>266</v>
      </c>
      <c r="AH621" s="176" t="s">
        <v>266</v>
      </c>
      <c r="AI621" s="176" t="s">
        <v>266</v>
      </c>
      <c r="AJ621" s="176" t="s">
        <v>266</v>
      </c>
      <c r="AK621" s="176" t="s">
        <v>266</v>
      </c>
      <c r="AL621" s="176" t="s">
        <v>266</v>
      </c>
      <c r="AM621" s="176" t="s">
        <v>266</v>
      </c>
      <c r="AN621" s="176" t="s">
        <v>266</v>
      </c>
      <c r="AO621" s="176" t="s">
        <v>266</v>
      </c>
      <c r="AP621" s="176" t="s">
        <v>266</v>
      </c>
      <c r="AQ621" s="176" t="s">
        <v>266</v>
      </c>
      <c r="AR621" s="176" t="s">
        <v>266</v>
      </c>
      <c r="AS621" s="176" t="s">
        <v>266</v>
      </c>
      <c r="AT621" s="176" t="s">
        <v>266</v>
      </c>
      <c r="AU621" s="176" t="s">
        <v>266</v>
      </c>
      <c r="AV621" s="176" t="s">
        <v>266</v>
      </c>
      <c r="AW621" s="176" t="s">
        <v>266</v>
      </c>
      <c r="AX621" s="176" t="s">
        <v>266</v>
      </c>
    </row>
    <row r="622" spans="1:50" x14ac:dyDescent="0.3">
      <c r="A622" s="176">
        <v>810629</v>
      </c>
      <c r="B622" s="176" t="s">
        <v>289</v>
      </c>
      <c r="C622" s="176" t="s">
        <v>203</v>
      </c>
      <c r="D622" s="176" t="s">
        <v>203</v>
      </c>
      <c r="E622" s="176" t="s">
        <v>204</v>
      </c>
      <c r="F622" s="176" t="s">
        <v>205</v>
      </c>
      <c r="G622" s="176" t="s">
        <v>205</v>
      </c>
      <c r="H622" s="176" t="s">
        <v>205</v>
      </c>
      <c r="I622" s="176" t="s">
        <v>204</v>
      </c>
      <c r="J622" s="176" t="s">
        <v>204</v>
      </c>
      <c r="K622" s="176" t="s">
        <v>203</v>
      </c>
      <c r="L622" s="176" t="s">
        <v>204</v>
      </c>
      <c r="M622" s="176" t="s">
        <v>203</v>
      </c>
      <c r="N622" s="176" t="s">
        <v>204</v>
      </c>
      <c r="O622" s="176" t="s">
        <v>205</v>
      </c>
      <c r="P622" s="176" t="s">
        <v>205</v>
      </c>
      <c r="Q622" s="176" t="s">
        <v>205</v>
      </c>
      <c r="R622" s="176" t="s">
        <v>204</v>
      </c>
      <c r="S622" s="176" t="s">
        <v>205</v>
      </c>
      <c r="T622" s="176" t="s">
        <v>205</v>
      </c>
      <c r="U622" s="176" t="s">
        <v>205</v>
      </c>
      <c r="V622" s="176" t="s">
        <v>205</v>
      </c>
      <c r="W622" s="176" t="s">
        <v>204</v>
      </c>
      <c r="X622" s="176" t="s">
        <v>205</v>
      </c>
      <c r="Y622" s="176" t="s">
        <v>205</v>
      </c>
      <c r="Z622" s="176" t="s">
        <v>204</v>
      </c>
      <c r="AA622" s="176" t="s">
        <v>266</v>
      </c>
      <c r="AB622" s="176" t="s">
        <v>266</v>
      </c>
      <c r="AC622" s="176" t="s">
        <v>266</v>
      </c>
      <c r="AD622" s="176" t="s">
        <v>266</v>
      </c>
      <c r="AE622" s="176" t="s">
        <v>266</v>
      </c>
      <c r="AF622" s="176" t="s">
        <v>266</v>
      </c>
      <c r="AG622" s="176" t="s">
        <v>266</v>
      </c>
      <c r="AH622" s="176" t="s">
        <v>266</v>
      </c>
      <c r="AI622" s="176" t="s">
        <v>266</v>
      </c>
      <c r="AJ622" s="176" t="s">
        <v>266</v>
      </c>
      <c r="AK622" s="176" t="s">
        <v>266</v>
      </c>
      <c r="AL622" s="176" t="s">
        <v>266</v>
      </c>
      <c r="AM622" s="176" t="s">
        <v>266</v>
      </c>
      <c r="AN622" s="176" t="s">
        <v>266</v>
      </c>
      <c r="AO622" s="176" t="s">
        <v>266</v>
      </c>
      <c r="AP622" s="176" t="s">
        <v>266</v>
      </c>
      <c r="AQ622" s="176" t="s">
        <v>266</v>
      </c>
      <c r="AR622" s="176" t="s">
        <v>266</v>
      </c>
      <c r="AS622" s="176" t="s">
        <v>266</v>
      </c>
      <c r="AT622" s="176" t="s">
        <v>266</v>
      </c>
      <c r="AU622" s="176" t="s">
        <v>266</v>
      </c>
      <c r="AV622" s="176" t="s">
        <v>266</v>
      </c>
      <c r="AW622" s="176" t="s">
        <v>266</v>
      </c>
      <c r="AX622" s="176" t="s">
        <v>266</v>
      </c>
    </row>
    <row r="623" spans="1:50" x14ac:dyDescent="0.3">
      <c r="A623" s="176">
        <v>810634</v>
      </c>
      <c r="B623" s="176" t="s">
        <v>289</v>
      </c>
      <c r="C623" s="176" t="s">
        <v>203</v>
      </c>
      <c r="D623" s="176" t="s">
        <v>203</v>
      </c>
      <c r="E623" s="176" t="s">
        <v>203</v>
      </c>
      <c r="F623" s="176" t="s">
        <v>203</v>
      </c>
      <c r="G623" s="176" t="s">
        <v>203</v>
      </c>
      <c r="H623" s="176" t="s">
        <v>205</v>
      </c>
      <c r="I623" s="176" t="s">
        <v>205</v>
      </c>
      <c r="J623" s="176" t="s">
        <v>203</v>
      </c>
      <c r="K623" s="176" t="s">
        <v>203</v>
      </c>
      <c r="L623" s="176" t="s">
        <v>203</v>
      </c>
      <c r="M623" s="176" t="s">
        <v>203</v>
      </c>
      <c r="N623" s="176" t="s">
        <v>203</v>
      </c>
      <c r="O623" s="176" t="s">
        <v>205</v>
      </c>
      <c r="P623" s="176" t="s">
        <v>205</v>
      </c>
      <c r="Q623" s="176" t="s">
        <v>205</v>
      </c>
      <c r="R623" s="176" t="s">
        <v>203</v>
      </c>
      <c r="S623" s="176" t="s">
        <v>205</v>
      </c>
      <c r="T623" s="176" t="s">
        <v>203</v>
      </c>
      <c r="U623" s="176" t="s">
        <v>205</v>
      </c>
      <c r="V623" s="176" t="s">
        <v>205</v>
      </c>
      <c r="W623" s="176" t="s">
        <v>205</v>
      </c>
      <c r="X623" s="176" t="s">
        <v>205</v>
      </c>
      <c r="Y623" s="176" t="s">
        <v>205</v>
      </c>
      <c r="Z623" s="176" t="s">
        <v>205</v>
      </c>
      <c r="AA623" s="176" t="s">
        <v>266</v>
      </c>
      <c r="AB623" s="176" t="s">
        <v>266</v>
      </c>
      <c r="AC623" s="176" t="s">
        <v>266</v>
      </c>
      <c r="AD623" s="176" t="s">
        <v>266</v>
      </c>
      <c r="AE623" s="176" t="s">
        <v>266</v>
      </c>
      <c r="AF623" s="176" t="s">
        <v>266</v>
      </c>
      <c r="AG623" s="176" t="s">
        <v>266</v>
      </c>
      <c r="AH623" s="176" t="s">
        <v>266</v>
      </c>
      <c r="AI623" s="176" t="s">
        <v>266</v>
      </c>
      <c r="AJ623" s="176" t="s">
        <v>266</v>
      </c>
      <c r="AK623" s="176" t="s">
        <v>266</v>
      </c>
      <c r="AL623" s="176" t="s">
        <v>266</v>
      </c>
      <c r="AM623" s="176" t="s">
        <v>266</v>
      </c>
      <c r="AN623" s="176" t="s">
        <v>266</v>
      </c>
      <c r="AO623" s="176" t="s">
        <v>266</v>
      </c>
      <c r="AP623" s="176" t="s">
        <v>266</v>
      </c>
      <c r="AQ623" s="176" t="s">
        <v>266</v>
      </c>
      <c r="AR623" s="176" t="s">
        <v>266</v>
      </c>
      <c r="AS623" s="176" t="s">
        <v>266</v>
      </c>
      <c r="AT623" s="176" t="s">
        <v>266</v>
      </c>
      <c r="AU623" s="176" t="s">
        <v>266</v>
      </c>
      <c r="AV623" s="176" t="s">
        <v>266</v>
      </c>
      <c r="AW623" s="176" t="s">
        <v>266</v>
      </c>
      <c r="AX623" s="176" t="s">
        <v>266</v>
      </c>
    </row>
    <row r="624" spans="1:50" x14ac:dyDescent="0.3">
      <c r="A624" s="176">
        <v>810636</v>
      </c>
      <c r="B624" s="176" t="s">
        <v>289</v>
      </c>
      <c r="C624" s="176" t="s">
        <v>203</v>
      </c>
      <c r="D624" s="176" t="s">
        <v>203</v>
      </c>
      <c r="E624" s="176" t="s">
        <v>204</v>
      </c>
      <c r="F624" s="176" t="s">
        <v>203</v>
      </c>
      <c r="G624" s="176" t="s">
        <v>203</v>
      </c>
      <c r="H624" s="176" t="s">
        <v>203</v>
      </c>
      <c r="I624" s="176" t="s">
        <v>205</v>
      </c>
      <c r="J624" s="176" t="s">
        <v>203</v>
      </c>
      <c r="K624" s="176" t="s">
        <v>205</v>
      </c>
      <c r="L624" s="176" t="s">
        <v>203</v>
      </c>
      <c r="M624" s="176" t="s">
        <v>203</v>
      </c>
      <c r="N624" s="176" t="s">
        <v>203</v>
      </c>
      <c r="O624" s="176" t="s">
        <v>204</v>
      </c>
      <c r="P624" s="176" t="s">
        <v>205</v>
      </c>
      <c r="Q624" s="176" t="s">
        <v>205</v>
      </c>
      <c r="R624" s="176" t="s">
        <v>203</v>
      </c>
      <c r="S624" s="176" t="s">
        <v>205</v>
      </c>
      <c r="T624" s="176" t="s">
        <v>203</v>
      </c>
      <c r="U624" s="176" t="s">
        <v>205</v>
      </c>
      <c r="V624" s="176" t="s">
        <v>205</v>
      </c>
      <c r="W624" s="176" t="s">
        <v>205</v>
      </c>
      <c r="X624" s="176" t="s">
        <v>205</v>
      </c>
      <c r="Y624" s="176" t="s">
        <v>203</v>
      </c>
      <c r="Z624" s="176" t="s">
        <v>204</v>
      </c>
      <c r="AA624" s="176" t="s">
        <v>266</v>
      </c>
      <c r="AB624" s="176" t="s">
        <v>266</v>
      </c>
      <c r="AC624" s="176" t="s">
        <v>266</v>
      </c>
      <c r="AD624" s="176" t="s">
        <v>266</v>
      </c>
      <c r="AE624" s="176" t="s">
        <v>266</v>
      </c>
      <c r="AF624" s="176" t="s">
        <v>266</v>
      </c>
      <c r="AG624" s="176" t="s">
        <v>266</v>
      </c>
      <c r="AH624" s="176" t="s">
        <v>266</v>
      </c>
      <c r="AI624" s="176" t="s">
        <v>266</v>
      </c>
      <c r="AJ624" s="176" t="s">
        <v>266</v>
      </c>
      <c r="AK624" s="176" t="s">
        <v>266</v>
      </c>
      <c r="AL624" s="176" t="s">
        <v>266</v>
      </c>
      <c r="AM624" s="176" t="s">
        <v>266</v>
      </c>
      <c r="AN624" s="176" t="s">
        <v>266</v>
      </c>
      <c r="AO624" s="176" t="s">
        <v>266</v>
      </c>
      <c r="AP624" s="176" t="s">
        <v>266</v>
      </c>
      <c r="AQ624" s="176" t="s">
        <v>266</v>
      </c>
      <c r="AR624" s="176" t="s">
        <v>266</v>
      </c>
      <c r="AS624" s="176" t="s">
        <v>266</v>
      </c>
      <c r="AT624" s="176" t="s">
        <v>266</v>
      </c>
      <c r="AU624" s="176" t="s">
        <v>266</v>
      </c>
      <c r="AV624" s="176" t="s">
        <v>266</v>
      </c>
      <c r="AW624" s="176" t="s">
        <v>266</v>
      </c>
      <c r="AX624" s="176" t="s">
        <v>266</v>
      </c>
    </row>
    <row r="625" spans="1:50" x14ac:dyDescent="0.3">
      <c r="A625" s="176">
        <v>810658</v>
      </c>
      <c r="B625" s="176" t="s">
        <v>289</v>
      </c>
      <c r="C625" s="176" t="s">
        <v>204</v>
      </c>
      <c r="D625" s="176" t="s">
        <v>203</v>
      </c>
      <c r="E625" s="176" t="s">
        <v>204</v>
      </c>
      <c r="F625" s="176" t="s">
        <v>204</v>
      </c>
      <c r="G625" s="176" t="s">
        <v>204</v>
      </c>
      <c r="H625" s="176" t="s">
        <v>204</v>
      </c>
      <c r="I625" s="176" t="s">
        <v>204</v>
      </c>
      <c r="J625" s="176" t="s">
        <v>204</v>
      </c>
      <c r="K625" s="176" t="s">
        <v>204</v>
      </c>
      <c r="L625" s="176" t="s">
        <v>203</v>
      </c>
      <c r="M625" s="176" t="s">
        <v>205</v>
      </c>
      <c r="N625" s="176" t="s">
        <v>204</v>
      </c>
      <c r="O625" s="176" t="s">
        <v>205</v>
      </c>
      <c r="P625" s="176" t="s">
        <v>204</v>
      </c>
      <c r="Q625" s="176" t="s">
        <v>203</v>
      </c>
      <c r="R625" s="176" t="s">
        <v>205</v>
      </c>
      <c r="S625" s="176" t="s">
        <v>205</v>
      </c>
      <c r="T625" s="176" t="s">
        <v>204</v>
      </c>
      <c r="U625" s="176" t="s">
        <v>205</v>
      </c>
      <c r="V625" s="176" t="s">
        <v>204</v>
      </c>
      <c r="W625" s="176" t="s">
        <v>205</v>
      </c>
      <c r="X625" s="176" t="s">
        <v>205</v>
      </c>
      <c r="Y625" s="176" t="s">
        <v>203</v>
      </c>
      <c r="Z625" s="176" t="s">
        <v>204</v>
      </c>
    </row>
    <row r="626" spans="1:50" x14ac:dyDescent="0.3">
      <c r="A626" s="176">
        <v>810693</v>
      </c>
      <c r="B626" s="176" t="s">
        <v>289</v>
      </c>
      <c r="C626" s="176" t="s">
        <v>205</v>
      </c>
      <c r="D626" s="176" t="s">
        <v>204</v>
      </c>
      <c r="E626" s="176" t="s">
        <v>204</v>
      </c>
      <c r="F626" s="176" t="s">
        <v>204</v>
      </c>
      <c r="G626" s="176" t="s">
        <v>204</v>
      </c>
      <c r="H626" s="176" t="s">
        <v>204</v>
      </c>
      <c r="I626" s="176" t="s">
        <v>205</v>
      </c>
      <c r="J626" s="176" t="s">
        <v>204</v>
      </c>
      <c r="K626" s="176" t="s">
        <v>204</v>
      </c>
      <c r="L626" s="176" t="s">
        <v>203</v>
      </c>
      <c r="M626" s="176" t="s">
        <v>204</v>
      </c>
      <c r="N626" s="176" t="s">
        <v>204</v>
      </c>
      <c r="O626" s="176" t="s">
        <v>204</v>
      </c>
      <c r="P626" s="176" t="s">
        <v>204</v>
      </c>
      <c r="Q626" s="176" t="s">
        <v>205</v>
      </c>
      <c r="R626" s="176" t="s">
        <v>203</v>
      </c>
      <c r="S626" s="176" t="s">
        <v>204</v>
      </c>
      <c r="T626" s="176" t="s">
        <v>203</v>
      </c>
      <c r="U626" s="176" t="s">
        <v>205</v>
      </c>
      <c r="V626" s="176" t="s">
        <v>205</v>
      </c>
      <c r="W626" s="176" t="s">
        <v>205</v>
      </c>
      <c r="X626" s="176" t="s">
        <v>205</v>
      </c>
      <c r="Y626" s="176" t="s">
        <v>203</v>
      </c>
      <c r="Z626" s="176" t="s">
        <v>203</v>
      </c>
      <c r="AA626" s="176" t="s">
        <v>266</v>
      </c>
      <c r="AB626" s="176" t="s">
        <v>266</v>
      </c>
      <c r="AC626" s="176" t="s">
        <v>266</v>
      </c>
      <c r="AD626" s="176" t="s">
        <v>266</v>
      </c>
      <c r="AE626" s="176" t="s">
        <v>266</v>
      </c>
      <c r="AF626" s="176" t="s">
        <v>266</v>
      </c>
      <c r="AG626" s="176" t="s">
        <v>266</v>
      </c>
      <c r="AH626" s="176" t="s">
        <v>266</v>
      </c>
      <c r="AI626" s="176" t="s">
        <v>266</v>
      </c>
      <c r="AJ626" s="176" t="s">
        <v>266</v>
      </c>
      <c r="AK626" s="176" t="s">
        <v>266</v>
      </c>
      <c r="AL626" s="176" t="s">
        <v>266</v>
      </c>
      <c r="AM626" s="176" t="s">
        <v>266</v>
      </c>
      <c r="AN626" s="176" t="s">
        <v>266</v>
      </c>
      <c r="AO626" s="176" t="s">
        <v>266</v>
      </c>
      <c r="AP626" s="176" t="s">
        <v>266</v>
      </c>
      <c r="AQ626" s="176" t="s">
        <v>266</v>
      </c>
      <c r="AR626" s="176" t="s">
        <v>266</v>
      </c>
      <c r="AS626" s="176" t="s">
        <v>266</v>
      </c>
      <c r="AT626" s="176" t="s">
        <v>266</v>
      </c>
      <c r="AU626" s="176" t="s">
        <v>266</v>
      </c>
      <c r="AV626" s="176" t="s">
        <v>266</v>
      </c>
      <c r="AW626" s="176" t="s">
        <v>266</v>
      </c>
      <c r="AX626" s="176" t="s">
        <v>266</v>
      </c>
    </row>
    <row r="627" spans="1:50" x14ac:dyDescent="0.3">
      <c r="A627" s="176">
        <v>810708</v>
      </c>
      <c r="B627" s="176" t="s">
        <v>289</v>
      </c>
      <c r="C627" s="176" t="s">
        <v>204</v>
      </c>
      <c r="D627" s="176" t="s">
        <v>203</v>
      </c>
      <c r="E627" s="176" t="s">
        <v>203</v>
      </c>
      <c r="F627" s="176" t="s">
        <v>204</v>
      </c>
      <c r="G627" s="176" t="s">
        <v>204</v>
      </c>
      <c r="H627" s="176" t="s">
        <v>204</v>
      </c>
      <c r="I627" s="176" t="s">
        <v>203</v>
      </c>
      <c r="J627" s="176" t="s">
        <v>204</v>
      </c>
      <c r="K627" s="176" t="s">
        <v>204</v>
      </c>
      <c r="L627" s="176" t="s">
        <v>203</v>
      </c>
      <c r="M627" s="176" t="s">
        <v>204</v>
      </c>
      <c r="N627" s="176" t="s">
        <v>204</v>
      </c>
      <c r="O627" s="176" t="s">
        <v>203</v>
      </c>
      <c r="P627" s="176" t="s">
        <v>204</v>
      </c>
      <c r="Q627" s="176" t="s">
        <v>203</v>
      </c>
      <c r="R627" s="176" t="s">
        <v>204</v>
      </c>
      <c r="S627" s="176" t="s">
        <v>203</v>
      </c>
      <c r="T627" s="176" t="s">
        <v>204</v>
      </c>
      <c r="U627" s="176" t="s">
        <v>205</v>
      </c>
      <c r="V627" s="176" t="s">
        <v>203</v>
      </c>
      <c r="W627" s="176" t="s">
        <v>204</v>
      </c>
      <c r="X627" s="176" t="s">
        <v>203</v>
      </c>
      <c r="Y627" s="176" t="s">
        <v>205</v>
      </c>
      <c r="Z627" s="176" t="s">
        <v>205</v>
      </c>
    </row>
    <row r="628" spans="1:50" x14ac:dyDescent="0.3">
      <c r="A628" s="176">
        <v>810733</v>
      </c>
      <c r="B628" s="176" t="s">
        <v>289</v>
      </c>
      <c r="C628" s="176" t="s">
        <v>204</v>
      </c>
      <c r="D628" s="176" t="s">
        <v>204</v>
      </c>
      <c r="E628" s="176" t="s">
        <v>204</v>
      </c>
      <c r="F628" s="176" t="s">
        <v>204</v>
      </c>
      <c r="G628" s="176" t="s">
        <v>204</v>
      </c>
      <c r="H628" s="176" t="s">
        <v>205</v>
      </c>
      <c r="I628" s="176" t="s">
        <v>203</v>
      </c>
      <c r="J628" s="176" t="s">
        <v>203</v>
      </c>
      <c r="K628" s="176" t="s">
        <v>204</v>
      </c>
      <c r="L628" s="176" t="s">
        <v>205</v>
      </c>
      <c r="M628" s="176" t="s">
        <v>204</v>
      </c>
      <c r="N628" s="176" t="s">
        <v>204</v>
      </c>
      <c r="O628" s="176" t="s">
        <v>204</v>
      </c>
      <c r="P628" s="176" t="s">
        <v>204</v>
      </c>
      <c r="Q628" s="176" t="s">
        <v>204</v>
      </c>
      <c r="R628" s="176" t="s">
        <v>204</v>
      </c>
      <c r="S628" s="176" t="s">
        <v>205</v>
      </c>
      <c r="T628" s="176" t="s">
        <v>204</v>
      </c>
      <c r="U628" s="176" t="s">
        <v>204</v>
      </c>
      <c r="V628" s="176" t="s">
        <v>205</v>
      </c>
      <c r="W628" s="176" t="s">
        <v>204</v>
      </c>
      <c r="X628" s="176" t="s">
        <v>203</v>
      </c>
      <c r="Y628" s="176" t="s">
        <v>204</v>
      </c>
      <c r="Z628" s="176" t="s">
        <v>204</v>
      </c>
    </row>
    <row r="629" spans="1:50" x14ac:dyDescent="0.3">
      <c r="A629" s="176">
        <v>810737</v>
      </c>
      <c r="B629" s="176" t="s">
        <v>289</v>
      </c>
      <c r="C629" s="176" t="s">
        <v>204</v>
      </c>
      <c r="D629" s="176" t="s">
        <v>205</v>
      </c>
      <c r="E629" s="176" t="s">
        <v>204</v>
      </c>
      <c r="F629" s="176" t="s">
        <v>204</v>
      </c>
      <c r="G629" s="176" t="s">
        <v>204</v>
      </c>
      <c r="H629" s="176" t="s">
        <v>204</v>
      </c>
      <c r="I629" s="176" t="s">
        <v>205</v>
      </c>
      <c r="J629" s="176" t="s">
        <v>204</v>
      </c>
      <c r="K629" s="176" t="s">
        <v>204</v>
      </c>
      <c r="L629" s="176" t="s">
        <v>204</v>
      </c>
      <c r="M629" s="176" t="s">
        <v>204</v>
      </c>
      <c r="N629" s="176" t="s">
        <v>204</v>
      </c>
      <c r="O629" s="176" t="s">
        <v>204</v>
      </c>
      <c r="P629" s="176" t="s">
        <v>204</v>
      </c>
      <c r="Q629" s="176" t="s">
        <v>204</v>
      </c>
      <c r="R629" s="176" t="s">
        <v>204</v>
      </c>
      <c r="S629" s="176" t="s">
        <v>205</v>
      </c>
      <c r="T629" s="176" t="s">
        <v>205</v>
      </c>
      <c r="U629" s="176" t="s">
        <v>204</v>
      </c>
      <c r="V629" s="176" t="s">
        <v>204</v>
      </c>
      <c r="W629" s="176" t="s">
        <v>204</v>
      </c>
      <c r="X629" s="176" t="s">
        <v>204</v>
      </c>
      <c r="Y629" s="176" t="s">
        <v>204</v>
      </c>
      <c r="Z629" s="176" t="s">
        <v>204</v>
      </c>
    </row>
    <row r="630" spans="1:50" x14ac:dyDescent="0.3">
      <c r="A630" s="176">
        <v>810746</v>
      </c>
      <c r="B630" s="176" t="s">
        <v>289</v>
      </c>
      <c r="C630" s="176" t="s">
        <v>204</v>
      </c>
      <c r="D630" s="176" t="s">
        <v>203</v>
      </c>
      <c r="E630" s="176" t="s">
        <v>204</v>
      </c>
      <c r="F630" s="176" t="s">
        <v>204</v>
      </c>
      <c r="G630" s="176" t="s">
        <v>204</v>
      </c>
      <c r="H630" s="176" t="s">
        <v>204</v>
      </c>
      <c r="I630" s="176" t="s">
        <v>204</v>
      </c>
      <c r="J630" s="176" t="s">
        <v>203</v>
      </c>
      <c r="K630" s="176" t="s">
        <v>205</v>
      </c>
      <c r="L630" s="176" t="s">
        <v>204</v>
      </c>
      <c r="M630" s="176" t="s">
        <v>204</v>
      </c>
      <c r="N630" s="176" t="s">
        <v>204</v>
      </c>
      <c r="O630" s="176" t="s">
        <v>205</v>
      </c>
      <c r="P630" s="176" t="s">
        <v>205</v>
      </c>
      <c r="Q630" s="176" t="s">
        <v>205</v>
      </c>
      <c r="R630" s="176" t="s">
        <v>203</v>
      </c>
      <c r="S630" s="176" t="s">
        <v>205</v>
      </c>
      <c r="T630" s="176" t="s">
        <v>203</v>
      </c>
      <c r="U630" s="176" t="s">
        <v>205</v>
      </c>
      <c r="V630" s="176" t="s">
        <v>205</v>
      </c>
      <c r="W630" s="176" t="s">
        <v>205</v>
      </c>
      <c r="X630" s="176" t="s">
        <v>203</v>
      </c>
      <c r="Y630" s="176" t="s">
        <v>205</v>
      </c>
      <c r="Z630" s="176" t="s">
        <v>204</v>
      </c>
    </row>
    <row r="631" spans="1:50" x14ac:dyDescent="0.3">
      <c r="A631" s="176">
        <v>810756</v>
      </c>
      <c r="B631" s="176" t="s">
        <v>289</v>
      </c>
      <c r="C631" s="176" t="s">
        <v>203</v>
      </c>
      <c r="D631" s="176" t="s">
        <v>203</v>
      </c>
      <c r="E631" s="176" t="s">
        <v>203</v>
      </c>
      <c r="F631" s="176" t="s">
        <v>203</v>
      </c>
      <c r="G631" s="176" t="s">
        <v>205</v>
      </c>
      <c r="H631" s="176" t="s">
        <v>203</v>
      </c>
      <c r="I631" s="176" t="s">
        <v>203</v>
      </c>
      <c r="J631" s="176" t="s">
        <v>204</v>
      </c>
      <c r="K631" s="176" t="s">
        <v>203</v>
      </c>
      <c r="L631" s="176" t="s">
        <v>203</v>
      </c>
      <c r="M631" s="176" t="s">
        <v>203</v>
      </c>
      <c r="N631" s="176" t="s">
        <v>203</v>
      </c>
      <c r="O631" s="176" t="s">
        <v>204</v>
      </c>
      <c r="P631" s="176" t="s">
        <v>205</v>
      </c>
      <c r="Q631" s="176" t="s">
        <v>205</v>
      </c>
      <c r="R631" s="176" t="s">
        <v>205</v>
      </c>
      <c r="S631" s="176" t="s">
        <v>204</v>
      </c>
      <c r="T631" s="176" t="s">
        <v>205</v>
      </c>
      <c r="U631" s="176" t="s">
        <v>205</v>
      </c>
      <c r="V631" s="176" t="s">
        <v>205</v>
      </c>
      <c r="W631" s="176" t="s">
        <v>205</v>
      </c>
      <c r="X631" s="176" t="s">
        <v>204</v>
      </c>
      <c r="Y631" s="176" t="s">
        <v>204</v>
      </c>
      <c r="Z631" s="176" t="s">
        <v>204</v>
      </c>
      <c r="AA631" s="176" t="s">
        <v>266</v>
      </c>
      <c r="AB631" s="176" t="s">
        <v>266</v>
      </c>
      <c r="AC631" s="176" t="s">
        <v>266</v>
      </c>
      <c r="AD631" s="176" t="s">
        <v>266</v>
      </c>
      <c r="AE631" s="176" t="s">
        <v>266</v>
      </c>
      <c r="AF631" s="176" t="s">
        <v>266</v>
      </c>
      <c r="AG631" s="176" t="s">
        <v>266</v>
      </c>
      <c r="AH631" s="176" t="s">
        <v>266</v>
      </c>
      <c r="AI631" s="176" t="s">
        <v>266</v>
      </c>
      <c r="AJ631" s="176" t="s">
        <v>266</v>
      </c>
      <c r="AK631" s="176" t="s">
        <v>266</v>
      </c>
      <c r="AL631" s="176" t="s">
        <v>266</v>
      </c>
      <c r="AM631" s="176" t="s">
        <v>266</v>
      </c>
      <c r="AN631" s="176" t="s">
        <v>266</v>
      </c>
      <c r="AO631" s="176" t="s">
        <v>266</v>
      </c>
      <c r="AP631" s="176" t="s">
        <v>266</v>
      </c>
      <c r="AQ631" s="176" t="s">
        <v>266</v>
      </c>
      <c r="AR631" s="176" t="s">
        <v>266</v>
      </c>
      <c r="AS631" s="176" t="s">
        <v>266</v>
      </c>
      <c r="AT631" s="176" t="s">
        <v>266</v>
      </c>
      <c r="AU631" s="176" t="s">
        <v>266</v>
      </c>
      <c r="AV631" s="176" t="s">
        <v>266</v>
      </c>
      <c r="AW631" s="176" t="s">
        <v>266</v>
      </c>
      <c r="AX631" s="176" t="s">
        <v>266</v>
      </c>
    </row>
    <row r="632" spans="1:50" x14ac:dyDescent="0.3">
      <c r="A632" s="176">
        <v>810758</v>
      </c>
      <c r="B632" s="176" t="s">
        <v>289</v>
      </c>
      <c r="C632" s="176" t="s">
        <v>204</v>
      </c>
      <c r="D632" s="176" t="s">
        <v>203</v>
      </c>
      <c r="E632" s="176" t="s">
        <v>203</v>
      </c>
      <c r="F632" s="176" t="s">
        <v>204</v>
      </c>
      <c r="G632" s="176" t="s">
        <v>204</v>
      </c>
      <c r="H632" s="176" t="s">
        <v>204</v>
      </c>
      <c r="I632" s="176" t="s">
        <v>204</v>
      </c>
      <c r="J632" s="176" t="s">
        <v>203</v>
      </c>
      <c r="K632" s="176" t="s">
        <v>205</v>
      </c>
      <c r="L632" s="176" t="s">
        <v>203</v>
      </c>
      <c r="M632" s="176" t="s">
        <v>204</v>
      </c>
      <c r="N632" s="176" t="s">
        <v>203</v>
      </c>
      <c r="O632" s="176" t="s">
        <v>203</v>
      </c>
      <c r="P632" s="176" t="s">
        <v>205</v>
      </c>
      <c r="Q632" s="176" t="s">
        <v>205</v>
      </c>
      <c r="R632" s="176" t="s">
        <v>205</v>
      </c>
      <c r="S632" s="176" t="s">
        <v>205</v>
      </c>
      <c r="T632" s="176" t="s">
        <v>203</v>
      </c>
      <c r="U632" s="176" t="s">
        <v>205</v>
      </c>
      <c r="V632" s="176" t="s">
        <v>205</v>
      </c>
      <c r="W632" s="176" t="s">
        <v>203</v>
      </c>
      <c r="X632" s="176" t="s">
        <v>205</v>
      </c>
      <c r="Y632" s="176" t="s">
        <v>203</v>
      </c>
      <c r="Z632" s="176" t="s">
        <v>205</v>
      </c>
      <c r="AA632" s="176" t="s">
        <v>266</v>
      </c>
      <c r="AB632" s="176" t="s">
        <v>266</v>
      </c>
      <c r="AC632" s="176" t="s">
        <v>266</v>
      </c>
      <c r="AD632" s="176" t="s">
        <v>266</v>
      </c>
      <c r="AE632" s="176" t="s">
        <v>266</v>
      </c>
      <c r="AF632" s="176" t="s">
        <v>266</v>
      </c>
      <c r="AG632" s="176" t="s">
        <v>266</v>
      </c>
      <c r="AH632" s="176" t="s">
        <v>266</v>
      </c>
      <c r="AI632" s="176" t="s">
        <v>266</v>
      </c>
      <c r="AJ632" s="176" t="s">
        <v>266</v>
      </c>
      <c r="AK632" s="176" t="s">
        <v>266</v>
      </c>
      <c r="AL632" s="176" t="s">
        <v>266</v>
      </c>
      <c r="AM632" s="176" t="s">
        <v>266</v>
      </c>
      <c r="AN632" s="176" t="s">
        <v>266</v>
      </c>
      <c r="AO632" s="176" t="s">
        <v>266</v>
      </c>
      <c r="AP632" s="176" t="s">
        <v>266</v>
      </c>
      <c r="AQ632" s="176" t="s">
        <v>266</v>
      </c>
      <c r="AR632" s="176" t="s">
        <v>266</v>
      </c>
      <c r="AS632" s="176" t="s">
        <v>266</v>
      </c>
      <c r="AT632" s="176" t="s">
        <v>266</v>
      </c>
      <c r="AU632" s="176" t="s">
        <v>266</v>
      </c>
      <c r="AV632" s="176" t="s">
        <v>266</v>
      </c>
      <c r="AW632" s="176" t="s">
        <v>266</v>
      </c>
      <c r="AX632" s="176" t="s">
        <v>266</v>
      </c>
    </row>
    <row r="633" spans="1:50" x14ac:dyDescent="0.3">
      <c r="A633" s="176">
        <v>810760</v>
      </c>
      <c r="B633" s="176" t="s">
        <v>289</v>
      </c>
      <c r="C633" s="176" t="s">
        <v>204</v>
      </c>
      <c r="D633" s="176" t="s">
        <v>205</v>
      </c>
      <c r="E633" s="176" t="s">
        <v>203</v>
      </c>
      <c r="F633" s="176" t="s">
        <v>204</v>
      </c>
      <c r="G633" s="176" t="s">
        <v>204</v>
      </c>
      <c r="H633" s="176" t="s">
        <v>203</v>
      </c>
      <c r="I633" s="176" t="s">
        <v>205</v>
      </c>
      <c r="J633" s="176" t="s">
        <v>203</v>
      </c>
      <c r="K633" s="176" t="s">
        <v>204</v>
      </c>
      <c r="L633" s="176" t="s">
        <v>203</v>
      </c>
      <c r="M633" s="176" t="s">
        <v>204</v>
      </c>
      <c r="N633" s="176" t="s">
        <v>204</v>
      </c>
      <c r="O633" s="176" t="s">
        <v>204</v>
      </c>
      <c r="P633" s="176" t="s">
        <v>205</v>
      </c>
      <c r="Q633" s="176" t="s">
        <v>203</v>
      </c>
      <c r="R633" s="176" t="s">
        <v>205</v>
      </c>
      <c r="S633" s="176" t="s">
        <v>204</v>
      </c>
      <c r="T633" s="176" t="s">
        <v>204</v>
      </c>
      <c r="U633" s="176" t="s">
        <v>204</v>
      </c>
      <c r="V633" s="176" t="s">
        <v>204</v>
      </c>
      <c r="W633" s="176" t="s">
        <v>204</v>
      </c>
      <c r="X633" s="176" t="s">
        <v>204</v>
      </c>
      <c r="Y633" s="176" t="s">
        <v>204</v>
      </c>
      <c r="Z633" s="176" t="s">
        <v>204</v>
      </c>
    </row>
    <row r="634" spans="1:50" x14ac:dyDescent="0.3">
      <c r="A634" s="176">
        <v>810762</v>
      </c>
      <c r="B634" s="176" t="s">
        <v>289</v>
      </c>
      <c r="C634" s="176" t="s">
        <v>204</v>
      </c>
      <c r="D634" s="176" t="s">
        <v>203</v>
      </c>
      <c r="E634" s="176" t="s">
        <v>204</v>
      </c>
      <c r="F634" s="176" t="s">
        <v>203</v>
      </c>
      <c r="G634" s="176" t="s">
        <v>204</v>
      </c>
      <c r="H634" s="176" t="s">
        <v>205</v>
      </c>
      <c r="I634" s="176" t="s">
        <v>205</v>
      </c>
      <c r="J634" s="176" t="s">
        <v>203</v>
      </c>
      <c r="K634" s="176" t="s">
        <v>204</v>
      </c>
      <c r="L634" s="176" t="s">
        <v>203</v>
      </c>
      <c r="M634" s="176" t="s">
        <v>204</v>
      </c>
      <c r="N634" s="176" t="s">
        <v>205</v>
      </c>
      <c r="O634" s="176" t="s">
        <v>205</v>
      </c>
      <c r="P634" s="176" t="s">
        <v>205</v>
      </c>
      <c r="Q634" s="176" t="s">
        <v>205</v>
      </c>
      <c r="R634" s="176" t="s">
        <v>205</v>
      </c>
      <c r="S634" s="176" t="s">
        <v>205</v>
      </c>
      <c r="T634" s="176" t="s">
        <v>203</v>
      </c>
      <c r="U634" s="176" t="s">
        <v>205</v>
      </c>
      <c r="V634" s="176" t="s">
        <v>205</v>
      </c>
      <c r="W634" s="176" t="s">
        <v>205</v>
      </c>
      <c r="X634" s="176" t="s">
        <v>205</v>
      </c>
      <c r="Y634" s="176" t="s">
        <v>203</v>
      </c>
      <c r="Z634" s="176" t="s">
        <v>205</v>
      </c>
    </row>
    <row r="635" spans="1:50" x14ac:dyDescent="0.3">
      <c r="A635" s="176">
        <v>810766</v>
      </c>
      <c r="B635" s="176" t="s">
        <v>289</v>
      </c>
      <c r="C635" s="176" t="s">
        <v>204</v>
      </c>
      <c r="D635" s="176" t="s">
        <v>204</v>
      </c>
      <c r="E635" s="176" t="s">
        <v>205</v>
      </c>
      <c r="F635" s="176" t="s">
        <v>204</v>
      </c>
      <c r="G635" s="176" t="s">
        <v>204</v>
      </c>
      <c r="H635" s="176" t="s">
        <v>204</v>
      </c>
      <c r="I635" s="176" t="s">
        <v>204</v>
      </c>
      <c r="J635" s="176" t="s">
        <v>205</v>
      </c>
      <c r="K635" s="176" t="s">
        <v>204</v>
      </c>
      <c r="L635" s="176" t="s">
        <v>205</v>
      </c>
      <c r="M635" s="176" t="s">
        <v>205</v>
      </c>
      <c r="N635" s="176" t="s">
        <v>205</v>
      </c>
      <c r="O635" s="176" t="s">
        <v>205</v>
      </c>
      <c r="P635" s="176" t="s">
        <v>205</v>
      </c>
      <c r="Q635" s="176" t="s">
        <v>205</v>
      </c>
      <c r="R635" s="176" t="s">
        <v>203</v>
      </c>
      <c r="S635" s="176" t="s">
        <v>204</v>
      </c>
      <c r="T635" s="176" t="s">
        <v>204</v>
      </c>
      <c r="U635" s="176" t="s">
        <v>204</v>
      </c>
      <c r="V635" s="176" t="s">
        <v>204</v>
      </c>
      <c r="W635" s="176" t="s">
        <v>204</v>
      </c>
      <c r="X635" s="176" t="s">
        <v>204</v>
      </c>
      <c r="Y635" s="176" t="s">
        <v>204</v>
      </c>
      <c r="Z635" s="176" t="s">
        <v>204</v>
      </c>
    </row>
    <row r="636" spans="1:50" x14ac:dyDescent="0.3">
      <c r="A636" s="176">
        <v>810771</v>
      </c>
      <c r="B636" s="176" t="s">
        <v>289</v>
      </c>
      <c r="C636" s="176" t="s">
        <v>205</v>
      </c>
      <c r="D636" s="176" t="s">
        <v>205</v>
      </c>
      <c r="E636" s="176" t="s">
        <v>204</v>
      </c>
      <c r="F636" s="176" t="s">
        <v>204</v>
      </c>
      <c r="G636" s="176" t="s">
        <v>204</v>
      </c>
      <c r="H636" s="176" t="s">
        <v>204</v>
      </c>
      <c r="I636" s="176" t="s">
        <v>204</v>
      </c>
      <c r="J636" s="176" t="s">
        <v>203</v>
      </c>
      <c r="K636" s="176" t="s">
        <v>204</v>
      </c>
      <c r="L636" s="176" t="s">
        <v>204</v>
      </c>
      <c r="M636" s="176" t="s">
        <v>205</v>
      </c>
      <c r="N636" s="176" t="s">
        <v>204</v>
      </c>
      <c r="O636" s="176" t="s">
        <v>204</v>
      </c>
      <c r="P636" s="176" t="s">
        <v>204</v>
      </c>
      <c r="Q636" s="176" t="s">
        <v>204</v>
      </c>
      <c r="R636" s="176" t="s">
        <v>204</v>
      </c>
      <c r="S636" s="176" t="s">
        <v>204</v>
      </c>
      <c r="T636" s="176" t="s">
        <v>204</v>
      </c>
      <c r="U636" s="176" t="s">
        <v>204</v>
      </c>
      <c r="V636" s="176" t="s">
        <v>204</v>
      </c>
      <c r="W636" s="176" t="s">
        <v>204</v>
      </c>
      <c r="X636" s="176" t="s">
        <v>204</v>
      </c>
      <c r="Y636" s="176" t="s">
        <v>204</v>
      </c>
      <c r="Z636" s="176" t="s">
        <v>204</v>
      </c>
    </row>
    <row r="637" spans="1:50" x14ac:dyDescent="0.3">
      <c r="A637" s="176">
        <v>810772</v>
      </c>
      <c r="B637" s="176" t="s">
        <v>289</v>
      </c>
      <c r="C637" s="176" t="s">
        <v>203</v>
      </c>
      <c r="D637" s="176" t="s">
        <v>203</v>
      </c>
      <c r="E637" s="176" t="s">
        <v>203</v>
      </c>
      <c r="F637" s="176" t="s">
        <v>203</v>
      </c>
      <c r="G637" s="176" t="s">
        <v>203</v>
      </c>
      <c r="H637" s="176" t="s">
        <v>203</v>
      </c>
      <c r="I637" s="176" t="s">
        <v>205</v>
      </c>
      <c r="J637" s="176" t="s">
        <v>203</v>
      </c>
      <c r="K637" s="176" t="s">
        <v>205</v>
      </c>
      <c r="L637" s="176" t="s">
        <v>203</v>
      </c>
      <c r="M637" s="176" t="s">
        <v>204</v>
      </c>
      <c r="N637" s="176" t="s">
        <v>205</v>
      </c>
      <c r="O637" s="176" t="s">
        <v>205</v>
      </c>
      <c r="P637" s="176" t="s">
        <v>205</v>
      </c>
      <c r="Q637" s="176" t="s">
        <v>205</v>
      </c>
      <c r="R637" s="176" t="s">
        <v>203</v>
      </c>
      <c r="S637" s="176" t="s">
        <v>205</v>
      </c>
      <c r="T637" s="176" t="s">
        <v>205</v>
      </c>
      <c r="U637" s="176" t="s">
        <v>205</v>
      </c>
      <c r="V637" s="176" t="s">
        <v>204</v>
      </c>
      <c r="W637" s="176" t="s">
        <v>205</v>
      </c>
      <c r="X637" s="176" t="s">
        <v>203</v>
      </c>
      <c r="Y637" s="176" t="s">
        <v>205</v>
      </c>
      <c r="Z637" s="176" t="s">
        <v>205</v>
      </c>
      <c r="AA637" s="176" t="s">
        <v>266</v>
      </c>
      <c r="AB637" s="176" t="s">
        <v>266</v>
      </c>
      <c r="AC637" s="176" t="s">
        <v>266</v>
      </c>
      <c r="AD637" s="176" t="s">
        <v>266</v>
      </c>
      <c r="AE637" s="176" t="s">
        <v>266</v>
      </c>
      <c r="AF637" s="176" t="s">
        <v>266</v>
      </c>
      <c r="AG637" s="176" t="s">
        <v>266</v>
      </c>
      <c r="AH637" s="176" t="s">
        <v>266</v>
      </c>
      <c r="AI637" s="176" t="s">
        <v>266</v>
      </c>
      <c r="AJ637" s="176" t="s">
        <v>266</v>
      </c>
      <c r="AK637" s="176" t="s">
        <v>266</v>
      </c>
      <c r="AL637" s="176" t="s">
        <v>266</v>
      </c>
      <c r="AM637" s="176" t="s">
        <v>266</v>
      </c>
      <c r="AN637" s="176" t="s">
        <v>266</v>
      </c>
      <c r="AO637" s="176" t="s">
        <v>266</v>
      </c>
      <c r="AP637" s="176" t="s">
        <v>266</v>
      </c>
      <c r="AQ637" s="176" t="s">
        <v>266</v>
      </c>
      <c r="AR637" s="176" t="s">
        <v>266</v>
      </c>
      <c r="AS637" s="176" t="s">
        <v>266</v>
      </c>
      <c r="AT637" s="176" t="s">
        <v>266</v>
      </c>
      <c r="AU637" s="176" t="s">
        <v>266</v>
      </c>
      <c r="AV637" s="176" t="s">
        <v>266</v>
      </c>
      <c r="AW637" s="176" t="s">
        <v>266</v>
      </c>
      <c r="AX637" s="176" t="s">
        <v>266</v>
      </c>
    </row>
    <row r="638" spans="1:50" x14ac:dyDescent="0.3">
      <c r="A638" s="176">
        <v>810777</v>
      </c>
      <c r="B638" s="176" t="s">
        <v>289</v>
      </c>
    </row>
    <row r="639" spans="1:50" x14ac:dyDescent="0.3">
      <c r="A639" s="176">
        <v>810787</v>
      </c>
      <c r="B639" s="176" t="s">
        <v>289</v>
      </c>
      <c r="C639" s="176" t="s">
        <v>205</v>
      </c>
      <c r="D639" s="176" t="s">
        <v>203</v>
      </c>
      <c r="E639" s="176" t="s">
        <v>204</v>
      </c>
      <c r="F639" s="176" t="s">
        <v>204</v>
      </c>
      <c r="G639" s="176" t="s">
        <v>204</v>
      </c>
      <c r="H639" s="176" t="s">
        <v>204</v>
      </c>
      <c r="I639" s="176" t="s">
        <v>204</v>
      </c>
      <c r="J639" s="176" t="s">
        <v>204</v>
      </c>
      <c r="K639" s="176" t="s">
        <v>204</v>
      </c>
      <c r="L639" s="176" t="s">
        <v>203</v>
      </c>
      <c r="M639" s="176" t="s">
        <v>204</v>
      </c>
      <c r="N639" s="176" t="s">
        <v>204</v>
      </c>
      <c r="O639" s="176" t="s">
        <v>203</v>
      </c>
      <c r="P639" s="176" t="s">
        <v>205</v>
      </c>
      <c r="Q639" s="176" t="s">
        <v>203</v>
      </c>
      <c r="R639" s="176" t="s">
        <v>203</v>
      </c>
      <c r="S639" s="176" t="s">
        <v>204</v>
      </c>
      <c r="T639" s="176" t="s">
        <v>205</v>
      </c>
      <c r="U639" s="176" t="s">
        <v>203</v>
      </c>
      <c r="V639" s="176" t="s">
        <v>203</v>
      </c>
      <c r="W639" s="176" t="s">
        <v>203</v>
      </c>
      <c r="X639" s="176" t="s">
        <v>203</v>
      </c>
      <c r="Y639" s="176" t="s">
        <v>204</v>
      </c>
      <c r="Z639" s="176" t="s">
        <v>205</v>
      </c>
    </row>
    <row r="640" spans="1:50" x14ac:dyDescent="0.3">
      <c r="A640" s="176">
        <v>810789</v>
      </c>
      <c r="B640" s="176" t="s">
        <v>289</v>
      </c>
      <c r="C640" s="176" t="s">
        <v>204</v>
      </c>
      <c r="D640" s="176" t="s">
        <v>204</v>
      </c>
      <c r="E640" s="176" t="s">
        <v>204</v>
      </c>
      <c r="F640" s="176" t="s">
        <v>204</v>
      </c>
      <c r="G640" s="176" t="s">
        <v>204</v>
      </c>
      <c r="H640" s="176" t="s">
        <v>204</v>
      </c>
      <c r="I640" s="176" t="s">
        <v>204</v>
      </c>
      <c r="J640" s="176" t="s">
        <v>204</v>
      </c>
      <c r="K640" s="176" t="s">
        <v>204</v>
      </c>
      <c r="L640" s="176" t="s">
        <v>204</v>
      </c>
      <c r="M640" s="176" t="s">
        <v>204</v>
      </c>
      <c r="N640" s="176" t="s">
        <v>204</v>
      </c>
      <c r="O640" s="176" t="s">
        <v>203</v>
      </c>
      <c r="P640" s="176" t="s">
        <v>204</v>
      </c>
      <c r="Q640" s="176" t="s">
        <v>203</v>
      </c>
      <c r="R640" s="176" t="s">
        <v>204</v>
      </c>
      <c r="S640" s="176" t="s">
        <v>203</v>
      </c>
      <c r="T640" s="176" t="s">
        <v>204</v>
      </c>
      <c r="U640" s="176" t="s">
        <v>204</v>
      </c>
      <c r="V640" s="176" t="s">
        <v>204</v>
      </c>
      <c r="W640" s="176" t="s">
        <v>204</v>
      </c>
      <c r="X640" s="176" t="s">
        <v>204</v>
      </c>
      <c r="Y640" s="176" t="s">
        <v>204</v>
      </c>
      <c r="Z640" s="176" t="s">
        <v>204</v>
      </c>
    </row>
    <row r="641" spans="1:50" x14ac:dyDescent="0.3">
      <c r="A641" s="176">
        <v>810805</v>
      </c>
      <c r="B641" s="176" t="s">
        <v>289</v>
      </c>
      <c r="C641" s="176" t="s">
        <v>204</v>
      </c>
      <c r="D641" s="176" t="s">
        <v>205</v>
      </c>
      <c r="E641" s="176" t="s">
        <v>205</v>
      </c>
      <c r="F641" s="176" t="s">
        <v>204</v>
      </c>
      <c r="G641" s="176" t="s">
        <v>204</v>
      </c>
      <c r="H641" s="176" t="s">
        <v>204</v>
      </c>
      <c r="I641" s="176" t="s">
        <v>203</v>
      </c>
      <c r="J641" s="176" t="s">
        <v>205</v>
      </c>
      <c r="K641" s="176" t="s">
        <v>204</v>
      </c>
      <c r="L641" s="176" t="s">
        <v>205</v>
      </c>
      <c r="M641" s="176" t="s">
        <v>204</v>
      </c>
      <c r="N641" s="176" t="s">
        <v>204</v>
      </c>
      <c r="O641" s="176" t="s">
        <v>203</v>
      </c>
      <c r="P641" s="176" t="s">
        <v>203</v>
      </c>
      <c r="Q641" s="176" t="s">
        <v>205</v>
      </c>
      <c r="R641" s="176" t="s">
        <v>205</v>
      </c>
      <c r="S641" s="176" t="s">
        <v>205</v>
      </c>
      <c r="T641" s="176" t="s">
        <v>204</v>
      </c>
      <c r="U641" s="176" t="s">
        <v>205</v>
      </c>
      <c r="V641" s="176" t="s">
        <v>205</v>
      </c>
      <c r="W641" s="176" t="s">
        <v>205</v>
      </c>
      <c r="X641" s="176" t="s">
        <v>205</v>
      </c>
      <c r="Y641" s="176" t="s">
        <v>205</v>
      </c>
      <c r="Z641" s="176" t="s">
        <v>205</v>
      </c>
      <c r="AA641" s="176" t="s">
        <v>266</v>
      </c>
      <c r="AB641" s="176" t="s">
        <v>266</v>
      </c>
      <c r="AC641" s="176" t="s">
        <v>266</v>
      </c>
      <c r="AD641" s="176" t="s">
        <v>266</v>
      </c>
      <c r="AE641" s="176" t="s">
        <v>266</v>
      </c>
      <c r="AF641" s="176" t="s">
        <v>266</v>
      </c>
      <c r="AG641" s="176" t="s">
        <v>266</v>
      </c>
      <c r="AH641" s="176" t="s">
        <v>266</v>
      </c>
      <c r="AI641" s="176" t="s">
        <v>266</v>
      </c>
      <c r="AJ641" s="176" t="s">
        <v>266</v>
      </c>
      <c r="AK641" s="176" t="s">
        <v>266</v>
      </c>
      <c r="AL641" s="176" t="s">
        <v>266</v>
      </c>
      <c r="AM641" s="176" t="s">
        <v>266</v>
      </c>
      <c r="AN641" s="176" t="s">
        <v>266</v>
      </c>
      <c r="AO641" s="176" t="s">
        <v>266</v>
      </c>
      <c r="AP641" s="176" t="s">
        <v>266</v>
      </c>
      <c r="AQ641" s="176" t="s">
        <v>266</v>
      </c>
      <c r="AR641" s="176" t="s">
        <v>266</v>
      </c>
      <c r="AS641" s="176" t="s">
        <v>266</v>
      </c>
      <c r="AT641" s="176" t="s">
        <v>266</v>
      </c>
      <c r="AU641" s="176" t="s">
        <v>266</v>
      </c>
      <c r="AV641" s="176" t="s">
        <v>266</v>
      </c>
      <c r="AW641" s="176" t="s">
        <v>266</v>
      </c>
      <c r="AX641" s="176" t="s">
        <v>266</v>
      </c>
    </row>
    <row r="642" spans="1:50" x14ac:dyDescent="0.3">
      <c r="A642" s="176">
        <v>810818</v>
      </c>
      <c r="B642" s="176" t="s">
        <v>289</v>
      </c>
      <c r="C642" s="176" t="s">
        <v>203</v>
      </c>
      <c r="D642" s="176" t="s">
        <v>203</v>
      </c>
      <c r="E642" s="176" t="s">
        <v>203</v>
      </c>
      <c r="F642" s="176" t="s">
        <v>203</v>
      </c>
      <c r="G642" s="176" t="s">
        <v>203</v>
      </c>
      <c r="H642" s="176" t="s">
        <v>205</v>
      </c>
      <c r="I642" s="176" t="s">
        <v>203</v>
      </c>
      <c r="J642" s="176" t="s">
        <v>203</v>
      </c>
      <c r="K642" s="176" t="s">
        <v>204</v>
      </c>
      <c r="L642" s="176" t="s">
        <v>204</v>
      </c>
      <c r="M642" s="176" t="s">
        <v>203</v>
      </c>
      <c r="N642" s="176" t="s">
        <v>204</v>
      </c>
      <c r="O642" s="176" t="s">
        <v>205</v>
      </c>
      <c r="P642" s="176" t="s">
        <v>205</v>
      </c>
      <c r="Q642" s="176" t="s">
        <v>204</v>
      </c>
      <c r="R642" s="176" t="s">
        <v>204</v>
      </c>
      <c r="S642" s="176" t="s">
        <v>204</v>
      </c>
      <c r="T642" s="176" t="s">
        <v>205</v>
      </c>
      <c r="U642" s="176" t="s">
        <v>204</v>
      </c>
      <c r="V642" s="176" t="s">
        <v>205</v>
      </c>
      <c r="W642" s="176" t="s">
        <v>204</v>
      </c>
      <c r="X642" s="176" t="s">
        <v>204</v>
      </c>
      <c r="Y642" s="176" t="s">
        <v>204</v>
      </c>
      <c r="Z642" s="176" t="s">
        <v>204</v>
      </c>
    </row>
    <row r="643" spans="1:50" x14ac:dyDescent="0.3">
      <c r="A643" s="176">
        <v>810848</v>
      </c>
      <c r="B643" s="176" t="s">
        <v>289</v>
      </c>
      <c r="C643" s="176" t="s">
        <v>205</v>
      </c>
      <c r="D643" s="176" t="s">
        <v>205</v>
      </c>
      <c r="E643" s="176" t="s">
        <v>203</v>
      </c>
      <c r="F643" s="176" t="s">
        <v>205</v>
      </c>
      <c r="G643" s="176" t="s">
        <v>205</v>
      </c>
      <c r="H643" s="176" t="s">
        <v>203</v>
      </c>
      <c r="I643" s="176" t="s">
        <v>205</v>
      </c>
      <c r="J643" s="176" t="s">
        <v>205</v>
      </c>
      <c r="K643" s="176" t="s">
        <v>203</v>
      </c>
      <c r="L643" s="176" t="s">
        <v>205</v>
      </c>
      <c r="M643" s="176" t="s">
        <v>205</v>
      </c>
      <c r="N643" s="176" t="s">
        <v>203</v>
      </c>
      <c r="O643" s="176" t="s">
        <v>205</v>
      </c>
      <c r="P643" s="176" t="s">
        <v>205</v>
      </c>
      <c r="Q643" s="176" t="s">
        <v>205</v>
      </c>
      <c r="R643" s="176" t="s">
        <v>205</v>
      </c>
      <c r="S643" s="176" t="s">
        <v>205</v>
      </c>
      <c r="T643" s="176" t="s">
        <v>205</v>
      </c>
      <c r="U643" s="176" t="s">
        <v>205</v>
      </c>
      <c r="V643" s="176" t="s">
        <v>205</v>
      </c>
      <c r="W643" s="176" t="s">
        <v>204</v>
      </c>
      <c r="X643" s="176" t="s">
        <v>204</v>
      </c>
      <c r="Y643" s="176" t="s">
        <v>204</v>
      </c>
      <c r="Z643" s="176" t="s">
        <v>204</v>
      </c>
      <c r="AA643" s="176" t="s">
        <v>266</v>
      </c>
      <c r="AB643" s="176" t="s">
        <v>266</v>
      </c>
      <c r="AC643" s="176" t="s">
        <v>266</v>
      </c>
      <c r="AD643" s="176" t="s">
        <v>266</v>
      </c>
      <c r="AE643" s="176" t="s">
        <v>266</v>
      </c>
      <c r="AF643" s="176" t="s">
        <v>266</v>
      </c>
      <c r="AG643" s="176" t="s">
        <v>266</v>
      </c>
      <c r="AH643" s="176" t="s">
        <v>266</v>
      </c>
      <c r="AI643" s="176" t="s">
        <v>266</v>
      </c>
      <c r="AJ643" s="176" t="s">
        <v>266</v>
      </c>
      <c r="AK643" s="176" t="s">
        <v>266</v>
      </c>
      <c r="AL643" s="176" t="s">
        <v>266</v>
      </c>
      <c r="AM643" s="176" t="s">
        <v>266</v>
      </c>
      <c r="AN643" s="176" t="s">
        <v>266</v>
      </c>
      <c r="AO643" s="176" t="s">
        <v>266</v>
      </c>
      <c r="AP643" s="176" t="s">
        <v>266</v>
      </c>
      <c r="AQ643" s="176" t="s">
        <v>266</v>
      </c>
      <c r="AR643" s="176" t="s">
        <v>266</v>
      </c>
      <c r="AS643" s="176" t="s">
        <v>266</v>
      </c>
      <c r="AT643" s="176" t="s">
        <v>266</v>
      </c>
      <c r="AU643" s="176" t="s">
        <v>266</v>
      </c>
      <c r="AV643" s="176" t="s">
        <v>266</v>
      </c>
      <c r="AW643" s="176" t="s">
        <v>266</v>
      </c>
      <c r="AX643" s="176" t="s">
        <v>266</v>
      </c>
    </row>
    <row r="644" spans="1:50" x14ac:dyDescent="0.3">
      <c r="A644" s="176">
        <v>810852</v>
      </c>
      <c r="B644" s="176" t="s">
        <v>289</v>
      </c>
      <c r="C644" s="176" t="s">
        <v>205</v>
      </c>
      <c r="D644" s="176" t="s">
        <v>203</v>
      </c>
      <c r="E644" s="176" t="s">
        <v>205</v>
      </c>
      <c r="F644" s="176" t="s">
        <v>203</v>
      </c>
      <c r="G644" s="176" t="s">
        <v>205</v>
      </c>
      <c r="H644" s="176" t="s">
        <v>203</v>
      </c>
      <c r="I644" s="176" t="s">
        <v>205</v>
      </c>
      <c r="J644" s="176" t="s">
        <v>205</v>
      </c>
      <c r="K644" s="176" t="s">
        <v>205</v>
      </c>
      <c r="L644" s="176" t="s">
        <v>205</v>
      </c>
      <c r="M644" s="176" t="s">
        <v>205</v>
      </c>
      <c r="N644" s="176" t="s">
        <v>205</v>
      </c>
      <c r="O644" s="176" t="s">
        <v>205</v>
      </c>
      <c r="P644" s="176" t="s">
        <v>205</v>
      </c>
      <c r="Q644" s="176" t="s">
        <v>205</v>
      </c>
      <c r="R644" s="176" t="s">
        <v>205</v>
      </c>
      <c r="S644" s="176" t="s">
        <v>205</v>
      </c>
      <c r="T644" s="176" t="s">
        <v>205</v>
      </c>
      <c r="U644" s="176" t="s">
        <v>205</v>
      </c>
      <c r="V644" s="176" t="s">
        <v>205</v>
      </c>
      <c r="W644" s="176" t="s">
        <v>205</v>
      </c>
      <c r="X644" s="176" t="s">
        <v>205</v>
      </c>
      <c r="Y644" s="176" t="s">
        <v>205</v>
      </c>
      <c r="Z644" s="176" t="s">
        <v>205</v>
      </c>
      <c r="AA644" s="176" t="s">
        <v>266</v>
      </c>
      <c r="AB644" s="176" t="s">
        <v>266</v>
      </c>
      <c r="AC644" s="176" t="s">
        <v>266</v>
      </c>
      <c r="AD644" s="176" t="s">
        <v>266</v>
      </c>
      <c r="AE644" s="176" t="s">
        <v>266</v>
      </c>
      <c r="AF644" s="176" t="s">
        <v>266</v>
      </c>
      <c r="AG644" s="176" t="s">
        <v>266</v>
      </c>
      <c r="AH644" s="176" t="s">
        <v>266</v>
      </c>
      <c r="AI644" s="176" t="s">
        <v>266</v>
      </c>
      <c r="AJ644" s="176" t="s">
        <v>266</v>
      </c>
      <c r="AK644" s="176" t="s">
        <v>266</v>
      </c>
      <c r="AL644" s="176" t="s">
        <v>266</v>
      </c>
      <c r="AM644" s="176" t="s">
        <v>266</v>
      </c>
      <c r="AN644" s="176" t="s">
        <v>266</v>
      </c>
      <c r="AO644" s="176" t="s">
        <v>266</v>
      </c>
      <c r="AP644" s="176" t="s">
        <v>266</v>
      </c>
      <c r="AQ644" s="176" t="s">
        <v>266</v>
      </c>
      <c r="AR644" s="176" t="s">
        <v>266</v>
      </c>
      <c r="AS644" s="176" t="s">
        <v>266</v>
      </c>
      <c r="AT644" s="176" t="s">
        <v>266</v>
      </c>
      <c r="AU644" s="176" t="s">
        <v>266</v>
      </c>
      <c r="AV644" s="176" t="s">
        <v>266</v>
      </c>
      <c r="AW644" s="176" t="s">
        <v>266</v>
      </c>
      <c r="AX644" s="176" t="s">
        <v>266</v>
      </c>
    </row>
    <row r="645" spans="1:50" x14ac:dyDescent="0.3">
      <c r="A645" s="176">
        <v>810856</v>
      </c>
      <c r="B645" s="176" t="s">
        <v>289</v>
      </c>
      <c r="C645" s="176" t="s">
        <v>205</v>
      </c>
      <c r="D645" s="176" t="s">
        <v>203</v>
      </c>
      <c r="E645" s="176" t="s">
        <v>205</v>
      </c>
      <c r="F645" s="176" t="s">
        <v>203</v>
      </c>
      <c r="G645" s="176" t="s">
        <v>203</v>
      </c>
      <c r="H645" s="176" t="s">
        <v>203</v>
      </c>
      <c r="I645" s="176" t="s">
        <v>205</v>
      </c>
      <c r="J645" s="176" t="s">
        <v>205</v>
      </c>
      <c r="K645" s="176" t="s">
        <v>205</v>
      </c>
      <c r="L645" s="176" t="s">
        <v>203</v>
      </c>
      <c r="M645" s="176" t="s">
        <v>205</v>
      </c>
      <c r="N645" s="176" t="s">
        <v>204</v>
      </c>
      <c r="O645" s="176" t="s">
        <v>204</v>
      </c>
      <c r="P645" s="176" t="s">
        <v>204</v>
      </c>
      <c r="Q645" s="176" t="s">
        <v>204</v>
      </c>
      <c r="R645" s="176" t="s">
        <v>204</v>
      </c>
      <c r="S645" s="176" t="s">
        <v>204</v>
      </c>
      <c r="T645" s="176" t="s">
        <v>205</v>
      </c>
      <c r="U645" s="176" t="s">
        <v>204</v>
      </c>
      <c r="V645" s="176" t="s">
        <v>204</v>
      </c>
      <c r="W645" s="176" t="s">
        <v>204</v>
      </c>
      <c r="X645" s="176" t="s">
        <v>204</v>
      </c>
      <c r="Y645" s="176" t="s">
        <v>204</v>
      </c>
      <c r="Z645" s="176" t="s">
        <v>204</v>
      </c>
    </row>
    <row r="646" spans="1:50" x14ac:dyDescent="0.3">
      <c r="A646" s="176">
        <v>810858</v>
      </c>
      <c r="B646" s="176" t="s">
        <v>289</v>
      </c>
      <c r="C646" s="176" t="s">
        <v>203</v>
      </c>
      <c r="D646" s="176" t="s">
        <v>203</v>
      </c>
      <c r="E646" s="176" t="s">
        <v>203</v>
      </c>
      <c r="F646" s="176" t="s">
        <v>203</v>
      </c>
      <c r="G646" s="176" t="s">
        <v>203</v>
      </c>
      <c r="H646" s="176" t="s">
        <v>203</v>
      </c>
      <c r="I646" s="176" t="s">
        <v>203</v>
      </c>
      <c r="J646" s="176" t="s">
        <v>203</v>
      </c>
      <c r="K646" s="176" t="s">
        <v>205</v>
      </c>
      <c r="L646" s="176" t="s">
        <v>204</v>
      </c>
      <c r="M646" s="176" t="s">
        <v>203</v>
      </c>
      <c r="N646" s="176" t="s">
        <v>205</v>
      </c>
      <c r="O646" s="176" t="s">
        <v>205</v>
      </c>
      <c r="P646" s="176" t="s">
        <v>205</v>
      </c>
      <c r="Q646" s="176" t="s">
        <v>205</v>
      </c>
      <c r="R646" s="176" t="s">
        <v>205</v>
      </c>
      <c r="S646" s="176" t="s">
        <v>205</v>
      </c>
      <c r="T646" s="176" t="s">
        <v>205</v>
      </c>
      <c r="U646" s="176" t="s">
        <v>205</v>
      </c>
      <c r="V646" s="176" t="s">
        <v>205</v>
      </c>
      <c r="W646" s="176" t="s">
        <v>205</v>
      </c>
      <c r="X646" s="176" t="s">
        <v>205</v>
      </c>
      <c r="Y646" s="176" t="s">
        <v>205</v>
      </c>
      <c r="Z646" s="176" t="s">
        <v>204</v>
      </c>
      <c r="AA646" s="176" t="s">
        <v>266</v>
      </c>
      <c r="AB646" s="176" t="s">
        <v>266</v>
      </c>
      <c r="AC646" s="176" t="s">
        <v>266</v>
      </c>
      <c r="AD646" s="176" t="s">
        <v>266</v>
      </c>
      <c r="AE646" s="176" t="s">
        <v>266</v>
      </c>
      <c r="AF646" s="176" t="s">
        <v>266</v>
      </c>
      <c r="AG646" s="176" t="s">
        <v>266</v>
      </c>
      <c r="AH646" s="176" t="s">
        <v>266</v>
      </c>
      <c r="AI646" s="176" t="s">
        <v>266</v>
      </c>
      <c r="AJ646" s="176" t="s">
        <v>266</v>
      </c>
      <c r="AK646" s="176" t="s">
        <v>266</v>
      </c>
      <c r="AL646" s="176" t="s">
        <v>266</v>
      </c>
      <c r="AM646" s="176" t="s">
        <v>266</v>
      </c>
      <c r="AN646" s="176" t="s">
        <v>266</v>
      </c>
      <c r="AO646" s="176" t="s">
        <v>266</v>
      </c>
      <c r="AP646" s="176" t="s">
        <v>266</v>
      </c>
      <c r="AQ646" s="176" t="s">
        <v>266</v>
      </c>
      <c r="AR646" s="176" t="s">
        <v>266</v>
      </c>
      <c r="AS646" s="176" t="s">
        <v>266</v>
      </c>
      <c r="AT646" s="176" t="s">
        <v>266</v>
      </c>
      <c r="AU646" s="176" t="s">
        <v>266</v>
      </c>
      <c r="AV646" s="176" t="s">
        <v>266</v>
      </c>
      <c r="AW646" s="176" t="s">
        <v>266</v>
      </c>
      <c r="AX646" s="176" t="s">
        <v>266</v>
      </c>
    </row>
    <row r="647" spans="1:50" x14ac:dyDescent="0.3">
      <c r="A647" s="176">
        <v>810866</v>
      </c>
      <c r="B647" s="176" t="s">
        <v>289</v>
      </c>
      <c r="C647" s="176" t="s">
        <v>204</v>
      </c>
      <c r="D647" s="176" t="s">
        <v>205</v>
      </c>
      <c r="E647" s="176" t="s">
        <v>205</v>
      </c>
      <c r="F647" s="176" t="s">
        <v>204</v>
      </c>
      <c r="G647" s="176" t="s">
        <v>204</v>
      </c>
      <c r="H647" s="176" t="s">
        <v>204</v>
      </c>
      <c r="I647" s="176" t="s">
        <v>205</v>
      </c>
      <c r="J647" s="176" t="s">
        <v>204</v>
      </c>
      <c r="K647" s="176" t="s">
        <v>205</v>
      </c>
      <c r="L647" s="176" t="s">
        <v>205</v>
      </c>
      <c r="M647" s="176" t="s">
        <v>204</v>
      </c>
      <c r="N647" s="176" t="s">
        <v>204</v>
      </c>
      <c r="O647" s="176" t="s">
        <v>204</v>
      </c>
      <c r="P647" s="176" t="s">
        <v>204</v>
      </c>
      <c r="Q647" s="176" t="s">
        <v>204</v>
      </c>
      <c r="R647" s="176" t="s">
        <v>204</v>
      </c>
      <c r="S647" s="176" t="s">
        <v>204</v>
      </c>
      <c r="T647" s="176" t="s">
        <v>205</v>
      </c>
      <c r="U647" s="176" t="s">
        <v>204</v>
      </c>
      <c r="V647" s="176" t="s">
        <v>204</v>
      </c>
      <c r="W647" s="176" t="s">
        <v>204</v>
      </c>
      <c r="X647" s="176" t="s">
        <v>204</v>
      </c>
      <c r="Y647" s="176" t="s">
        <v>204</v>
      </c>
      <c r="Z647" s="176" t="s">
        <v>204</v>
      </c>
    </row>
    <row r="648" spans="1:50" x14ac:dyDescent="0.3">
      <c r="A648" s="176">
        <v>810875</v>
      </c>
      <c r="B648" s="176" t="s">
        <v>289</v>
      </c>
      <c r="C648" s="176" t="s">
        <v>204</v>
      </c>
      <c r="D648" s="176" t="s">
        <v>204</v>
      </c>
      <c r="E648" s="176" t="s">
        <v>203</v>
      </c>
      <c r="F648" s="176" t="s">
        <v>204</v>
      </c>
      <c r="G648" s="176" t="s">
        <v>204</v>
      </c>
      <c r="H648" s="176" t="s">
        <v>204</v>
      </c>
      <c r="I648" s="176" t="s">
        <v>203</v>
      </c>
      <c r="J648" s="176" t="s">
        <v>204</v>
      </c>
      <c r="K648" s="176" t="s">
        <v>204</v>
      </c>
      <c r="L648" s="176" t="s">
        <v>204</v>
      </c>
      <c r="M648" s="176" t="s">
        <v>204</v>
      </c>
      <c r="N648" s="176" t="s">
        <v>204</v>
      </c>
      <c r="O648" s="176" t="s">
        <v>204</v>
      </c>
      <c r="P648" s="176" t="s">
        <v>204</v>
      </c>
      <c r="Q648" s="176" t="s">
        <v>205</v>
      </c>
      <c r="R648" s="176" t="s">
        <v>204</v>
      </c>
      <c r="S648" s="176" t="s">
        <v>205</v>
      </c>
      <c r="T648" s="176" t="s">
        <v>204</v>
      </c>
      <c r="U648" s="176" t="s">
        <v>205</v>
      </c>
      <c r="V648" s="176" t="s">
        <v>205</v>
      </c>
      <c r="W648" s="176" t="s">
        <v>204</v>
      </c>
      <c r="X648" s="176" t="s">
        <v>205</v>
      </c>
      <c r="Y648" s="176" t="s">
        <v>205</v>
      </c>
      <c r="Z648" s="176" t="s">
        <v>204</v>
      </c>
      <c r="AA648" s="176" t="s">
        <v>266</v>
      </c>
      <c r="AB648" s="176" t="s">
        <v>266</v>
      </c>
      <c r="AC648" s="176" t="s">
        <v>266</v>
      </c>
      <c r="AD648" s="176" t="s">
        <v>266</v>
      </c>
      <c r="AE648" s="176" t="s">
        <v>266</v>
      </c>
      <c r="AF648" s="176" t="s">
        <v>266</v>
      </c>
      <c r="AG648" s="176" t="s">
        <v>266</v>
      </c>
      <c r="AH648" s="176" t="s">
        <v>266</v>
      </c>
      <c r="AI648" s="176" t="s">
        <v>266</v>
      </c>
      <c r="AJ648" s="176" t="s">
        <v>266</v>
      </c>
      <c r="AK648" s="176" t="s">
        <v>266</v>
      </c>
      <c r="AL648" s="176" t="s">
        <v>266</v>
      </c>
      <c r="AM648" s="176" t="s">
        <v>266</v>
      </c>
      <c r="AN648" s="176" t="s">
        <v>266</v>
      </c>
      <c r="AO648" s="176" t="s">
        <v>266</v>
      </c>
      <c r="AP648" s="176" t="s">
        <v>266</v>
      </c>
      <c r="AQ648" s="176" t="s">
        <v>266</v>
      </c>
      <c r="AR648" s="176" t="s">
        <v>266</v>
      </c>
      <c r="AS648" s="176" t="s">
        <v>266</v>
      </c>
      <c r="AT648" s="176" t="s">
        <v>266</v>
      </c>
      <c r="AU648" s="176" t="s">
        <v>266</v>
      </c>
      <c r="AV648" s="176" t="s">
        <v>266</v>
      </c>
      <c r="AW648" s="176" t="s">
        <v>266</v>
      </c>
      <c r="AX648" s="176" t="s">
        <v>266</v>
      </c>
    </row>
    <row r="649" spans="1:50" x14ac:dyDescent="0.3">
      <c r="A649" s="176">
        <v>810878</v>
      </c>
      <c r="B649" s="176" t="s">
        <v>289</v>
      </c>
      <c r="C649" s="176" t="s">
        <v>203</v>
      </c>
      <c r="D649" s="176" t="s">
        <v>203</v>
      </c>
      <c r="E649" s="176" t="s">
        <v>205</v>
      </c>
      <c r="F649" s="176" t="s">
        <v>203</v>
      </c>
      <c r="G649" s="176" t="s">
        <v>203</v>
      </c>
      <c r="H649" s="176" t="s">
        <v>205</v>
      </c>
      <c r="I649" s="176" t="s">
        <v>205</v>
      </c>
      <c r="J649" s="176" t="s">
        <v>205</v>
      </c>
      <c r="K649" s="176" t="s">
        <v>203</v>
      </c>
      <c r="L649" s="176" t="s">
        <v>203</v>
      </c>
      <c r="M649" s="176" t="s">
        <v>203</v>
      </c>
      <c r="N649" s="176" t="s">
        <v>203</v>
      </c>
      <c r="O649" s="176" t="s">
        <v>204</v>
      </c>
      <c r="P649" s="176" t="s">
        <v>204</v>
      </c>
      <c r="Q649" s="176" t="s">
        <v>204</v>
      </c>
      <c r="R649" s="176" t="s">
        <v>204</v>
      </c>
      <c r="S649" s="176" t="s">
        <v>205</v>
      </c>
      <c r="T649" s="176" t="s">
        <v>205</v>
      </c>
      <c r="U649" s="176" t="s">
        <v>204</v>
      </c>
      <c r="V649" s="176" t="s">
        <v>204</v>
      </c>
      <c r="W649" s="176" t="s">
        <v>204</v>
      </c>
      <c r="X649" s="176" t="s">
        <v>204</v>
      </c>
      <c r="Y649" s="176" t="s">
        <v>204</v>
      </c>
      <c r="Z649" s="176" t="s">
        <v>204</v>
      </c>
    </row>
    <row r="650" spans="1:50" x14ac:dyDescent="0.3">
      <c r="A650" s="176">
        <v>810879</v>
      </c>
      <c r="B650" s="176" t="s">
        <v>289</v>
      </c>
      <c r="C650" s="176" t="s">
        <v>205</v>
      </c>
      <c r="D650" s="176" t="s">
        <v>205</v>
      </c>
      <c r="E650" s="176" t="s">
        <v>205</v>
      </c>
      <c r="F650" s="176" t="s">
        <v>205</v>
      </c>
      <c r="G650" s="176" t="s">
        <v>203</v>
      </c>
      <c r="H650" s="176" t="s">
        <v>203</v>
      </c>
      <c r="I650" s="176" t="s">
        <v>205</v>
      </c>
      <c r="J650" s="176" t="s">
        <v>205</v>
      </c>
      <c r="K650" s="176" t="s">
        <v>205</v>
      </c>
      <c r="L650" s="176" t="s">
        <v>205</v>
      </c>
      <c r="M650" s="176" t="s">
        <v>203</v>
      </c>
      <c r="N650" s="176" t="s">
        <v>205</v>
      </c>
      <c r="O650" s="176" t="s">
        <v>204</v>
      </c>
      <c r="P650" s="176" t="s">
        <v>204</v>
      </c>
      <c r="Q650" s="176" t="s">
        <v>204</v>
      </c>
      <c r="R650" s="176" t="s">
        <v>204</v>
      </c>
      <c r="S650" s="176" t="s">
        <v>204</v>
      </c>
      <c r="T650" s="176" t="s">
        <v>204</v>
      </c>
      <c r="U650" s="176" t="s">
        <v>204</v>
      </c>
      <c r="V650" s="176" t="s">
        <v>204</v>
      </c>
      <c r="W650" s="176" t="s">
        <v>204</v>
      </c>
      <c r="X650" s="176" t="s">
        <v>204</v>
      </c>
      <c r="Y650" s="176" t="s">
        <v>204</v>
      </c>
      <c r="Z650" s="176" t="s">
        <v>204</v>
      </c>
    </row>
    <row r="651" spans="1:50" x14ac:dyDescent="0.3">
      <c r="A651" s="176">
        <v>810884</v>
      </c>
      <c r="B651" s="176" t="s">
        <v>289</v>
      </c>
      <c r="C651" s="176" t="s">
        <v>204</v>
      </c>
      <c r="D651" s="176" t="s">
        <v>204</v>
      </c>
      <c r="E651" s="176" t="s">
        <v>203</v>
      </c>
      <c r="F651" s="176" t="s">
        <v>203</v>
      </c>
      <c r="G651" s="176" t="s">
        <v>205</v>
      </c>
      <c r="H651" s="176" t="s">
        <v>203</v>
      </c>
      <c r="I651" s="176" t="s">
        <v>205</v>
      </c>
      <c r="J651" s="176" t="s">
        <v>205</v>
      </c>
      <c r="K651" s="176" t="s">
        <v>205</v>
      </c>
      <c r="L651" s="176" t="s">
        <v>203</v>
      </c>
      <c r="M651" s="176" t="s">
        <v>203</v>
      </c>
      <c r="N651" s="176" t="s">
        <v>203</v>
      </c>
      <c r="O651" s="176" t="s">
        <v>204</v>
      </c>
      <c r="P651" s="176" t="s">
        <v>205</v>
      </c>
      <c r="Q651" s="176" t="s">
        <v>205</v>
      </c>
      <c r="R651" s="176" t="s">
        <v>205</v>
      </c>
      <c r="S651" s="176" t="s">
        <v>205</v>
      </c>
      <c r="T651" s="176" t="s">
        <v>205</v>
      </c>
      <c r="U651" s="176" t="s">
        <v>205</v>
      </c>
      <c r="V651" s="176" t="s">
        <v>205</v>
      </c>
      <c r="W651" s="176" t="s">
        <v>205</v>
      </c>
      <c r="X651" s="176" t="s">
        <v>205</v>
      </c>
      <c r="Y651" s="176" t="s">
        <v>205</v>
      </c>
      <c r="Z651" s="176" t="s">
        <v>204</v>
      </c>
      <c r="AA651" s="176" t="s">
        <v>266</v>
      </c>
      <c r="AB651" s="176" t="s">
        <v>266</v>
      </c>
      <c r="AC651" s="176" t="s">
        <v>266</v>
      </c>
      <c r="AD651" s="176" t="s">
        <v>266</v>
      </c>
      <c r="AE651" s="176" t="s">
        <v>266</v>
      </c>
      <c r="AF651" s="176" t="s">
        <v>266</v>
      </c>
      <c r="AG651" s="176" t="s">
        <v>266</v>
      </c>
      <c r="AH651" s="176" t="s">
        <v>266</v>
      </c>
      <c r="AI651" s="176" t="s">
        <v>266</v>
      </c>
      <c r="AJ651" s="176" t="s">
        <v>266</v>
      </c>
      <c r="AK651" s="176" t="s">
        <v>266</v>
      </c>
      <c r="AL651" s="176" t="s">
        <v>266</v>
      </c>
      <c r="AM651" s="176" t="s">
        <v>266</v>
      </c>
      <c r="AN651" s="176" t="s">
        <v>266</v>
      </c>
      <c r="AO651" s="176" t="s">
        <v>266</v>
      </c>
      <c r="AP651" s="176" t="s">
        <v>266</v>
      </c>
      <c r="AQ651" s="176" t="s">
        <v>266</v>
      </c>
      <c r="AR651" s="176" t="s">
        <v>266</v>
      </c>
      <c r="AS651" s="176" t="s">
        <v>266</v>
      </c>
      <c r="AT651" s="176" t="s">
        <v>266</v>
      </c>
      <c r="AU651" s="176" t="s">
        <v>266</v>
      </c>
      <c r="AV651" s="176" t="s">
        <v>266</v>
      </c>
      <c r="AW651" s="176" t="s">
        <v>266</v>
      </c>
      <c r="AX651" s="176" t="s">
        <v>266</v>
      </c>
    </row>
    <row r="652" spans="1:50" x14ac:dyDescent="0.3">
      <c r="A652" s="176">
        <v>810885</v>
      </c>
      <c r="B652" s="176" t="s">
        <v>289</v>
      </c>
      <c r="C652" s="176" t="s">
        <v>203</v>
      </c>
      <c r="D652" s="176" t="s">
        <v>205</v>
      </c>
      <c r="E652" s="176" t="s">
        <v>203</v>
      </c>
      <c r="F652" s="176" t="s">
        <v>205</v>
      </c>
      <c r="G652" s="176" t="s">
        <v>205</v>
      </c>
      <c r="H652" s="176" t="s">
        <v>203</v>
      </c>
      <c r="I652" s="176" t="s">
        <v>205</v>
      </c>
      <c r="J652" s="176" t="s">
        <v>205</v>
      </c>
      <c r="K652" s="176" t="s">
        <v>205</v>
      </c>
      <c r="L652" s="176" t="s">
        <v>203</v>
      </c>
      <c r="M652" s="176" t="s">
        <v>203</v>
      </c>
      <c r="N652" s="176" t="s">
        <v>203</v>
      </c>
      <c r="O652" s="176" t="s">
        <v>204</v>
      </c>
      <c r="P652" s="176" t="s">
        <v>205</v>
      </c>
      <c r="Q652" s="176" t="s">
        <v>205</v>
      </c>
      <c r="R652" s="176" t="s">
        <v>205</v>
      </c>
      <c r="S652" s="176" t="s">
        <v>205</v>
      </c>
      <c r="T652" s="176" t="s">
        <v>205</v>
      </c>
      <c r="U652" s="176" t="s">
        <v>205</v>
      </c>
      <c r="V652" s="176" t="s">
        <v>204</v>
      </c>
      <c r="W652" s="176" t="s">
        <v>205</v>
      </c>
      <c r="X652" s="176" t="s">
        <v>205</v>
      </c>
      <c r="Y652" s="176" t="s">
        <v>204</v>
      </c>
      <c r="Z652" s="176" t="s">
        <v>205</v>
      </c>
      <c r="AA652" s="176" t="s">
        <v>266</v>
      </c>
      <c r="AB652" s="176" t="s">
        <v>266</v>
      </c>
      <c r="AC652" s="176" t="s">
        <v>266</v>
      </c>
      <c r="AD652" s="176" t="s">
        <v>266</v>
      </c>
      <c r="AE652" s="176" t="s">
        <v>266</v>
      </c>
      <c r="AF652" s="176" t="s">
        <v>266</v>
      </c>
      <c r="AG652" s="176" t="s">
        <v>266</v>
      </c>
      <c r="AH652" s="176" t="s">
        <v>266</v>
      </c>
      <c r="AI652" s="176" t="s">
        <v>266</v>
      </c>
      <c r="AJ652" s="176" t="s">
        <v>266</v>
      </c>
      <c r="AK652" s="176" t="s">
        <v>266</v>
      </c>
      <c r="AL652" s="176" t="s">
        <v>266</v>
      </c>
      <c r="AM652" s="176" t="s">
        <v>266</v>
      </c>
      <c r="AN652" s="176" t="s">
        <v>266</v>
      </c>
      <c r="AO652" s="176" t="s">
        <v>266</v>
      </c>
      <c r="AP652" s="176" t="s">
        <v>266</v>
      </c>
      <c r="AQ652" s="176" t="s">
        <v>266</v>
      </c>
      <c r="AR652" s="176" t="s">
        <v>266</v>
      </c>
      <c r="AS652" s="176" t="s">
        <v>266</v>
      </c>
      <c r="AT652" s="176" t="s">
        <v>266</v>
      </c>
      <c r="AU652" s="176" t="s">
        <v>266</v>
      </c>
      <c r="AV652" s="176" t="s">
        <v>266</v>
      </c>
      <c r="AW652" s="176" t="s">
        <v>266</v>
      </c>
      <c r="AX652" s="176" t="s">
        <v>266</v>
      </c>
    </row>
    <row r="653" spans="1:50" x14ac:dyDescent="0.3">
      <c r="A653" s="176">
        <v>810890</v>
      </c>
      <c r="B653" s="176" t="s">
        <v>289</v>
      </c>
      <c r="C653" s="176" t="s">
        <v>205</v>
      </c>
      <c r="D653" s="176" t="s">
        <v>205</v>
      </c>
      <c r="E653" s="176" t="s">
        <v>203</v>
      </c>
      <c r="F653" s="176" t="s">
        <v>203</v>
      </c>
      <c r="G653" s="176" t="s">
        <v>205</v>
      </c>
      <c r="H653" s="176" t="s">
        <v>203</v>
      </c>
      <c r="I653" s="176" t="s">
        <v>205</v>
      </c>
      <c r="J653" s="176" t="s">
        <v>203</v>
      </c>
      <c r="K653" s="176" t="s">
        <v>203</v>
      </c>
      <c r="L653" s="176" t="s">
        <v>205</v>
      </c>
      <c r="M653" s="176" t="s">
        <v>203</v>
      </c>
      <c r="N653" s="176" t="s">
        <v>205</v>
      </c>
      <c r="O653" s="176" t="s">
        <v>205</v>
      </c>
      <c r="P653" s="176" t="s">
        <v>205</v>
      </c>
      <c r="Q653" s="176" t="s">
        <v>205</v>
      </c>
      <c r="R653" s="176" t="s">
        <v>205</v>
      </c>
      <c r="S653" s="176" t="s">
        <v>205</v>
      </c>
      <c r="T653" s="176" t="s">
        <v>205</v>
      </c>
      <c r="U653" s="176" t="s">
        <v>205</v>
      </c>
      <c r="V653" s="176" t="s">
        <v>205</v>
      </c>
      <c r="W653" s="176" t="s">
        <v>204</v>
      </c>
      <c r="X653" s="176" t="s">
        <v>204</v>
      </c>
      <c r="Y653" s="176" t="s">
        <v>205</v>
      </c>
      <c r="Z653" s="176" t="s">
        <v>204</v>
      </c>
      <c r="AA653" s="176" t="s">
        <v>266</v>
      </c>
      <c r="AB653" s="176" t="s">
        <v>266</v>
      </c>
      <c r="AC653" s="176" t="s">
        <v>266</v>
      </c>
      <c r="AD653" s="176" t="s">
        <v>266</v>
      </c>
      <c r="AE653" s="176" t="s">
        <v>266</v>
      </c>
      <c r="AF653" s="176" t="s">
        <v>266</v>
      </c>
      <c r="AG653" s="176" t="s">
        <v>266</v>
      </c>
      <c r="AH653" s="176" t="s">
        <v>266</v>
      </c>
      <c r="AI653" s="176" t="s">
        <v>266</v>
      </c>
      <c r="AJ653" s="176" t="s">
        <v>266</v>
      </c>
      <c r="AK653" s="176" t="s">
        <v>266</v>
      </c>
      <c r="AL653" s="176" t="s">
        <v>266</v>
      </c>
      <c r="AM653" s="176" t="s">
        <v>266</v>
      </c>
      <c r="AN653" s="176" t="s">
        <v>266</v>
      </c>
      <c r="AO653" s="176" t="s">
        <v>266</v>
      </c>
      <c r="AP653" s="176" t="s">
        <v>266</v>
      </c>
      <c r="AQ653" s="176" t="s">
        <v>266</v>
      </c>
      <c r="AR653" s="176" t="s">
        <v>266</v>
      </c>
      <c r="AS653" s="176" t="s">
        <v>266</v>
      </c>
      <c r="AT653" s="176" t="s">
        <v>266</v>
      </c>
      <c r="AU653" s="176" t="s">
        <v>266</v>
      </c>
      <c r="AV653" s="176" t="s">
        <v>266</v>
      </c>
      <c r="AW653" s="176" t="s">
        <v>266</v>
      </c>
      <c r="AX653" s="176" t="s">
        <v>266</v>
      </c>
    </row>
    <row r="654" spans="1:50" x14ac:dyDescent="0.3">
      <c r="A654" s="176">
        <v>810891</v>
      </c>
      <c r="B654" s="176" t="s">
        <v>289</v>
      </c>
      <c r="C654" s="176" t="s">
        <v>204</v>
      </c>
      <c r="D654" s="176" t="s">
        <v>205</v>
      </c>
      <c r="E654" s="176" t="s">
        <v>205</v>
      </c>
      <c r="F654" s="176" t="s">
        <v>204</v>
      </c>
      <c r="G654" s="176" t="s">
        <v>204</v>
      </c>
      <c r="H654" s="176" t="s">
        <v>204</v>
      </c>
      <c r="I654" s="176" t="s">
        <v>204</v>
      </c>
      <c r="J654" s="176" t="s">
        <v>205</v>
      </c>
      <c r="K654" s="176" t="s">
        <v>204</v>
      </c>
      <c r="L654" s="176" t="s">
        <v>205</v>
      </c>
      <c r="M654" s="176" t="s">
        <v>204</v>
      </c>
      <c r="N654" s="176" t="s">
        <v>204</v>
      </c>
      <c r="O654" s="176" t="s">
        <v>204</v>
      </c>
      <c r="P654" s="176" t="s">
        <v>204</v>
      </c>
      <c r="Q654" s="176" t="s">
        <v>204</v>
      </c>
      <c r="R654" s="176" t="s">
        <v>204</v>
      </c>
      <c r="S654" s="176" t="s">
        <v>204</v>
      </c>
      <c r="T654" s="176" t="s">
        <v>204</v>
      </c>
      <c r="U654" s="176" t="s">
        <v>204</v>
      </c>
      <c r="V654" s="176" t="s">
        <v>204</v>
      </c>
      <c r="W654" s="176" t="s">
        <v>204</v>
      </c>
      <c r="X654" s="176" t="s">
        <v>204</v>
      </c>
      <c r="Y654" s="176" t="s">
        <v>204</v>
      </c>
      <c r="Z654" s="176" t="s">
        <v>204</v>
      </c>
    </row>
    <row r="655" spans="1:50" x14ac:dyDescent="0.3">
      <c r="A655" s="176">
        <v>810892</v>
      </c>
      <c r="B655" s="176" t="s">
        <v>289</v>
      </c>
      <c r="C655" s="176" t="s">
        <v>205</v>
      </c>
      <c r="D655" s="176" t="s">
        <v>203</v>
      </c>
      <c r="E655" s="176" t="s">
        <v>203</v>
      </c>
      <c r="F655" s="176" t="s">
        <v>205</v>
      </c>
      <c r="G655" s="176" t="s">
        <v>205</v>
      </c>
      <c r="H655" s="176" t="s">
        <v>203</v>
      </c>
      <c r="I655" s="176" t="s">
        <v>205</v>
      </c>
      <c r="J655" s="176" t="s">
        <v>205</v>
      </c>
      <c r="K655" s="176" t="s">
        <v>205</v>
      </c>
      <c r="L655" s="176" t="s">
        <v>203</v>
      </c>
      <c r="M655" s="176" t="s">
        <v>203</v>
      </c>
      <c r="N655" s="176" t="s">
        <v>203</v>
      </c>
      <c r="O655" s="176" t="s">
        <v>205</v>
      </c>
      <c r="P655" s="176" t="s">
        <v>205</v>
      </c>
      <c r="Q655" s="176" t="s">
        <v>205</v>
      </c>
      <c r="R655" s="176" t="s">
        <v>205</v>
      </c>
      <c r="S655" s="176" t="s">
        <v>205</v>
      </c>
      <c r="T655" s="176" t="s">
        <v>205</v>
      </c>
      <c r="U655" s="176" t="s">
        <v>204</v>
      </c>
      <c r="V655" s="176" t="s">
        <v>204</v>
      </c>
      <c r="W655" s="176" t="s">
        <v>204</v>
      </c>
      <c r="X655" s="176" t="s">
        <v>205</v>
      </c>
      <c r="Y655" s="176" t="s">
        <v>205</v>
      </c>
      <c r="Z655" s="176" t="s">
        <v>205</v>
      </c>
      <c r="AA655" s="176" t="s">
        <v>266</v>
      </c>
      <c r="AB655" s="176" t="s">
        <v>266</v>
      </c>
      <c r="AC655" s="176" t="s">
        <v>266</v>
      </c>
      <c r="AD655" s="176" t="s">
        <v>266</v>
      </c>
      <c r="AE655" s="176" t="s">
        <v>266</v>
      </c>
      <c r="AF655" s="176" t="s">
        <v>266</v>
      </c>
      <c r="AG655" s="176" t="s">
        <v>266</v>
      </c>
      <c r="AH655" s="176" t="s">
        <v>266</v>
      </c>
      <c r="AI655" s="176" t="s">
        <v>266</v>
      </c>
      <c r="AJ655" s="176" t="s">
        <v>266</v>
      </c>
      <c r="AK655" s="176" t="s">
        <v>266</v>
      </c>
      <c r="AL655" s="176" t="s">
        <v>266</v>
      </c>
      <c r="AM655" s="176" t="s">
        <v>266</v>
      </c>
      <c r="AN655" s="176" t="s">
        <v>266</v>
      </c>
      <c r="AO655" s="176" t="s">
        <v>266</v>
      </c>
      <c r="AP655" s="176" t="s">
        <v>266</v>
      </c>
      <c r="AQ655" s="176" t="s">
        <v>266</v>
      </c>
      <c r="AR655" s="176" t="s">
        <v>266</v>
      </c>
      <c r="AS655" s="176" t="s">
        <v>266</v>
      </c>
      <c r="AT655" s="176" t="s">
        <v>266</v>
      </c>
      <c r="AU655" s="176" t="s">
        <v>266</v>
      </c>
      <c r="AV655" s="176" t="s">
        <v>266</v>
      </c>
      <c r="AW655" s="176" t="s">
        <v>266</v>
      </c>
      <c r="AX655" s="176" t="s">
        <v>266</v>
      </c>
    </row>
    <row r="656" spans="1:50" x14ac:dyDescent="0.3">
      <c r="A656" s="176">
        <v>810894</v>
      </c>
      <c r="B656" s="176" t="s">
        <v>289</v>
      </c>
      <c r="C656" s="176" t="s">
        <v>204</v>
      </c>
      <c r="D656" s="176" t="s">
        <v>205</v>
      </c>
      <c r="E656" s="176" t="s">
        <v>203</v>
      </c>
      <c r="F656" s="176" t="s">
        <v>204</v>
      </c>
      <c r="G656" s="176" t="s">
        <v>204</v>
      </c>
      <c r="H656" s="176" t="s">
        <v>204</v>
      </c>
      <c r="I656" s="176" t="s">
        <v>205</v>
      </c>
      <c r="J656" s="176" t="s">
        <v>204</v>
      </c>
      <c r="K656" s="176" t="s">
        <v>205</v>
      </c>
      <c r="L656" s="176" t="s">
        <v>205</v>
      </c>
      <c r="M656" s="176" t="s">
        <v>204</v>
      </c>
      <c r="N656" s="176" t="s">
        <v>204</v>
      </c>
      <c r="O656" s="176" t="s">
        <v>205</v>
      </c>
      <c r="P656" s="176" t="s">
        <v>204</v>
      </c>
      <c r="Q656" s="176" t="s">
        <v>204</v>
      </c>
      <c r="R656" s="176" t="s">
        <v>203</v>
      </c>
      <c r="S656" s="176" t="s">
        <v>205</v>
      </c>
      <c r="T656" s="176" t="s">
        <v>203</v>
      </c>
      <c r="U656" s="176" t="s">
        <v>205</v>
      </c>
      <c r="V656" s="176" t="s">
        <v>205</v>
      </c>
      <c r="W656" s="176" t="s">
        <v>205</v>
      </c>
      <c r="X656" s="176" t="s">
        <v>205</v>
      </c>
      <c r="Y656" s="176" t="s">
        <v>204</v>
      </c>
      <c r="Z656" s="176" t="s">
        <v>204</v>
      </c>
      <c r="AA656" s="176" t="s">
        <v>266</v>
      </c>
      <c r="AB656" s="176" t="s">
        <v>266</v>
      </c>
      <c r="AC656" s="176" t="s">
        <v>266</v>
      </c>
      <c r="AD656" s="176" t="s">
        <v>266</v>
      </c>
      <c r="AE656" s="176" t="s">
        <v>266</v>
      </c>
      <c r="AF656" s="176" t="s">
        <v>266</v>
      </c>
      <c r="AG656" s="176" t="s">
        <v>266</v>
      </c>
      <c r="AH656" s="176" t="s">
        <v>266</v>
      </c>
      <c r="AI656" s="176" t="s">
        <v>266</v>
      </c>
      <c r="AJ656" s="176" t="s">
        <v>266</v>
      </c>
      <c r="AK656" s="176" t="s">
        <v>266</v>
      </c>
      <c r="AL656" s="176" t="s">
        <v>266</v>
      </c>
      <c r="AM656" s="176" t="s">
        <v>266</v>
      </c>
      <c r="AN656" s="176" t="s">
        <v>266</v>
      </c>
      <c r="AO656" s="176" t="s">
        <v>266</v>
      </c>
      <c r="AP656" s="176" t="s">
        <v>266</v>
      </c>
      <c r="AQ656" s="176" t="s">
        <v>266</v>
      </c>
      <c r="AR656" s="176" t="s">
        <v>266</v>
      </c>
      <c r="AS656" s="176" t="s">
        <v>266</v>
      </c>
      <c r="AT656" s="176" t="s">
        <v>266</v>
      </c>
      <c r="AU656" s="176" t="s">
        <v>266</v>
      </c>
      <c r="AV656" s="176" t="s">
        <v>266</v>
      </c>
      <c r="AW656" s="176" t="s">
        <v>266</v>
      </c>
      <c r="AX656" s="176" t="s">
        <v>266</v>
      </c>
    </row>
    <row r="657" spans="1:50" x14ac:dyDescent="0.3">
      <c r="A657" s="176">
        <v>810903</v>
      </c>
      <c r="B657" s="176" t="s">
        <v>289</v>
      </c>
      <c r="C657" s="176" t="s">
        <v>203</v>
      </c>
      <c r="D657" s="176" t="s">
        <v>203</v>
      </c>
      <c r="E657" s="176" t="s">
        <v>203</v>
      </c>
      <c r="F657" s="176" t="s">
        <v>205</v>
      </c>
      <c r="G657" s="176" t="s">
        <v>205</v>
      </c>
      <c r="H657" s="176" t="s">
        <v>203</v>
      </c>
      <c r="I657" s="176" t="s">
        <v>205</v>
      </c>
      <c r="J657" s="176" t="s">
        <v>203</v>
      </c>
      <c r="K657" s="176" t="s">
        <v>203</v>
      </c>
      <c r="L657" s="176" t="s">
        <v>203</v>
      </c>
      <c r="M657" s="176" t="s">
        <v>203</v>
      </c>
      <c r="N657" s="176" t="s">
        <v>205</v>
      </c>
      <c r="O657" s="176" t="s">
        <v>204</v>
      </c>
      <c r="P657" s="176" t="s">
        <v>204</v>
      </c>
      <c r="Q657" s="176" t="s">
        <v>204</v>
      </c>
      <c r="R657" s="176" t="s">
        <v>204</v>
      </c>
      <c r="S657" s="176" t="s">
        <v>204</v>
      </c>
      <c r="T657" s="176" t="s">
        <v>204</v>
      </c>
      <c r="U657" s="176" t="s">
        <v>204</v>
      </c>
      <c r="V657" s="176" t="s">
        <v>204</v>
      </c>
      <c r="W657" s="176" t="s">
        <v>204</v>
      </c>
      <c r="X657" s="176" t="s">
        <v>204</v>
      </c>
      <c r="Y657" s="176" t="s">
        <v>204</v>
      </c>
      <c r="Z657" s="176" t="s">
        <v>204</v>
      </c>
    </row>
    <row r="658" spans="1:50" x14ac:dyDescent="0.3">
      <c r="A658" s="176">
        <v>810916</v>
      </c>
      <c r="B658" s="176" t="s">
        <v>289</v>
      </c>
      <c r="C658" s="176" t="s">
        <v>203</v>
      </c>
      <c r="D658" s="176" t="s">
        <v>203</v>
      </c>
      <c r="E658" s="176" t="s">
        <v>203</v>
      </c>
      <c r="F658" s="176" t="s">
        <v>203</v>
      </c>
      <c r="G658" s="176" t="s">
        <v>204</v>
      </c>
      <c r="H658" s="176" t="s">
        <v>204</v>
      </c>
      <c r="I658" s="176" t="s">
        <v>203</v>
      </c>
      <c r="J658" s="176" t="s">
        <v>205</v>
      </c>
      <c r="K658" s="176" t="s">
        <v>204</v>
      </c>
      <c r="L658" s="176" t="s">
        <v>203</v>
      </c>
      <c r="M658" s="176" t="s">
        <v>204</v>
      </c>
      <c r="N658" s="176" t="s">
        <v>204</v>
      </c>
      <c r="O658" s="176" t="s">
        <v>205</v>
      </c>
      <c r="P658" s="176" t="s">
        <v>205</v>
      </c>
      <c r="Q658" s="176" t="s">
        <v>205</v>
      </c>
      <c r="R658" s="176" t="s">
        <v>204</v>
      </c>
      <c r="S658" s="176" t="s">
        <v>204</v>
      </c>
      <c r="T658" s="176" t="s">
        <v>205</v>
      </c>
      <c r="U658" s="176" t="s">
        <v>204</v>
      </c>
      <c r="V658" s="176" t="s">
        <v>204</v>
      </c>
      <c r="W658" s="176" t="s">
        <v>204</v>
      </c>
      <c r="X658" s="176" t="s">
        <v>204</v>
      </c>
      <c r="Y658" s="176" t="s">
        <v>204</v>
      </c>
      <c r="Z658" s="176" t="s">
        <v>204</v>
      </c>
    </row>
    <row r="659" spans="1:50" x14ac:dyDescent="0.3">
      <c r="A659" s="176">
        <v>810919</v>
      </c>
      <c r="B659" s="176" t="s">
        <v>289</v>
      </c>
      <c r="C659" s="176" t="s">
        <v>205</v>
      </c>
      <c r="D659" s="176" t="s">
        <v>205</v>
      </c>
      <c r="E659" s="176" t="s">
        <v>203</v>
      </c>
      <c r="F659" s="176" t="s">
        <v>205</v>
      </c>
      <c r="G659" s="176" t="s">
        <v>205</v>
      </c>
      <c r="H659" s="176" t="s">
        <v>203</v>
      </c>
      <c r="I659" s="176" t="s">
        <v>205</v>
      </c>
      <c r="J659" s="176" t="s">
        <v>205</v>
      </c>
      <c r="K659" s="176" t="s">
        <v>205</v>
      </c>
      <c r="L659" s="176" t="s">
        <v>205</v>
      </c>
      <c r="M659" s="176" t="s">
        <v>203</v>
      </c>
      <c r="N659" s="176" t="s">
        <v>203</v>
      </c>
      <c r="O659" s="176" t="s">
        <v>205</v>
      </c>
      <c r="P659" s="176" t="s">
        <v>205</v>
      </c>
      <c r="Q659" s="176" t="s">
        <v>205</v>
      </c>
      <c r="R659" s="176" t="s">
        <v>205</v>
      </c>
      <c r="S659" s="176" t="s">
        <v>205</v>
      </c>
      <c r="T659" s="176" t="s">
        <v>205</v>
      </c>
      <c r="U659" s="176" t="s">
        <v>205</v>
      </c>
      <c r="V659" s="176" t="s">
        <v>205</v>
      </c>
      <c r="W659" s="176" t="s">
        <v>205</v>
      </c>
      <c r="X659" s="176" t="s">
        <v>205</v>
      </c>
      <c r="Y659" s="176" t="s">
        <v>205</v>
      </c>
      <c r="Z659" s="176" t="s">
        <v>205</v>
      </c>
      <c r="AA659" s="176" t="s">
        <v>266</v>
      </c>
      <c r="AB659" s="176" t="s">
        <v>266</v>
      </c>
      <c r="AC659" s="176" t="s">
        <v>266</v>
      </c>
      <c r="AD659" s="176" t="s">
        <v>266</v>
      </c>
      <c r="AE659" s="176" t="s">
        <v>266</v>
      </c>
      <c r="AF659" s="176" t="s">
        <v>266</v>
      </c>
      <c r="AG659" s="176" t="s">
        <v>266</v>
      </c>
      <c r="AH659" s="176" t="s">
        <v>266</v>
      </c>
      <c r="AI659" s="176" t="s">
        <v>266</v>
      </c>
      <c r="AJ659" s="176" t="s">
        <v>266</v>
      </c>
      <c r="AK659" s="176" t="s">
        <v>266</v>
      </c>
      <c r="AL659" s="176" t="s">
        <v>266</v>
      </c>
      <c r="AM659" s="176" t="s">
        <v>266</v>
      </c>
      <c r="AN659" s="176" t="s">
        <v>266</v>
      </c>
      <c r="AO659" s="176" t="s">
        <v>266</v>
      </c>
      <c r="AP659" s="176" t="s">
        <v>266</v>
      </c>
      <c r="AQ659" s="176" t="s">
        <v>266</v>
      </c>
      <c r="AR659" s="176" t="s">
        <v>266</v>
      </c>
      <c r="AS659" s="176" t="s">
        <v>266</v>
      </c>
      <c r="AT659" s="176" t="s">
        <v>266</v>
      </c>
      <c r="AU659" s="176" t="s">
        <v>266</v>
      </c>
      <c r="AV659" s="176" t="s">
        <v>266</v>
      </c>
      <c r="AW659" s="176" t="s">
        <v>266</v>
      </c>
      <c r="AX659" s="176" t="s">
        <v>266</v>
      </c>
    </row>
    <row r="660" spans="1:50" x14ac:dyDescent="0.3">
      <c r="A660" s="176">
        <v>810938</v>
      </c>
      <c r="B660" s="176" t="s">
        <v>289</v>
      </c>
      <c r="C660" s="176" t="s">
        <v>205</v>
      </c>
      <c r="D660" s="176" t="s">
        <v>203</v>
      </c>
      <c r="E660" s="176" t="s">
        <v>203</v>
      </c>
      <c r="F660" s="176" t="s">
        <v>203</v>
      </c>
      <c r="G660" s="176" t="s">
        <v>203</v>
      </c>
      <c r="H660" s="176" t="s">
        <v>203</v>
      </c>
      <c r="I660" s="176" t="s">
        <v>203</v>
      </c>
      <c r="J660" s="176" t="s">
        <v>203</v>
      </c>
      <c r="K660" s="176" t="s">
        <v>203</v>
      </c>
      <c r="L660" s="176" t="s">
        <v>204</v>
      </c>
      <c r="M660" s="176" t="s">
        <v>203</v>
      </c>
      <c r="N660" s="176" t="s">
        <v>203</v>
      </c>
      <c r="O660" s="176" t="s">
        <v>205</v>
      </c>
      <c r="P660" s="176" t="s">
        <v>205</v>
      </c>
      <c r="Q660" s="176" t="s">
        <v>205</v>
      </c>
      <c r="R660" s="176" t="s">
        <v>205</v>
      </c>
      <c r="S660" s="176" t="s">
        <v>205</v>
      </c>
      <c r="T660" s="176" t="s">
        <v>205</v>
      </c>
      <c r="U660" s="176" t="s">
        <v>205</v>
      </c>
      <c r="V660" s="176" t="s">
        <v>204</v>
      </c>
      <c r="W660" s="176" t="s">
        <v>205</v>
      </c>
      <c r="X660" s="176" t="s">
        <v>205</v>
      </c>
      <c r="Y660" s="176" t="s">
        <v>205</v>
      </c>
      <c r="Z660" s="176" t="s">
        <v>205</v>
      </c>
      <c r="AA660" s="176" t="s">
        <v>266</v>
      </c>
      <c r="AB660" s="176" t="s">
        <v>266</v>
      </c>
      <c r="AC660" s="176" t="s">
        <v>266</v>
      </c>
      <c r="AD660" s="176" t="s">
        <v>266</v>
      </c>
      <c r="AE660" s="176" t="s">
        <v>266</v>
      </c>
      <c r="AF660" s="176" t="s">
        <v>266</v>
      </c>
      <c r="AG660" s="176" t="s">
        <v>266</v>
      </c>
      <c r="AH660" s="176" t="s">
        <v>266</v>
      </c>
      <c r="AI660" s="176" t="s">
        <v>266</v>
      </c>
      <c r="AJ660" s="176" t="s">
        <v>266</v>
      </c>
      <c r="AK660" s="176" t="s">
        <v>266</v>
      </c>
      <c r="AL660" s="176" t="s">
        <v>266</v>
      </c>
      <c r="AM660" s="176" t="s">
        <v>266</v>
      </c>
      <c r="AN660" s="176" t="s">
        <v>266</v>
      </c>
      <c r="AO660" s="176" t="s">
        <v>266</v>
      </c>
      <c r="AP660" s="176" t="s">
        <v>266</v>
      </c>
      <c r="AQ660" s="176" t="s">
        <v>266</v>
      </c>
      <c r="AR660" s="176" t="s">
        <v>266</v>
      </c>
      <c r="AS660" s="176" t="s">
        <v>266</v>
      </c>
      <c r="AT660" s="176" t="s">
        <v>266</v>
      </c>
      <c r="AU660" s="176" t="s">
        <v>266</v>
      </c>
      <c r="AV660" s="176" t="s">
        <v>266</v>
      </c>
      <c r="AW660" s="176" t="s">
        <v>266</v>
      </c>
      <c r="AX660" s="176" t="s">
        <v>266</v>
      </c>
    </row>
    <row r="661" spans="1:50" x14ac:dyDescent="0.3">
      <c r="A661" s="176">
        <v>810942</v>
      </c>
      <c r="B661" s="176" t="s">
        <v>289</v>
      </c>
    </row>
    <row r="662" spans="1:50" x14ac:dyDescent="0.3">
      <c r="A662" s="176">
        <v>810944</v>
      </c>
      <c r="B662" s="176" t="s">
        <v>289</v>
      </c>
      <c r="C662" s="176" t="s">
        <v>203</v>
      </c>
      <c r="D662" s="176" t="s">
        <v>203</v>
      </c>
      <c r="E662" s="176" t="s">
        <v>203</v>
      </c>
      <c r="F662" s="176" t="s">
        <v>203</v>
      </c>
      <c r="G662" s="176" t="s">
        <v>203</v>
      </c>
      <c r="H662" s="176" t="s">
        <v>205</v>
      </c>
      <c r="I662" s="176" t="s">
        <v>203</v>
      </c>
      <c r="J662" s="176" t="s">
        <v>205</v>
      </c>
      <c r="K662" s="176" t="s">
        <v>205</v>
      </c>
      <c r="L662" s="176" t="s">
        <v>203</v>
      </c>
      <c r="M662" s="176" t="s">
        <v>203</v>
      </c>
      <c r="N662" s="176" t="s">
        <v>204</v>
      </c>
      <c r="O662" s="176" t="s">
        <v>204</v>
      </c>
      <c r="P662" s="176" t="s">
        <v>204</v>
      </c>
      <c r="Q662" s="176" t="s">
        <v>204</v>
      </c>
      <c r="R662" s="176" t="s">
        <v>204</v>
      </c>
      <c r="S662" s="176" t="s">
        <v>204</v>
      </c>
      <c r="T662" s="176" t="s">
        <v>204</v>
      </c>
      <c r="U662" s="176" t="s">
        <v>204</v>
      </c>
      <c r="V662" s="176" t="s">
        <v>204</v>
      </c>
      <c r="W662" s="176" t="s">
        <v>204</v>
      </c>
      <c r="X662" s="176" t="s">
        <v>204</v>
      </c>
      <c r="Y662" s="176" t="s">
        <v>204</v>
      </c>
      <c r="Z662" s="176" t="s">
        <v>204</v>
      </c>
    </row>
    <row r="663" spans="1:50" x14ac:dyDescent="0.3">
      <c r="A663" s="176">
        <v>810948</v>
      </c>
      <c r="B663" s="176" t="s">
        <v>289</v>
      </c>
      <c r="C663" s="176" t="s">
        <v>203</v>
      </c>
      <c r="D663" s="176" t="s">
        <v>205</v>
      </c>
      <c r="E663" s="176" t="s">
        <v>205</v>
      </c>
      <c r="F663" s="176" t="s">
        <v>205</v>
      </c>
      <c r="G663" s="176" t="s">
        <v>205</v>
      </c>
      <c r="H663" s="176" t="s">
        <v>205</v>
      </c>
      <c r="I663" s="176" t="s">
        <v>205</v>
      </c>
      <c r="J663" s="176" t="s">
        <v>205</v>
      </c>
      <c r="K663" s="176" t="s">
        <v>205</v>
      </c>
      <c r="L663" s="176" t="s">
        <v>205</v>
      </c>
      <c r="M663" s="176" t="s">
        <v>203</v>
      </c>
      <c r="N663" s="176" t="s">
        <v>205</v>
      </c>
      <c r="O663" s="176" t="s">
        <v>205</v>
      </c>
      <c r="P663" s="176" t="s">
        <v>205</v>
      </c>
      <c r="Q663" s="176" t="s">
        <v>205</v>
      </c>
      <c r="R663" s="176" t="s">
        <v>205</v>
      </c>
      <c r="S663" s="176" t="s">
        <v>205</v>
      </c>
      <c r="T663" s="176" t="s">
        <v>205</v>
      </c>
      <c r="U663" s="176" t="s">
        <v>205</v>
      </c>
      <c r="V663" s="176" t="s">
        <v>204</v>
      </c>
      <c r="W663" s="176" t="s">
        <v>205</v>
      </c>
      <c r="X663" s="176" t="s">
        <v>203</v>
      </c>
      <c r="Y663" s="176" t="s">
        <v>205</v>
      </c>
      <c r="Z663" s="176" t="s">
        <v>205</v>
      </c>
      <c r="AA663" s="176" t="s">
        <v>266</v>
      </c>
      <c r="AB663" s="176" t="s">
        <v>266</v>
      </c>
      <c r="AC663" s="176" t="s">
        <v>266</v>
      </c>
      <c r="AD663" s="176" t="s">
        <v>266</v>
      </c>
      <c r="AE663" s="176" t="s">
        <v>266</v>
      </c>
      <c r="AF663" s="176" t="s">
        <v>266</v>
      </c>
      <c r="AG663" s="176" t="s">
        <v>266</v>
      </c>
      <c r="AH663" s="176" t="s">
        <v>266</v>
      </c>
      <c r="AI663" s="176" t="s">
        <v>266</v>
      </c>
      <c r="AJ663" s="176" t="s">
        <v>266</v>
      </c>
      <c r="AK663" s="176" t="s">
        <v>266</v>
      </c>
      <c r="AL663" s="176" t="s">
        <v>266</v>
      </c>
      <c r="AM663" s="176" t="s">
        <v>266</v>
      </c>
      <c r="AN663" s="176" t="s">
        <v>266</v>
      </c>
      <c r="AO663" s="176" t="s">
        <v>266</v>
      </c>
      <c r="AP663" s="176" t="s">
        <v>266</v>
      </c>
      <c r="AQ663" s="176" t="s">
        <v>266</v>
      </c>
      <c r="AR663" s="176" t="s">
        <v>266</v>
      </c>
      <c r="AS663" s="176" t="s">
        <v>266</v>
      </c>
      <c r="AT663" s="176" t="s">
        <v>266</v>
      </c>
      <c r="AU663" s="176" t="s">
        <v>266</v>
      </c>
      <c r="AV663" s="176" t="s">
        <v>266</v>
      </c>
      <c r="AW663" s="176" t="s">
        <v>266</v>
      </c>
      <c r="AX663" s="176" t="s">
        <v>266</v>
      </c>
    </row>
    <row r="664" spans="1:50" x14ac:dyDescent="0.3">
      <c r="A664" s="176">
        <v>810954</v>
      </c>
      <c r="B664" s="176" t="s">
        <v>289</v>
      </c>
      <c r="C664" s="176" t="s">
        <v>203</v>
      </c>
      <c r="D664" s="176" t="s">
        <v>203</v>
      </c>
      <c r="E664" s="176" t="s">
        <v>205</v>
      </c>
      <c r="F664" s="176" t="s">
        <v>205</v>
      </c>
      <c r="G664" s="176" t="s">
        <v>205</v>
      </c>
      <c r="H664" s="176" t="s">
        <v>203</v>
      </c>
      <c r="I664" s="176" t="s">
        <v>205</v>
      </c>
      <c r="J664" s="176" t="s">
        <v>205</v>
      </c>
      <c r="K664" s="176" t="s">
        <v>205</v>
      </c>
      <c r="L664" s="176" t="s">
        <v>205</v>
      </c>
      <c r="M664" s="176" t="s">
        <v>203</v>
      </c>
      <c r="N664" s="176" t="s">
        <v>205</v>
      </c>
      <c r="O664" s="176" t="s">
        <v>205</v>
      </c>
      <c r="P664" s="176" t="s">
        <v>205</v>
      </c>
      <c r="Q664" s="176" t="s">
        <v>205</v>
      </c>
      <c r="R664" s="176" t="s">
        <v>205</v>
      </c>
      <c r="S664" s="176" t="s">
        <v>205</v>
      </c>
      <c r="T664" s="176" t="s">
        <v>205</v>
      </c>
      <c r="U664" s="176" t="s">
        <v>205</v>
      </c>
      <c r="V664" s="176" t="s">
        <v>204</v>
      </c>
      <c r="W664" s="176" t="s">
        <v>205</v>
      </c>
      <c r="X664" s="176" t="s">
        <v>205</v>
      </c>
      <c r="Y664" s="176" t="s">
        <v>205</v>
      </c>
      <c r="Z664" s="176" t="s">
        <v>205</v>
      </c>
      <c r="AA664" s="176" t="s">
        <v>266</v>
      </c>
      <c r="AB664" s="176" t="s">
        <v>266</v>
      </c>
      <c r="AC664" s="176" t="s">
        <v>266</v>
      </c>
      <c r="AD664" s="176" t="s">
        <v>266</v>
      </c>
      <c r="AE664" s="176" t="s">
        <v>266</v>
      </c>
      <c r="AF664" s="176" t="s">
        <v>266</v>
      </c>
      <c r="AG664" s="176" t="s">
        <v>266</v>
      </c>
      <c r="AH664" s="176" t="s">
        <v>266</v>
      </c>
      <c r="AI664" s="176" t="s">
        <v>266</v>
      </c>
      <c r="AJ664" s="176" t="s">
        <v>266</v>
      </c>
      <c r="AK664" s="176" t="s">
        <v>266</v>
      </c>
      <c r="AL664" s="176" t="s">
        <v>266</v>
      </c>
      <c r="AM664" s="176" t="s">
        <v>266</v>
      </c>
      <c r="AN664" s="176" t="s">
        <v>266</v>
      </c>
      <c r="AO664" s="176" t="s">
        <v>266</v>
      </c>
      <c r="AP664" s="176" t="s">
        <v>266</v>
      </c>
      <c r="AQ664" s="176" t="s">
        <v>266</v>
      </c>
      <c r="AR664" s="176" t="s">
        <v>266</v>
      </c>
      <c r="AS664" s="176" t="s">
        <v>266</v>
      </c>
      <c r="AT664" s="176" t="s">
        <v>266</v>
      </c>
      <c r="AU664" s="176" t="s">
        <v>266</v>
      </c>
      <c r="AV664" s="176" t="s">
        <v>266</v>
      </c>
      <c r="AW664" s="176" t="s">
        <v>266</v>
      </c>
      <c r="AX664" s="176" t="s">
        <v>266</v>
      </c>
    </row>
    <row r="665" spans="1:50" x14ac:dyDescent="0.3">
      <c r="A665" s="176">
        <v>810967</v>
      </c>
      <c r="B665" s="176" t="s">
        <v>289</v>
      </c>
      <c r="C665" s="176" t="s">
        <v>203</v>
      </c>
      <c r="D665" s="176" t="s">
        <v>205</v>
      </c>
      <c r="E665" s="176" t="s">
        <v>205</v>
      </c>
      <c r="F665" s="176" t="s">
        <v>205</v>
      </c>
      <c r="G665" s="176" t="s">
        <v>205</v>
      </c>
      <c r="H665" s="176" t="s">
        <v>203</v>
      </c>
      <c r="I665" s="176" t="s">
        <v>205</v>
      </c>
      <c r="J665" s="176" t="s">
        <v>205</v>
      </c>
      <c r="K665" s="176" t="s">
        <v>203</v>
      </c>
      <c r="L665" s="176" t="s">
        <v>203</v>
      </c>
      <c r="M665" s="176" t="s">
        <v>203</v>
      </c>
      <c r="N665" s="176" t="s">
        <v>205</v>
      </c>
      <c r="O665" s="176" t="s">
        <v>204</v>
      </c>
      <c r="P665" s="176" t="s">
        <v>205</v>
      </c>
      <c r="Q665" s="176" t="s">
        <v>205</v>
      </c>
      <c r="R665" s="176" t="s">
        <v>205</v>
      </c>
      <c r="S665" s="176" t="s">
        <v>205</v>
      </c>
      <c r="T665" s="176" t="s">
        <v>205</v>
      </c>
      <c r="U665" s="176" t="s">
        <v>204</v>
      </c>
      <c r="V665" s="176" t="s">
        <v>205</v>
      </c>
      <c r="W665" s="176" t="s">
        <v>205</v>
      </c>
      <c r="X665" s="176" t="s">
        <v>205</v>
      </c>
      <c r="Y665" s="176" t="s">
        <v>204</v>
      </c>
      <c r="Z665" s="176" t="s">
        <v>204</v>
      </c>
    </row>
    <row r="666" spans="1:50" x14ac:dyDescent="0.3">
      <c r="A666" s="176">
        <v>810968</v>
      </c>
      <c r="B666" s="176" t="s">
        <v>289</v>
      </c>
      <c r="C666" s="176" t="s">
        <v>203</v>
      </c>
      <c r="D666" s="176" t="s">
        <v>203</v>
      </c>
      <c r="E666" s="176" t="s">
        <v>203</v>
      </c>
      <c r="F666" s="176" t="s">
        <v>203</v>
      </c>
      <c r="G666" s="176" t="s">
        <v>203</v>
      </c>
      <c r="H666" s="176" t="s">
        <v>203</v>
      </c>
      <c r="I666" s="176" t="s">
        <v>205</v>
      </c>
      <c r="J666" s="176" t="s">
        <v>205</v>
      </c>
      <c r="K666" s="176" t="s">
        <v>203</v>
      </c>
      <c r="L666" s="176" t="s">
        <v>205</v>
      </c>
      <c r="M666" s="176" t="s">
        <v>205</v>
      </c>
      <c r="N666" s="176" t="s">
        <v>205</v>
      </c>
      <c r="O666" s="176" t="s">
        <v>205</v>
      </c>
      <c r="P666" s="176" t="s">
        <v>205</v>
      </c>
      <c r="Q666" s="176" t="s">
        <v>205</v>
      </c>
      <c r="R666" s="176" t="s">
        <v>205</v>
      </c>
      <c r="S666" s="176" t="s">
        <v>205</v>
      </c>
      <c r="T666" s="176" t="s">
        <v>205</v>
      </c>
      <c r="U666" s="176" t="s">
        <v>205</v>
      </c>
      <c r="V666" s="176" t="s">
        <v>204</v>
      </c>
      <c r="W666" s="176" t="s">
        <v>205</v>
      </c>
      <c r="X666" s="176" t="s">
        <v>205</v>
      </c>
      <c r="Y666" s="176" t="s">
        <v>205</v>
      </c>
      <c r="Z666" s="176" t="s">
        <v>205</v>
      </c>
      <c r="AA666" s="176" t="s">
        <v>266</v>
      </c>
      <c r="AB666" s="176" t="s">
        <v>266</v>
      </c>
      <c r="AC666" s="176" t="s">
        <v>266</v>
      </c>
      <c r="AD666" s="176" t="s">
        <v>266</v>
      </c>
      <c r="AE666" s="176" t="s">
        <v>266</v>
      </c>
      <c r="AF666" s="176" t="s">
        <v>266</v>
      </c>
      <c r="AG666" s="176" t="s">
        <v>266</v>
      </c>
      <c r="AH666" s="176" t="s">
        <v>266</v>
      </c>
      <c r="AI666" s="176" t="s">
        <v>266</v>
      </c>
      <c r="AJ666" s="176" t="s">
        <v>266</v>
      </c>
      <c r="AK666" s="176" t="s">
        <v>266</v>
      </c>
      <c r="AL666" s="176" t="s">
        <v>266</v>
      </c>
      <c r="AM666" s="176" t="s">
        <v>266</v>
      </c>
      <c r="AN666" s="176" t="s">
        <v>266</v>
      </c>
      <c r="AO666" s="176" t="s">
        <v>266</v>
      </c>
      <c r="AP666" s="176" t="s">
        <v>266</v>
      </c>
      <c r="AQ666" s="176" t="s">
        <v>266</v>
      </c>
      <c r="AR666" s="176" t="s">
        <v>266</v>
      </c>
      <c r="AS666" s="176" t="s">
        <v>266</v>
      </c>
      <c r="AT666" s="176" t="s">
        <v>266</v>
      </c>
      <c r="AU666" s="176" t="s">
        <v>266</v>
      </c>
      <c r="AV666" s="176" t="s">
        <v>266</v>
      </c>
      <c r="AW666" s="176" t="s">
        <v>266</v>
      </c>
      <c r="AX666" s="176" t="s">
        <v>266</v>
      </c>
    </row>
    <row r="667" spans="1:50" x14ac:dyDescent="0.3">
      <c r="A667" s="176">
        <v>810970</v>
      </c>
      <c r="B667" s="176" t="s">
        <v>289</v>
      </c>
      <c r="C667" s="176" t="s">
        <v>203</v>
      </c>
      <c r="D667" s="176" t="s">
        <v>205</v>
      </c>
      <c r="E667" s="176" t="s">
        <v>203</v>
      </c>
      <c r="F667" s="176" t="s">
        <v>205</v>
      </c>
      <c r="G667" s="176" t="s">
        <v>205</v>
      </c>
      <c r="H667" s="176" t="s">
        <v>205</v>
      </c>
      <c r="I667" s="176" t="s">
        <v>203</v>
      </c>
      <c r="J667" s="176" t="s">
        <v>203</v>
      </c>
      <c r="K667" s="176" t="s">
        <v>205</v>
      </c>
      <c r="L667" s="176" t="s">
        <v>203</v>
      </c>
      <c r="M667" s="176" t="s">
        <v>204</v>
      </c>
      <c r="N667" s="176" t="s">
        <v>205</v>
      </c>
      <c r="O667" s="176" t="s">
        <v>205</v>
      </c>
      <c r="P667" s="176" t="s">
        <v>205</v>
      </c>
      <c r="Q667" s="176" t="s">
        <v>205</v>
      </c>
      <c r="R667" s="176" t="s">
        <v>205</v>
      </c>
      <c r="S667" s="176" t="s">
        <v>204</v>
      </c>
      <c r="T667" s="176" t="s">
        <v>205</v>
      </c>
      <c r="U667" s="176" t="s">
        <v>204</v>
      </c>
      <c r="V667" s="176" t="s">
        <v>204</v>
      </c>
      <c r="W667" s="176" t="s">
        <v>205</v>
      </c>
      <c r="X667" s="176" t="s">
        <v>204</v>
      </c>
      <c r="Y667" s="176" t="s">
        <v>204</v>
      </c>
      <c r="Z667" s="176" t="s">
        <v>205</v>
      </c>
      <c r="AA667" s="176" t="s">
        <v>266</v>
      </c>
      <c r="AB667" s="176" t="s">
        <v>266</v>
      </c>
      <c r="AC667" s="176" t="s">
        <v>266</v>
      </c>
      <c r="AD667" s="176" t="s">
        <v>266</v>
      </c>
      <c r="AE667" s="176" t="s">
        <v>266</v>
      </c>
      <c r="AF667" s="176" t="s">
        <v>266</v>
      </c>
      <c r="AG667" s="176" t="s">
        <v>266</v>
      </c>
      <c r="AH667" s="176" t="s">
        <v>266</v>
      </c>
      <c r="AI667" s="176" t="s">
        <v>266</v>
      </c>
      <c r="AJ667" s="176" t="s">
        <v>266</v>
      </c>
      <c r="AK667" s="176" t="s">
        <v>266</v>
      </c>
      <c r="AL667" s="176" t="s">
        <v>266</v>
      </c>
      <c r="AM667" s="176" t="s">
        <v>266</v>
      </c>
      <c r="AN667" s="176" t="s">
        <v>266</v>
      </c>
      <c r="AO667" s="176" t="s">
        <v>266</v>
      </c>
      <c r="AP667" s="176" t="s">
        <v>266</v>
      </c>
      <c r="AQ667" s="176" t="s">
        <v>266</v>
      </c>
      <c r="AR667" s="176" t="s">
        <v>266</v>
      </c>
      <c r="AS667" s="176" t="s">
        <v>266</v>
      </c>
      <c r="AT667" s="176" t="s">
        <v>266</v>
      </c>
      <c r="AU667" s="176" t="s">
        <v>266</v>
      </c>
      <c r="AV667" s="176" t="s">
        <v>266</v>
      </c>
      <c r="AW667" s="176" t="s">
        <v>266</v>
      </c>
      <c r="AX667" s="176" t="s">
        <v>266</v>
      </c>
    </row>
    <row r="668" spans="1:50" x14ac:dyDescent="0.3">
      <c r="A668" s="176">
        <v>810984</v>
      </c>
      <c r="B668" s="176" t="s">
        <v>289</v>
      </c>
    </row>
    <row r="669" spans="1:50" x14ac:dyDescent="0.3">
      <c r="A669" s="176">
        <v>810988</v>
      </c>
      <c r="B669" s="176" t="s">
        <v>289</v>
      </c>
      <c r="C669" s="176" t="s">
        <v>205</v>
      </c>
      <c r="D669" s="176" t="s">
        <v>203</v>
      </c>
      <c r="E669" s="176" t="s">
        <v>205</v>
      </c>
      <c r="F669" s="176" t="s">
        <v>203</v>
      </c>
      <c r="G669" s="176" t="s">
        <v>205</v>
      </c>
      <c r="H669" s="176" t="s">
        <v>203</v>
      </c>
      <c r="I669" s="176" t="s">
        <v>205</v>
      </c>
      <c r="J669" s="176" t="s">
        <v>205</v>
      </c>
      <c r="K669" s="176" t="s">
        <v>205</v>
      </c>
      <c r="L669" s="176" t="s">
        <v>203</v>
      </c>
      <c r="M669" s="176" t="s">
        <v>205</v>
      </c>
      <c r="N669" s="176" t="s">
        <v>205</v>
      </c>
      <c r="O669" s="176" t="s">
        <v>205</v>
      </c>
      <c r="P669" s="176" t="s">
        <v>204</v>
      </c>
      <c r="Q669" s="176" t="s">
        <v>205</v>
      </c>
      <c r="R669" s="176" t="s">
        <v>204</v>
      </c>
      <c r="S669" s="176" t="s">
        <v>205</v>
      </c>
      <c r="T669" s="176" t="s">
        <v>205</v>
      </c>
      <c r="U669" s="176" t="s">
        <v>205</v>
      </c>
      <c r="V669" s="176" t="s">
        <v>205</v>
      </c>
      <c r="W669" s="176" t="s">
        <v>205</v>
      </c>
      <c r="X669" s="176" t="s">
        <v>205</v>
      </c>
      <c r="Y669" s="176" t="s">
        <v>205</v>
      </c>
      <c r="Z669" s="176" t="s">
        <v>205</v>
      </c>
      <c r="AA669" s="176" t="s">
        <v>266</v>
      </c>
      <c r="AB669" s="176" t="s">
        <v>266</v>
      </c>
      <c r="AC669" s="176" t="s">
        <v>266</v>
      </c>
      <c r="AD669" s="176" t="s">
        <v>266</v>
      </c>
      <c r="AE669" s="176" t="s">
        <v>266</v>
      </c>
      <c r="AF669" s="176" t="s">
        <v>266</v>
      </c>
      <c r="AG669" s="176" t="s">
        <v>266</v>
      </c>
      <c r="AH669" s="176" t="s">
        <v>266</v>
      </c>
      <c r="AI669" s="176" t="s">
        <v>266</v>
      </c>
      <c r="AJ669" s="176" t="s">
        <v>266</v>
      </c>
      <c r="AK669" s="176" t="s">
        <v>266</v>
      </c>
      <c r="AL669" s="176" t="s">
        <v>266</v>
      </c>
      <c r="AM669" s="176" t="s">
        <v>266</v>
      </c>
      <c r="AN669" s="176" t="s">
        <v>266</v>
      </c>
      <c r="AO669" s="176" t="s">
        <v>266</v>
      </c>
      <c r="AP669" s="176" t="s">
        <v>266</v>
      </c>
      <c r="AQ669" s="176" t="s">
        <v>266</v>
      </c>
      <c r="AR669" s="176" t="s">
        <v>266</v>
      </c>
      <c r="AS669" s="176" t="s">
        <v>266</v>
      </c>
      <c r="AT669" s="176" t="s">
        <v>266</v>
      </c>
      <c r="AU669" s="176" t="s">
        <v>266</v>
      </c>
      <c r="AV669" s="176" t="s">
        <v>266</v>
      </c>
      <c r="AW669" s="176" t="s">
        <v>266</v>
      </c>
      <c r="AX669" s="176" t="s">
        <v>266</v>
      </c>
    </row>
    <row r="670" spans="1:50" x14ac:dyDescent="0.3">
      <c r="A670" s="176">
        <v>810992</v>
      </c>
      <c r="B670" s="176" t="s">
        <v>289</v>
      </c>
      <c r="C670" s="176" t="s">
        <v>205</v>
      </c>
      <c r="D670" s="176" t="s">
        <v>205</v>
      </c>
      <c r="E670" s="176" t="s">
        <v>205</v>
      </c>
      <c r="F670" s="176" t="s">
        <v>205</v>
      </c>
      <c r="G670" s="176" t="s">
        <v>205</v>
      </c>
      <c r="H670" s="176" t="s">
        <v>204</v>
      </c>
      <c r="I670" s="176" t="s">
        <v>205</v>
      </c>
      <c r="J670" s="176" t="s">
        <v>203</v>
      </c>
      <c r="K670" s="176" t="s">
        <v>205</v>
      </c>
      <c r="L670" s="176" t="s">
        <v>203</v>
      </c>
      <c r="M670" s="176" t="s">
        <v>203</v>
      </c>
      <c r="N670" s="176" t="s">
        <v>205</v>
      </c>
      <c r="O670" s="176" t="s">
        <v>204</v>
      </c>
      <c r="P670" s="176" t="s">
        <v>204</v>
      </c>
      <c r="Q670" s="176" t="s">
        <v>205</v>
      </c>
      <c r="R670" s="176" t="s">
        <v>205</v>
      </c>
      <c r="S670" s="176" t="s">
        <v>204</v>
      </c>
      <c r="T670" s="176" t="s">
        <v>205</v>
      </c>
      <c r="U670" s="176" t="s">
        <v>204</v>
      </c>
      <c r="V670" s="176" t="s">
        <v>204</v>
      </c>
      <c r="W670" s="176" t="s">
        <v>205</v>
      </c>
      <c r="X670" s="176" t="s">
        <v>204</v>
      </c>
      <c r="Y670" s="176" t="s">
        <v>204</v>
      </c>
      <c r="Z670" s="176" t="s">
        <v>204</v>
      </c>
      <c r="AA670" s="176" t="s">
        <v>266</v>
      </c>
      <c r="AB670" s="176" t="s">
        <v>266</v>
      </c>
      <c r="AC670" s="176" t="s">
        <v>266</v>
      </c>
      <c r="AD670" s="176" t="s">
        <v>266</v>
      </c>
      <c r="AE670" s="176" t="s">
        <v>266</v>
      </c>
      <c r="AF670" s="176" t="s">
        <v>266</v>
      </c>
      <c r="AG670" s="176" t="s">
        <v>266</v>
      </c>
      <c r="AH670" s="176" t="s">
        <v>266</v>
      </c>
      <c r="AI670" s="176" t="s">
        <v>266</v>
      </c>
      <c r="AJ670" s="176" t="s">
        <v>266</v>
      </c>
      <c r="AK670" s="176" t="s">
        <v>266</v>
      </c>
      <c r="AL670" s="176" t="s">
        <v>266</v>
      </c>
      <c r="AM670" s="176" t="s">
        <v>266</v>
      </c>
      <c r="AN670" s="176" t="s">
        <v>266</v>
      </c>
      <c r="AO670" s="176" t="s">
        <v>266</v>
      </c>
      <c r="AP670" s="176" t="s">
        <v>266</v>
      </c>
      <c r="AQ670" s="176" t="s">
        <v>266</v>
      </c>
      <c r="AR670" s="176" t="s">
        <v>266</v>
      </c>
      <c r="AS670" s="176" t="s">
        <v>266</v>
      </c>
      <c r="AT670" s="176" t="s">
        <v>266</v>
      </c>
      <c r="AU670" s="176" t="s">
        <v>266</v>
      </c>
      <c r="AV670" s="176" t="s">
        <v>266</v>
      </c>
      <c r="AW670" s="176" t="s">
        <v>266</v>
      </c>
      <c r="AX670" s="176" t="s">
        <v>266</v>
      </c>
    </row>
    <row r="671" spans="1:50" x14ac:dyDescent="0.3">
      <c r="A671" s="176">
        <v>810997</v>
      </c>
      <c r="B671" s="176" t="s">
        <v>289</v>
      </c>
    </row>
    <row r="672" spans="1:50" x14ac:dyDescent="0.3">
      <c r="A672" s="176">
        <v>811014</v>
      </c>
      <c r="B672" s="176" t="s">
        <v>289</v>
      </c>
      <c r="C672" s="176" t="s">
        <v>203</v>
      </c>
      <c r="D672" s="176" t="s">
        <v>203</v>
      </c>
      <c r="E672" s="176" t="s">
        <v>205</v>
      </c>
      <c r="F672" s="176" t="s">
        <v>203</v>
      </c>
      <c r="G672" s="176" t="s">
        <v>204</v>
      </c>
      <c r="H672" s="176" t="s">
        <v>205</v>
      </c>
      <c r="I672" s="176" t="s">
        <v>205</v>
      </c>
      <c r="J672" s="176" t="s">
        <v>205</v>
      </c>
      <c r="K672" s="176" t="s">
        <v>204</v>
      </c>
      <c r="L672" s="176" t="s">
        <v>204</v>
      </c>
      <c r="M672" s="176" t="s">
        <v>205</v>
      </c>
      <c r="N672" s="176" t="s">
        <v>205</v>
      </c>
      <c r="O672" s="176" t="s">
        <v>205</v>
      </c>
      <c r="P672" s="176" t="s">
        <v>205</v>
      </c>
      <c r="Q672" s="176" t="s">
        <v>205</v>
      </c>
      <c r="R672" s="176" t="s">
        <v>205</v>
      </c>
      <c r="S672" s="176" t="s">
        <v>205</v>
      </c>
      <c r="T672" s="176" t="s">
        <v>205</v>
      </c>
      <c r="U672" s="176" t="s">
        <v>204</v>
      </c>
      <c r="V672" s="176" t="s">
        <v>204</v>
      </c>
      <c r="W672" s="176" t="s">
        <v>204</v>
      </c>
      <c r="X672" s="176" t="s">
        <v>204</v>
      </c>
      <c r="Y672" s="176" t="s">
        <v>204</v>
      </c>
      <c r="Z672" s="176" t="s">
        <v>204</v>
      </c>
    </row>
    <row r="673" spans="1:50" x14ac:dyDescent="0.3">
      <c r="A673" s="176">
        <v>811030</v>
      </c>
      <c r="B673" s="176" t="s">
        <v>289</v>
      </c>
      <c r="C673" s="176" t="s">
        <v>205</v>
      </c>
      <c r="D673" s="176" t="s">
        <v>205</v>
      </c>
      <c r="E673" s="176" t="s">
        <v>205</v>
      </c>
      <c r="F673" s="176" t="s">
        <v>205</v>
      </c>
      <c r="G673" s="176" t="s">
        <v>205</v>
      </c>
      <c r="H673" s="176" t="s">
        <v>205</v>
      </c>
      <c r="I673" s="176" t="s">
        <v>205</v>
      </c>
      <c r="J673" s="176" t="s">
        <v>205</v>
      </c>
      <c r="K673" s="176" t="s">
        <v>205</v>
      </c>
      <c r="L673" s="176" t="s">
        <v>205</v>
      </c>
      <c r="M673" s="176" t="s">
        <v>205</v>
      </c>
      <c r="N673" s="176" t="s">
        <v>205</v>
      </c>
      <c r="O673" s="176" t="s">
        <v>205</v>
      </c>
      <c r="P673" s="176" t="s">
        <v>204</v>
      </c>
      <c r="Q673" s="176" t="s">
        <v>205</v>
      </c>
      <c r="R673" s="176" t="s">
        <v>205</v>
      </c>
      <c r="S673" s="176" t="s">
        <v>205</v>
      </c>
      <c r="T673" s="176" t="s">
        <v>205</v>
      </c>
      <c r="U673" s="176" t="s">
        <v>205</v>
      </c>
      <c r="V673" s="176" t="s">
        <v>205</v>
      </c>
      <c r="W673" s="176" t="s">
        <v>204</v>
      </c>
      <c r="X673" s="176" t="s">
        <v>204</v>
      </c>
      <c r="Y673" s="176" t="s">
        <v>205</v>
      </c>
      <c r="Z673" s="176" t="s">
        <v>204</v>
      </c>
    </row>
    <row r="674" spans="1:50" x14ac:dyDescent="0.3">
      <c r="A674" s="176">
        <v>811037</v>
      </c>
      <c r="B674" s="176" t="s">
        <v>289</v>
      </c>
      <c r="C674" s="176" t="s">
        <v>203</v>
      </c>
      <c r="D674" s="176" t="s">
        <v>205</v>
      </c>
      <c r="E674" s="176" t="s">
        <v>205</v>
      </c>
      <c r="F674" s="176" t="s">
        <v>205</v>
      </c>
      <c r="G674" s="176" t="s">
        <v>204</v>
      </c>
      <c r="H674" s="176" t="s">
        <v>203</v>
      </c>
      <c r="I674" s="176" t="s">
        <v>203</v>
      </c>
      <c r="J674" s="176" t="s">
        <v>203</v>
      </c>
      <c r="K674" s="176" t="s">
        <v>205</v>
      </c>
      <c r="L674" s="176" t="s">
        <v>205</v>
      </c>
      <c r="M674" s="176" t="s">
        <v>205</v>
      </c>
      <c r="N674" s="176" t="s">
        <v>205</v>
      </c>
      <c r="O674" s="176" t="s">
        <v>205</v>
      </c>
      <c r="P674" s="176" t="s">
        <v>205</v>
      </c>
      <c r="Q674" s="176" t="s">
        <v>205</v>
      </c>
      <c r="R674" s="176" t="s">
        <v>205</v>
      </c>
      <c r="S674" s="176" t="s">
        <v>205</v>
      </c>
      <c r="T674" s="176" t="s">
        <v>205</v>
      </c>
      <c r="U674" s="176" t="s">
        <v>205</v>
      </c>
      <c r="V674" s="176" t="s">
        <v>204</v>
      </c>
      <c r="W674" s="176" t="s">
        <v>205</v>
      </c>
      <c r="X674" s="176" t="s">
        <v>205</v>
      </c>
      <c r="Y674" s="176" t="s">
        <v>205</v>
      </c>
      <c r="Z674" s="176" t="s">
        <v>204</v>
      </c>
      <c r="AA674" s="176" t="s">
        <v>266</v>
      </c>
      <c r="AB674" s="176" t="s">
        <v>266</v>
      </c>
      <c r="AC674" s="176" t="s">
        <v>266</v>
      </c>
      <c r="AD674" s="176" t="s">
        <v>266</v>
      </c>
      <c r="AE674" s="176" t="s">
        <v>266</v>
      </c>
      <c r="AF674" s="176" t="s">
        <v>266</v>
      </c>
      <c r="AG674" s="176" t="s">
        <v>266</v>
      </c>
      <c r="AH674" s="176" t="s">
        <v>266</v>
      </c>
      <c r="AI674" s="176" t="s">
        <v>266</v>
      </c>
      <c r="AJ674" s="176" t="s">
        <v>266</v>
      </c>
      <c r="AK674" s="176" t="s">
        <v>266</v>
      </c>
      <c r="AL674" s="176" t="s">
        <v>266</v>
      </c>
      <c r="AM674" s="176" t="s">
        <v>266</v>
      </c>
      <c r="AN674" s="176" t="s">
        <v>266</v>
      </c>
      <c r="AO674" s="176" t="s">
        <v>266</v>
      </c>
      <c r="AP674" s="176" t="s">
        <v>266</v>
      </c>
      <c r="AQ674" s="176" t="s">
        <v>266</v>
      </c>
      <c r="AR674" s="176" t="s">
        <v>266</v>
      </c>
      <c r="AS674" s="176" t="s">
        <v>266</v>
      </c>
      <c r="AT674" s="176" t="s">
        <v>266</v>
      </c>
      <c r="AU674" s="176" t="s">
        <v>266</v>
      </c>
      <c r="AV674" s="176" t="s">
        <v>266</v>
      </c>
      <c r="AW674" s="176" t="s">
        <v>266</v>
      </c>
      <c r="AX674" s="176" t="s">
        <v>266</v>
      </c>
    </row>
    <row r="675" spans="1:50" x14ac:dyDescent="0.3">
      <c r="A675" s="176">
        <v>811041</v>
      </c>
      <c r="B675" s="176" t="s">
        <v>289</v>
      </c>
      <c r="C675" s="176" t="s">
        <v>204</v>
      </c>
      <c r="D675" s="176" t="s">
        <v>203</v>
      </c>
      <c r="E675" s="176" t="s">
        <v>203</v>
      </c>
      <c r="F675" s="176" t="s">
        <v>204</v>
      </c>
      <c r="G675" s="176" t="s">
        <v>204</v>
      </c>
      <c r="H675" s="176" t="s">
        <v>204</v>
      </c>
      <c r="I675" s="176" t="s">
        <v>205</v>
      </c>
      <c r="J675" s="176" t="s">
        <v>205</v>
      </c>
      <c r="K675" s="176" t="s">
        <v>204</v>
      </c>
      <c r="L675" s="176" t="s">
        <v>205</v>
      </c>
      <c r="M675" s="176" t="s">
        <v>204</v>
      </c>
      <c r="N675" s="176" t="s">
        <v>204</v>
      </c>
      <c r="O675" s="176" t="s">
        <v>204</v>
      </c>
      <c r="P675" s="176" t="s">
        <v>204</v>
      </c>
      <c r="Q675" s="176" t="s">
        <v>204</v>
      </c>
      <c r="R675" s="176" t="s">
        <v>205</v>
      </c>
      <c r="S675" s="176" t="s">
        <v>204</v>
      </c>
      <c r="T675" s="176" t="s">
        <v>204</v>
      </c>
      <c r="U675" s="176" t="s">
        <v>204</v>
      </c>
      <c r="V675" s="176" t="s">
        <v>204</v>
      </c>
      <c r="W675" s="176" t="s">
        <v>204</v>
      </c>
      <c r="X675" s="176" t="s">
        <v>205</v>
      </c>
      <c r="Y675" s="176" t="s">
        <v>204</v>
      </c>
      <c r="Z675" s="176" t="s">
        <v>204</v>
      </c>
    </row>
    <row r="676" spans="1:50" x14ac:dyDescent="0.3">
      <c r="A676" s="176">
        <v>811047</v>
      </c>
      <c r="B676" s="176" t="s">
        <v>289</v>
      </c>
      <c r="C676" s="176" t="s">
        <v>203</v>
      </c>
      <c r="D676" s="176" t="s">
        <v>203</v>
      </c>
      <c r="E676" s="176" t="s">
        <v>205</v>
      </c>
      <c r="F676" s="176" t="s">
        <v>203</v>
      </c>
      <c r="G676" s="176" t="s">
        <v>205</v>
      </c>
      <c r="H676" s="176" t="s">
        <v>204</v>
      </c>
      <c r="I676" s="176" t="s">
        <v>205</v>
      </c>
      <c r="J676" s="176" t="s">
        <v>204</v>
      </c>
      <c r="K676" s="176" t="s">
        <v>203</v>
      </c>
      <c r="L676" s="176" t="s">
        <v>205</v>
      </c>
      <c r="M676" s="176" t="s">
        <v>204</v>
      </c>
      <c r="N676" s="176" t="s">
        <v>204</v>
      </c>
      <c r="O676" s="176" t="s">
        <v>204</v>
      </c>
      <c r="P676" s="176" t="s">
        <v>204</v>
      </c>
      <c r="Q676" s="176" t="s">
        <v>205</v>
      </c>
      <c r="R676" s="176" t="s">
        <v>204</v>
      </c>
      <c r="S676" s="176" t="s">
        <v>205</v>
      </c>
      <c r="T676" s="176" t="s">
        <v>204</v>
      </c>
      <c r="U676" s="176" t="s">
        <v>204</v>
      </c>
      <c r="V676" s="176" t="s">
        <v>204</v>
      </c>
      <c r="W676" s="176" t="s">
        <v>204</v>
      </c>
      <c r="X676" s="176" t="s">
        <v>205</v>
      </c>
      <c r="Y676" s="176" t="s">
        <v>204</v>
      </c>
      <c r="Z676" s="176" t="s">
        <v>204</v>
      </c>
      <c r="AA676" s="176" t="s">
        <v>266</v>
      </c>
      <c r="AB676" s="176" t="s">
        <v>266</v>
      </c>
      <c r="AC676" s="176" t="s">
        <v>266</v>
      </c>
      <c r="AD676" s="176" t="s">
        <v>266</v>
      </c>
      <c r="AE676" s="176" t="s">
        <v>266</v>
      </c>
      <c r="AF676" s="176" t="s">
        <v>266</v>
      </c>
      <c r="AG676" s="176" t="s">
        <v>266</v>
      </c>
      <c r="AH676" s="176" t="s">
        <v>266</v>
      </c>
      <c r="AI676" s="176" t="s">
        <v>266</v>
      </c>
      <c r="AJ676" s="176" t="s">
        <v>266</v>
      </c>
      <c r="AK676" s="176" t="s">
        <v>266</v>
      </c>
      <c r="AL676" s="176" t="s">
        <v>266</v>
      </c>
      <c r="AM676" s="176" t="s">
        <v>266</v>
      </c>
      <c r="AN676" s="176" t="s">
        <v>266</v>
      </c>
      <c r="AO676" s="176" t="s">
        <v>266</v>
      </c>
      <c r="AP676" s="176" t="s">
        <v>266</v>
      </c>
      <c r="AQ676" s="176" t="s">
        <v>266</v>
      </c>
      <c r="AR676" s="176" t="s">
        <v>266</v>
      </c>
      <c r="AS676" s="176" t="s">
        <v>266</v>
      </c>
      <c r="AT676" s="176" t="s">
        <v>266</v>
      </c>
      <c r="AU676" s="176" t="s">
        <v>266</v>
      </c>
      <c r="AV676" s="176" t="s">
        <v>266</v>
      </c>
      <c r="AW676" s="176" t="s">
        <v>266</v>
      </c>
      <c r="AX676" s="176" t="s">
        <v>266</v>
      </c>
    </row>
    <row r="677" spans="1:50" x14ac:dyDescent="0.3">
      <c r="A677" s="176">
        <v>811049</v>
      </c>
      <c r="B677" s="176" t="s">
        <v>289</v>
      </c>
      <c r="C677" s="176" t="s">
        <v>205</v>
      </c>
      <c r="D677" s="176" t="s">
        <v>203</v>
      </c>
      <c r="E677" s="176" t="s">
        <v>203</v>
      </c>
      <c r="F677" s="176" t="s">
        <v>203</v>
      </c>
      <c r="G677" s="176" t="s">
        <v>203</v>
      </c>
      <c r="H677" s="176" t="s">
        <v>203</v>
      </c>
      <c r="I677" s="176" t="s">
        <v>205</v>
      </c>
      <c r="J677" s="176" t="s">
        <v>205</v>
      </c>
      <c r="K677" s="176" t="s">
        <v>205</v>
      </c>
      <c r="L677" s="176" t="s">
        <v>203</v>
      </c>
      <c r="M677" s="176" t="s">
        <v>203</v>
      </c>
      <c r="N677" s="176" t="s">
        <v>203</v>
      </c>
      <c r="O677" s="176" t="s">
        <v>204</v>
      </c>
      <c r="P677" s="176" t="s">
        <v>205</v>
      </c>
      <c r="Q677" s="176" t="s">
        <v>205</v>
      </c>
      <c r="R677" s="176" t="s">
        <v>205</v>
      </c>
      <c r="S677" s="176" t="s">
        <v>205</v>
      </c>
      <c r="T677" s="176" t="s">
        <v>205</v>
      </c>
      <c r="U677" s="176" t="s">
        <v>204</v>
      </c>
      <c r="V677" s="176" t="s">
        <v>204</v>
      </c>
      <c r="W677" s="176" t="s">
        <v>204</v>
      </c>
      <c r="X677" s="176" t="s">
        <v>204</v>
      </c>
      <c r="Y677" s="176" t="s">
        <v>204</v>
      </c>
      <c r="Z677" s="176" t="s">
        <v>204</v>
      </c>
      <c r="AA677" s="176" t="s">
        <v>266</v>
      </c>
      <c r="AB677" s="176" t="s">
        <v>266</v>
      </c>
      <c r="AC677" s="176" t="s">
        <v>266</v>
      </c>
      <c r="AD677" s="176" t="s">
        <v>266</v>
      </c>
      <c r="AE677" s="176" t="s">
        <v>266</v>
      </c>
      <c r="AF677" s="176" t="s">
        <v>266</v>
      </c>
      <c r="AG677" s="176" t="s">
        <v>266</v>
      </c>
      <c r="AH677" s="176" t="s">
        <v>266</v>
      </c>
      <c r="AI677" s="176" t="s">
        <v>266</v>
      </c>
      <c r="AJ677" s="176" t="s">
        <v>266</v>
      </c>
      <c r="AK677" s="176" t="s">
        <v>266</v>
      </c>
      <c r="AL677" s="176" t="s">
        <v>266</v>
      </c>
      <c r="AM677" s="176" t="s">
        <v>266</v>
      </c>
      <c r="AN677" s="176" t="s">
        <v>266</v>
      </c>
      <c r="AO677" s="176" t="s">
        <v>266</v>
      </c>
      <c r="AP677" s="176" t="s">
        <v>266</v>
      </c>
      <c r="AQ677" s="176" t="s">
        <v>266</v>
      </c>
      <c r="AR677" s="176" t="s">
        <v>266</v>
      </c>
      <c r="AS677" s="176" t="s">
        <v>266</v>
      </c>
      <c r="AT677" s="176" t="s">
        <v>266</v>
      </c>
      <c r="AU677" s="176" t="s">
        <v>266</v>
      </c>
      <c r="AV677" s="176" t="s">
        <v>266</v>
      </c>
      <c r="AW677" s="176" t="s">
        <v>266</v>
      </c>
      <c r="AX677" s="176" t="s">
        <v>266</v>
      </c>
    </row>
    <row r="678" spans="1:50" x14ac:dyDescent="0.3">
      <c r="A678" s="176">
        <v>811050</v>
      </c>
      <c r="B678" s="176" t="s">
        <v>289</v>
      </c>
      <c r="C678" s="176" t="s">
        <v>204</v>
      </c>
      <c r="D678" s="176" t="s">
        <v>205</v>
      </c>
      <c r="E678" s="176" t="s">
        <v>204</v>
      </c>
      <c r="F678" s="176" t="s">
        <v>204</v>
      </c>
      <c r="G678" s="176" t="s">
        <v>204</v>
      </c>
      <c r="H678" s="176" t="s">
        <v>204</v>
      </c>
      <c r="I678" s="176" t="s">
        <v>205</v>
      </c>
      <c r="J678" s="176" t="s">
        <v>205</v>
      </c>
      <c r="K678" s="176" t="s">
        <v>204</v>
      </c>
      <c r="L678" s="176" t="s">
        <v>205</v>
      </c>
      <c r="M678" s="176" t="s">
        <v>204</v>
      </c>
      <c r="N678" s="176" t="s">
        <v>204</v>
      </c>
      <c r="O678" s="176" t="s">
        <v>204</v>
      </c>
      <c r="P678" s="176" t="s">
        <v>204</v>
      </c>
      <c r="Q678" s="176" t="s">
        <v>204</v>
      </c>
      <c r="R678" s="176" t="s">
        <v>204</v>
      </c>
      <c r="S678" s="176" t="s">
        <v>204</v>
      </c>
      <c r="T678" s="176" t="s">
        <v>204</v>
      </c>
      <c r="U678" s="176" t="s">
        <v>204</v>
      </c>
      <c r="V678" s="176" t="s">
        <v>204</v>
      </c>
      <c r="W678" s="176" t="s">
        <v>204</v>
      </c>
      <c r="X678" s="176" t="s">
        <v>204</v>
      </c>
      <c r="Y678" s="176" t="s">
        <v>204</v>
      </c>
      <c r="Z678" s="176" t="s">
        <v>204</v>
      </c>
    </row>
    <row r="679" spans="1:50" x14ac:dyDescent="0.3">
      <c r="A679" s="176">
        <v>811058</v>
      </c>
      <c r="B679" s="176" t="s">
        <v>289</v>
      </c>
      <c r="C679" s="176" t="s">
        <v>205</v>
      </c>
      <c r="D679" s="176" t="s">
        <v>205</v>
      </c>
      <c r="E679" s="176" t="s">
        <v>205</v>
      </c>
      <c r="F679" s="176" t="s">
        <v>205</v>
      </c>
      <c r="G679" s="176" t="s">
        <v>205</v>
      </c>
      <c r="H679" s="176" t="s">
        <v>205</v>
      </c>
      <c r="I679" s="176" t="s">
        <v>205</v>
      </c>
      <c r="J679" s="176" t="s">
        <v>205</v>
      </c>
      <c r="K679" s="176" t="s">
        <v>205</v>
      </c>
      <c r="L679" s="176" t="s">
        <v>205</v>
      </c>
      <c r="M679" s="176" t="s">
        <v>205</v>
      </c>
      <c r="N679" s="176" t="s">
        <v>205</v>
      </c>
      <c r="O679" s="176" t="s">
        <v>205</v>
      </c>
      <c r="P679" s="176" t="s">
        <v>205</v>
      </c>
      <c r="Q679" s="176" t="s">
        <v>204</v>
      </c>
      <c r="R679" s="176" t="s">
        <v>205</v>
      </c>
      <c r="S679" s="176" t="s">
        <v>205</v>
      </c>
      <c r="T679" s="176" t="s">
        <v>205</v>
      </c>
      <c r="U679" s="176" t="s">
        <v>204</v>
      </c>
      <c r="V679" s="176" t="s">
        <v>204</v>
      </c>
      <c r="W679" s="176" t="s">
        <v>204</v>
      </c>
      <c r="X679" s="176" t="s">
        <v>204</v>
      </c>
      <c r="Y679" s="176" t="s">
        <v>204</v>
      </c>
      <c r="Z679" s="176" t="s">
        <v>204</v>
      </c>
      <c r="AA679" s="176" t="s">
        <v>266</v>
      </c>
      <c r="AB679" s="176" t="s">
        <v>266</v>
      </c>
      <c r="AC679" s="176" t="s">
        <v>266</v>
      </c>
      <c r="AD679" s="176" t="s">
        <v>266</v>
      </c>
      <c r="AE679" s="176" t="s">
        <v>266</v>
      </c>
      <c r="AF679" s="176" t="s">
        <v>266</v>
      </c>
      <c r="AG679" s="176" t="s">
        <v>266</v>
      </c>
      <c r="AH679" s="176" t="s">
        <v>266</v>
      </c>
      <c r="AI679" s="176" t="s">
        <v>266</v>
      </c>
      <c r="AJ679" s="176" t="s">
        <v>266</v>
      </c>
      <c r="AK679" s="176" t="s">
        <v>266</v>
      </c>
      <c r="AL679" s="176" t="s">
        <v>266</v>
      </c>
      <c r="AM679" s="176" t="s">
        <v>266</v>
      </c>
      <c r="AN679" s="176" t="s">
        <v>266</v>
      </c>
      <c r="AO679" s="176" t="s">
        <v>266</v>
      </c>
      <c r="AP679" s="176" t="s">
        <v>266</v>
      </c>
      <c r="AQ679" s="176" t="s">
        <v>266</v>
      </c>
      <c r="AR679" s="176" t="s">
        <v>266</v>
      </c>
      <c r="AS679" s="176" t="s">
        <v>266</v>
      </c>
      <c r="AT679" s="176" t="s">
        <v>266</v>
      </c>
      <c r="AU679" s="176" t="s">
        <v>266</v>
      </c>
      <c r="AV679" s="176" t="s">
        <v>266</v>
      </c>
      <c r="AW679" s="176" t="s">
        <v>266</v>
      </c>
      <c r="AX679" s="176" t="s">
        <v>266</v>
      </c>
    </row>
    <row r="680" spans="1:50" x14ac:dyDescent="0.3">
      <c r="A680" s="176">
        <v>811061</v>
      </c>
      <c r="B680" s="176" t="s">
        <v>289</v>
      </c>
      <c r="C680" s="176" t="s">
        <v>204</v>
      </c>
      <c r="D680" s="176" t="s">
        <v>203</v>
      </c>
      <c r="E680" s="176" t="s">
        <v>203</v>
      </c>
      <c r="F680" s="176" t="s">
        <v>204</v>
      </c>
      <c r="G680" s="176" t="s">
        <v>204</v>
      </c>
      <c r="H680" s="176" t="s">
        <v>204</v>
      </c>
      <c r="I680" s="176" t="s">
        <v>204</v>
      </c>
      <c r="J680" s="176" t="s">
        <v>204</v>
      </c>
      <c r="K680" s="176" t="s">
        <v>204</v>
      </c>
      <c r="L680" s="176" t="s">
        <v>203</v>
      </c>
      <c r="M680" s="176" t="s">
        <v>204</v>
      </c>
      <c r="N680" s="176" t="s">
        <v>203</v>
      </c>
      <c r="O680" s="176" t="s">
        <v>204</v>
      </c>
      <c r="P680" s="176" t="s">
        <v>204</v>
      </c>
      <c r="Q680" s="176" t="s">
        <v>205</v>
      </c>
      <c r="R680" s="176" t="s">
        <v>205</v>
      </c>
      <c r="S680" s="176" t="s">
        <v>205</v>
      </c>
      <c r="T680" s="176" t="s">
        <v>205</v>
      </c>
      <c r="U680" s="176" t="s">
        <v>205</v>
      </c>
      <c r="V680" s="176" t="s">
        <v>204</v>
      </c>
      <c r="W680" s="176" t="s">
        <v>205</v>
      </c>
      <c r="X680" s="176" t="s">
        <v>205</v>
      </c>
      <c r="Y680" s="176" t="s">
        <v>205</v>
      </c>
      <c r="Z680" s="176" t="s">
        <v>204</v>
      </c>
      <c r="AA680" s="176" t="s">
        <v>266</v>
      </c>
      <c r="AB680" s="176" t="s">
        <v>266</v>
      </c>
      <c r="AC680" s="176" t="s">
        <v>266</v>
      </c>
      <c r="AD680" s="176" t="s">
        <v>266</v>
      </c>
      <c r="AE680" s="176" t="s">
        <v>266</v>
      </c>
      <c r="AF680" s="176" t="s">
        <v>266</v>
      </c>
      <c r="AG680" s="176" t="s">
        <v>266</v>
      </c>
      <c r="AH680" s="176" t="s">
        <v>266</v>
      </c>
      <c r="AI680" s="176" t="s">
        <v>266</v>
      </c>
      <c r="AJ680" s="176" t="s">
        <v>266</v>
      </c>
      <c r="AK680" s="176" t="s">
        <v>266</v>
      </c>
      <c r="AL680" s="176" t="s">
        <v>266</v>
      </c>
      <c r="AM680" s="176" t="s">
        <v>266</v>
      </c>
      <c r="AN680" s="176" t="s">
        <v>266</v>
      </c>
      <c r="AO680" s="176" t="s">
        <v>266</v>
      </c>
      <c r="AP680" s="176" t="s">
        <v>266</v>
      </c>
      <c r="AQ680" s="176" t="s">
        <v>266</v>
      </c>
      <c r="AR680" s="176" t="s">
        <v>266</v>
      </c>
      <c r="AS680" s="176" t="s">
        <v>266</v>
      </c>
      <c r="AT680" s="176" t="s">
        <v>266</v>
      </c>
      <c r="AU680" s="176" t="s">
        <v>266</v>
      </c>
      <c r="AV680" s="176" t="s">
        <v>266</v>
      </c>
      <c r="AW680" s="176" t="s">
        <v>266</v>
      </c>
      <c r="AX680" s="176" t="s">
        <v>266</v>
      </c>
    </row>
    <row r="681" spans="1:50" x14ac:dyDescent="0.3">
      <c r="A681" s="176">
        <v>811064</v>
      </c>
      <c r="B681" s="176" t="s">
        <v>289</v>
      </c>
    </row>
    <row r="682" spans="1:50" x14ac:dyDescent="0.3">
      <c r="A682" s="176">
        <v>811071</v>
      </c>
      <c r="B682" s="176" t="s">
        <v>289</v>
      </c>
      <c r="C682" s="176" t="s">
        <v>205</v>
      </c>
      <c r="D682" s="176" t="s">
        <v>203</v>
      </c>
      <c r="E682" s="176" t="s">
        <v>205</v>
      </c>
      <c r="F682" s="176" t="s">
        <v>203</v>
      </c>
      <c r="G682" s="176" t="s">
        <v>205</v>
      </c>
      <c r="H682" s="176" t="s">
        <v>203</v>
      </c>
      <c r="I682" s="176" t="s">
        <v>205</v>
      </c>
      <c r="J682" s="176" t="s">
        <v>205</v>
      </c>
      <c r="K682" s="176" t="s">
        <v>205</v>
      </c>
      <c r="L682" s="176" t="s">
        <v>203</v>
      </c>
      <c r="M682" s="176" t="s">
        <v>203</v>
      </c>
      <c r="N682" s="176" t="s">
        <v>203</v>
      </c>
      <c r="O682" s="176" t="s">
        <v>204</v>
      </c>
      <c r="P682" s="176" t="s">
        <v>205</v>
      </c>
      <c r="Q682" s="176" t="s">
        <v>205</v>
      </c>
      <c r="R682" s="176" t="s">
        <v>203</v>
      </c>
      <c r="S682" s="176" t="s">
        <v>205</v>
      </c>
      <c r="T682" s="176" t="s">
        <v>205</v>
      </c>
      <c r="U682" s="176" t="s">
        <v>204</v>
      </c>
      <c r="V682" s="176" t="s">
        <v>204</v>
      </c>
      <c r="W682" s="176" t="s">
        <v>204</v>
      </c>
      <c r="X682" s="176" t="s">
        <v>205</v>
      </c>
      <c r="Y682" s="176" t="s">
        <v>204</v>
      </c>
      <c r="Z682" s="176" t="s">
        <v>204</v>
      </c>
      <c r="AA682" s="176" t="s">
        <v>266</v>
      </c>
      <c r="AB682" s="176" t="s">
        <v>266</v>
      </c>
      <c r="AC682" s="176" t="s">
        <v>266</v>
      </c>
      <c r="AD682" s="176" t="s">
        <v>266</v>
      </c>
      <c r="AE682" s="176" t="s">
        <v>266</v>
      </c>
      <c r="AF682" s="176" t="s">
        <v>266</v>
      </c>
      <c r="AG682" s="176" t="s">
        <v>266</v>
      </c>
      <c r="AH682" s="176" t="s">
        <v>266</v>
      </c>
      <c r="AI682" s="176" t="s">
        <v>266</v>
      </c>
      <c r="AJ682" s="176" t="s">
        <v>266</v>
      </c>
      <c r="AK682" s="176" t="s">
        <v>266</v>
      </c>
      <c r="AL682" s="176" t="s">
        <v>266</v>
      </c>
      <c r="AM682" s="176" t="s">
        <v>266</v>
      </c>
      <c r="AN682" s="176" t="s">
        <v>266</v>
      </c>
      <c r="AO682" s="176" t="s">
        <v>266</v>
      </c>
      <c r="AP682" s="176" t="s">
        <v>266</v>
      </c>
      <c r="AQ682" s="176" t="s">
        <v>266</v>
      </c>
      <c r="AR682" s="176" t="s">
        <v>266</v>
      </c>
      <c r="AS682" s="176" t="s">
        <v>266</v>
      </c>
      <c r="AT682" s="176" t="s">
        <v>266</v>
      </c>
      <c r="AU682" s="176" t="s">
        <v>266</v>
      </c>
      <c r="AV682" s="176" t="s">
        <v>266</v>
      </c>
      <c r="AW682" s="176" t="s">
        <v>266</v>
      </c>
      <c r="AX682" s="176" t="s">
        <v>266</v>
      </c>
    </row>
    <row r="683" spans="1:50" x14ac:dyDescent="0.3">
      <c r="A683" s="176">
        <v>811079</v>
      </c>
      <c r="B683" s="176" t="s">
        <v>289</v>
      </c>
      <c r="C683" s="176" t="s">
        <v>205</v>
      </c>
      <c r="D683" s="176" t="s">
        <v>203</v>
      </c>
      <c r="E683" s="176" t="s">
        <v>203</v>
      </c>
      <c r="F683" s="176" t="s">
        <v>203</v>
      </c>
      <c r="G683" s="176" t="s">
        <v>205</v>
      </c>
      <c r="H683" s="176" t="s">
        <v>204</v>
      </c>
      <c r="I683" s="176" t="s">
        <v>205</v>
      </c>
      <c r="J683" s="176" t="s">
        <v>204</v>
      </c>
      <c r="K683" s="176" t="s">
        <v>204</v>
      </c>
      <c r="L683" s="176" t="s">
        <v>204</v>
      </c>
      <c r="M683" s="176" t="s">
        <v>205</v>
      </c>
      <c r="N683" s="176" t="s">
        <v>204</v>
      </c>
      <c r="O683" s="176" t="s">
        <v>204</v>
      </c>
      <c r="P683" s="176" t="s">
        <v>205</v>
      </c>
      <c r="Q683" s="176" t="s">
        <v>205</v>
      </c>
      <c r="R683" s="176" t="s">
        <v>203</v>
      </c>
      <c r="S683" s="176" t="s">
        <v>203</v>
      </c>
      <c r="T683" s="176" t="s">
        <v>205</v>
      </c>
      <c r="U683" s="176" t="s">
        <v>204</v>
      </c>
      <c r="V683" s="176" t="s">
        <v>205</v>
      </c>
      <c r="W683" s="176" t="s">
        <v>204</v>
      </c>
      <c r="X683" s="176" t="s">
        <v>204</v>
      </c>
      <c r="Y683" s="176" t="s">
        <v>204</v>
      </c>
      <c r="Z683" s="176" t="s">
        <v>204</v>
      </c>
      <c r="AA683" s="176" t="s">
        <v>266</v>
      </c>
      <c r="AB683" s="176" t="s">
        <v>266</v>
      </c>
      <c r="AC683" s="176" t="s">
        <v>266</v>
      </c>
      <c r="AD683" s="176" t="s">
        <v>266</v>
      </c>
      <c r="AE683" s="176" t="s">
        <v>266</v>
      </c>
      <c r="AF683" s="176" t="s">
        <v>266</v>
      </c>
      <c r="AG683" s="176" t="s">
        <v>266</v>
      </c>
      <c r="AH683" s="176" t="s">
        <v>266</v>
      </c>
      <c r="AI683" s="176" t="s">
        <v>266</v>
      </c>
      <c r="AJ683" s="176" t="s">
        <v>266</v>
      </c>
      <c r="AK683" s="176" t="s">
        <v>266</v>
      </c>
      <c r="AL683" s="176" t="s">
        <v>266</v>
      </c>
      <c r="AM683" s="176" t="s">
        <v>266</v>
      </c>
      <c r="AN683" s="176" t="s">
        <v>266</v>
      </c>
      <c r="AO683" s="176" t="s">
        <v>266</v>
      </c>
      <c r="AP683" s="176" t="s">
        <v>266</v>
      </c>
      <c r="AQ683" s="176" t="s">
        <v>266</v>
      </c>
      <c r="AR683" s="176" t="s">
        <v>266</v>
      </c>
      <c r="AS683" s="176" t="s">
        <v>266</v>
      </c>
      <c r="AT683" s="176" t="s">
        <v>266</v>
      </c>
      <c r="AU683" s="176" t="s">
        <v>266</v>
      </c>
      <c r="AV683" s="176" t="s">
        <v>266</v>
      </c>
      <c r="AW683" s="176" t="s">
        <v>266</v>
      </c>
      <c r="AX683" s="176" t="s">
        <v>266</v>
      </c>
    </row>
    <row r="684" spans="1:50" x14ac:dyDescent="0.3">
      <c r="A684" s="176">
        <v>811086</v>
      </c>
      <c r="B684" s="176" t="s">
        <v>289</v>
      </c>
      <c r="C684" s="176" t="s">
        <v>203</v>
      </c>
      <c r="D684" s="176" t="s">
        <v>205</v>
      </c>
      <c r="E684" s="176" t="s">
        <v>203</v>
      </c>
      <c r="F684" s="176" t="s">
        <v>203</v>
      </c>
      <c r="G684" s="176" t="s">
        <v>205</v>
      </c>
      <c r="H684" s="176" t="s">
        <v>203</v>
      </c>
      <c r="I684" s="176" t="s">
        <v>205</v>
      </c>
      <c r="J684" s="176" t="s">
        <v>205</v>
      </c>
      <c r="K684" s="176" t="s">
        <v>205</v>
      </c>
      <c r="L684" s="176" t="s">
        <v>205</v>
      </c>
      <c r="M684" s="176" t="s">
        <v>205</v>
      </c>
      <c r="N684" s="176" t="s">
        <v>203</v>
      </c>
      <c r="O684" s="176" t="s">
        <v>205</v>
      </c>
      <c r="P684" s="176" t="s">
        <v>205</v>
      </c>
      <c r="Q684" s="176" t="s">
        <v>205</v>
      </c>
      <c r="R684" s="176" t="s">
        <v>205</v>
      </c>
      <c r="S684" s="176" t="s">
        <v>205</v>
      </c>
      <c r="T684" s="176" t="s">
        <v>205</v>
      </c>
      <c r="U684" s="176" t="s">
        <v>205</v>
      </c>
      <c r="V684" s="176" t="s">
        <v>205</v>
      </c>
      <c r="W684" s="176" t="s">
        <v>205</v>
      </c>
      <c r="X684" s="176" t="s">
        <v>205</v>
      </c>
      <c r="Y684" s="176" t="s">
        <v>205</v>
      </c>
      <c r="Z684" s="176" t="s">
        <v>205</v>
      </c>
      <c r="AA684" s="176" t="s">
        <v>266</v>
      </c>
      <c r="AB684" s="176" t="s">
        <v>266</v>
      </c>
      <c r="AC684" s="176" t="s">
        <v>266</v>
      </c>
      <c r="AD684" s="176" t="s">
        <v>266</v>
      </c>
      <c r="AE684" s="176" t="s">
        <v>266</v>
      </c>
      <c r="AF684" s="176" t="s">
        <v>266</v>
      </c>
      <c r="AG684" s="176" t="s">
        <v>266</v>
      </c>
      <c r="AH684" s="176" t="s">
        <v>266</v>
      </c>
      <c r="AI684" s="176" t="s">
        <v>266</v>
      </c>
      <c r="AJ684" s="176" t="s">
        <v>266</v>
      </c>
      <c r="AK684" s="176" t="s">
        <v>266</v>
      </c>
      <c r="AL684" s="176" t="s">
        <v>266</v>
      </c>
      <c r="AM684" s="176" t="s">
        <v>266</v>
      </c>
      <c r="AN684" s="176" t="s">
        <v>266</v>
      </c>
      <c r="AO684" s="176" t="s">
        <v>266</v>
      </c>
      <c r="AP684" s="176" t="s">
        <v>266</v>
      </c>
      <c r="AQ684" s="176" t="s">
        <v>266</v>
      </c>
      <c r="AR684" s="176" t="s">
        <v>266</v>
      </c>
      <c r="AS684" s="176" t="s">
        <v>266</v>
      </c>
      <c r="AT684" s="176" t="s">
        <v>266</v>
      </c>
      <c r="AU684" s="176" t="s">
        <v>266</v>
      </c>
      <c r="AV684" s="176" t="s">
        <v>266</v>
      </c>
      <c r="AW684" s="176" t="s">
        <v>266</v>
      </c>
      <c r="AX684" s="176" t="s">
        <v>266</v>
      </c>
    </row>
    <row r="685" spans="1:50" x14ac:dyDescent="0.3">
      <c r="A685" s="176">
        <v>811087</v>
      </c>
      <c r="B685" s="176" t="s">
        <v>289</v>
      </c>
      <c r="C685" s="176" t="s">
        <v>204</v>
      </c>
      <c r="D685" s="176" t="s">
        <v>203</v>
      </c>
      <c r="E685" s="176" t="s">
        <v>205</v>
      </c>
      <c r="F685" s="176" t="s">
        <v>204</v>
      </c>
      <c r="G685" s="176" t="s">
        <v>204</v>
      </c>
      <c r="H685" s="176" t="s">
        <v>204</v>
      </c>
      <c r="I685" s="176" t="s">
        <v>205</v>
      </c>
      <c r="J685" s="176" t="s">
        <v>203</v>
      </c>
      <c r="K685" s="176" t="s">
        <v>203</v>
      </c>
      <c r="L685" s="176" t="s">
        <v>203</v>
      </c>
      <c r="M685" s="176" t="s">
        <v>204</v>
      </c>
      <c r="N685" s="176" t="s">
        <v>204</v>
      </c>
      <c r="O685" s="176" t="s">
        <v>204</v>
      </c>
      <c r="P685" s="176" t="s">
        <v>204</v>
      </c>
      <c r="Q685" s="176" t="s">
        <v>203</v>
      </c>
      <c r="R685" s="176" t="s">
        <v>204</v>
      </c>
      <c r="S685" s="176" t="s">
        <v>204</v>
      </c>
      <c r="T685" s="176" t="s">
        <v>204</v>
      </c>
      <c r="U685" s="176" t="s">
        <v>204</v>
      </c>
      <c r="V685" s="176" t="s">
        <v>204</v>
      </c>
      <c r="W685" s="176" t="s">
        <v>204</v>
      </c>
      <c r="X685" s="176" t="s">
        <v>205</v>
      </c>
      <c r="Y685" s="176" t="s">
        <v>204</v>
      </c>
      <c r="Z685" s="176" t="s">
        <v>204</v>
      </c>
    </row>
    <row r="686" spans="1:50" x14ac:dyDescent="0.3">
      <c r="A686" s="176">
        <v>811092</v>
      </c>
      <c r="B686" s="176" t="s">
        <v>289</v>
      </c>
      <c r="C686" s="176" t="s">
        <v>203</v>
      </c>
      <c r="D686" s="176" t="s">
        <v>203</v>
      </c>
      <c r="E686" s="176" t="s">
        <v>203</v>
      </c>
      <c r="F686" s="176" t="s">
        <v>203</v>
      </c>
      <c r="G686" s="176" t="s">
        <v>203</v>
      </c>
      <c r="H686" s="176" t="s">
        <v>203</v>
      </c>
      <c r="I686" s="176" t="s">
        <v>205</v>
      </c>
      <c r="J686" s="176" t="s">
        <v>203</v>
      </c>
      <c r="K686" s="176" t="s">
        <v>205</v>
      </c>
      <c r="L686" s="176" t="s">
        <v>203</v>
      </c>
      <c r="M686" s="176" t="s">
        <v>203</v>
      </c>
      <c r="N686" s="176" t="s">
        <v>205</v>
      </c>
      <c r="O686" s="176" t="s">
        <v>204</v>
      </c>
      <c r="P686" s="176" t="s">
        <v>205</v>
      </c>
      <c r="Q686" s="176" t="s">
        <v>205</v>
      </c>
      <c r="R686" s="176" t="s">
        <v>205</v>
      </c>
      <c r="S686" s="176" t="s">
        <v>204</v>
      </c>
      <c r="T686" s="176" t="s">
        <v>205</v>
      </c>
      <c r="U686" s="176" t="s">
        <v>204</v>
      </c>
      <c r="V686" s="176" t="s">
        <v>204</v>
      </c>
      <c r="W686" s="176" t="s">
        <v>205</v>
      </c>
      <c r="X686" s="176" t="s">
        <v>204</v>
      </c>
      <c r="Y686" s="176" t="s">
        <v>204</v>
      </c>
      <c r="Z686" s="176" t="s">
        <v>204</v>
      </c>
      <c r="AA686" s="176" t="s">
        <v>266</v>
      </c>
      <c r="AB686" s="176" t="s">
        <v>266</v>
      </c>
      <c r="AC686" s="176" t="s">
        <v>266</v>
      </c>
      <c r="AD686" s="176" t="s">
        <v>266</v>
      </c>
      <c r="AE686" s="176" t="s">
        <v>266</v>
      </c>
      <c r="AF686" s="176" t="s">
        <v>266</v>
      </c>
      <c r="AG686" s="176" t="s">
        <v>266</v>
      </c>
      <c r="AH686" s="176" t="s">
        <v>266</v>
      </c>
      <c r="AI686" s="176" t="s">
        <v>266</v>
      </c>
      <c r="AJ686" s="176" t="s">
        <v>266</v>
      </c>
      <c r="AK686" s="176" t="s">
        <v>266</v>
      </c>
      <c r="AL686" s="176" t="s">
        <v>266</v>
      </c>
      <c r="AM686" s="176" t="s">
        <v>266</v>
      </c>
      <c r="AN686" s="176" t="s">
        <v>266</v>
      </c>
      <c r="AO686" s="176" t="s">
        <v>266</v>
      </c>
      <c r="AP686" s="176" t="s">
        <v>266</v>
      </c>
      <c r="AQ686" s="176" t="s">
        <v>266</v>
      </c>
      <c r="AR686" s="176" t="s">
        <v>266</v>
      </c>
      <c r="AS686" s="176" t="s">
        <v>266</v>
      </c>
      <c r="AT686" s="176" t="s">
        <v>266</v>
      </c>
      <c r="AU686" s="176" t="s">
        <v>266</v>
      </c>
      <c r="AV686" s="176" t="s">
        <v>266</v>
      </c>
      <c r="AW686" s="176" t="s">
        <v>266</v>
      </c>
      <c r="AX686" s="176" t="s">
        <v>266</v>
      </c>
    </row>
    <row r="687" spans="1:50" x14ac:dyDescent="0.3">
      <c r="A687" s="176">
        <v>811098</v>
      </c>
      <c r="B687" s="176" t="s">
        <v>289</v>
      </c>
      <c r="C687" s="176" t="s">
        <v>205</v>
      </c>
      <c r="D687" s="176" t="s">
        <v>204</v>
      </c>
      <c r="E687" s="176" t="s">
        <v>205</v>
      </c>
      <c r="F687" s="176" t="s">
        <v>204</v>
      </c>
      <c r="G687" s="176" t="s">
        <v>204</v>
      </c>
      <c r="H687" s="176" t="s">
        <v>204</v>
      </c>
      <c r="I687" s="176" t="s">
        <v>203</v>
      </c>
      <c r="J687" s="176" t="s">
        <v>204</v>
      </c>
      <c r="K687" s="176" t="s">
        <v>205</v>
      </c>
      <c r="L687" s="176" t="s">
        <v>204</v>
      </c>
      <c r="M687" s="176" t="s">
        <v>205</v>
      </c>
      <c r="N687" s="176" t="s">
        <v>204</v>
      </c>
      <c r="O687" s="176" t="s">
        <v>205</v>
      </c>
      <c r="P687" s="176" t="s">
        <v>204</v>
      </c>
      <c r="Q687" s="176" t="s">
        <v>204</v>
      </c>
      <c r="R687" s="176" t="s">
        <v>204</v>
      </c>
      <c r="S687" s="176" t="s">
        <v>204</v>
      </c>
      <c r="T687" s="176" t="s">
        <v>203</v>
      </c>
      <c r="U687" s="176" t="s">
        <v>204</v>
      </c>
      <c r="V687" s="176" t="s">
        <v>204</v>
      </c>
      <c r="W687" s="176" t="s">
        <v>204</v>
      </c>
      <c r="X687" s="176" t="s">
        <v>204</v>
      </c>
      <c r="Y687" s="176" t="s">
        <v>205</v>
      </c>
      <c r="Z687" s="176" t="s">
        <v>204</v>
      </c>
      <c r="AA687" s="176" t="s">
        <v>266</v>
      </c>
      <c r="AB687" s="176" t="s">
        <v>266</v>
      </c>
      <c r="AC687" s="176" t="s">
        <v>266</v>
      </c>
      <c r="AD687" s="176" t="s">
        <v>266</v>
      </c>
      <c r="AE687" s="176" t="s">
        <v>266</v>
      </c>
      <c r="AF687" s="176" t="s">
        <v>266</v>
      </c>
      <c r="AG687" s="176" t="s">
        <v>266</v>
      </c>
      <c r="AH687" s="176" t="s">
        <v>266</v>
      </c>
      <c r="AI687" s="176" t="s">
        <v>266</v>
      </c>
      <c r="AJ687" s="176" t="s">
        <v>266</v>
      </c>
      <c r="AK687" s="176" t="s">
        <v>266</v>
      </c>
      <c r="AL687" s="176" t="s">
        <v>266</v>
      </c>
      <c r="AM687" s="176" t="s">
        <v>266</v>
      </c>
      <c r="AN687" s="176" t="s">
        <v>266</v>
      </c>
      <c r="AO687" s="176" t="s">
        <v>266</v>
      </c>
      <c r="AP687" s="176" t="s">
        <v>266</v>
      </c>
      <c r="AQ687" s="176" t="s">
        <v>266</v>
      </c>
      <c r="AR687" s="176" t="s">
        <v>266</v>
      </c>
      <c r="AS687" s="176" t="s">
        <v>266</v>
      </c>
      <c r="AT687" s="176" t="s">
        <v>266</v>
      </c>
      <c r="AU687" s="176" t="s">
        <v>266</v>
      </c>
      <c r="AV687" s="176" t="s">
        <v>266</v>
      </c>
      <c r="AW687" s="176" t="s">
        <v>266</v>
      </c>
      <c r="AX687" s="176" t="s">
        <v>266</v>
      </c>
    </row>
    <row r="688" spans="1:50" x14ac:dyDescent="0.3">
      <c r="A688" s="176">
        <v>811099</v>
      </c>
      <c r="B688" s="176" t="s">
        <v>289</v>
      </c>
      <c r="C688" s="176" t="s">
        <v>203</v>
      </c>
      <c r="D688" s="176" t="s">
        <v>203</v>
      </c>
      <c r="E688" s="176" t="s">
        <v>205</v>
      </c>
      <c r="F688" s="176" t="s">
        <v>203</v>
      </c>
      <c r="G688" s="176" t="s">
        <v>205</v>
      </c>
      <c r="H688" s="176" t="s">
        <v>203</v>
      </c>
      <c r="I688" s="176" t="s">
        <v>203</v>
      </c>
      <c r="J688" s="176" t="s">
        <v>205</v>
      </c>
      <c r="K688" s="176" t="s">
        <v>205</v>
      </c>
      <c r="L688" s="176" t="s">
        <v>205</v>
      </c>
      <c r="M688" s="176" t="s">
        <v>203</v>
      </c>
      <c r="N688" s="176" t="s">
        <v>205</v>
      </c>
      <c r="O688" s="176" t="s">
        <v>204</v>
      </c>
      <c r="P688" s="176" t="s">
        <v>205</v>
      </c>
      <c r="Q688" s="176" t="s">
        <v>205</v>
      </c>
      <c r="R688" s="176" t="s">
        <v>204</v>
      </c>
      <c r="S688" s="176" t="s">
        <v>205</v>
      </c>
      <c r="T688" s="176" t="s">
        <v>205</v>
      </c>
      <c r="U688" s="176" t="s">
        <v>204</v>
      </c>
      <c r="V688" s="176" t="s">
        <v>204</v>
      </c>
      <c r="W688" s="176" t="s">
        <v>204</v>
      </c>
      <c r="X688" s="176" t="s">
        <v>204</v>
      </c>
      <c r="Y688" s="176" t="s">
        <v>204</v>
      </c>
      <c r="Z688" s="176" t="s">
        <v>204</v>
      </c>
    </row>
    <row r="689" spans="1:50" x14ac:dyDescent="0.3">
      <c r="A689" s="176">
        <v>811101</v>
      </c>
      <c r="B689" s="176" t="s">
        <v>289</v>
      </c>
      <c r="C689" s="176" t="s">
        <v>204</v>
      </c>
      <c r="D689" s="176" t="s">
        <v>205</v>
      </c>
      <c r="E689" s="176" t="s">
        <v>205</v>
      </c>
      <c r="F689" s="176" t="s">
        <v>204</v>
      </c>
      <c r="G689" s="176" t="s">
        <v>204</v>
      </c>
      <c r="H689" s="176" t="s">
        <v>204</v>
      </c>
      <c r="I689" s="176" t="s">
        <v>203</v>
      </c>
      <c r="J689" s="176" t="s">
        <v>204</v>
      </c>
      <c r="K689" s="176" t="s">
        <v>205</v>
      </c>
      <c r="L689" s="176" t="s">
        <v>205</v>
      </c>
      <c r="M689" s="176" t="s">
        <v>204</v>
      </c>
      <c r="N689" s="176" t="s">
        <v>204</v>
      </c>
      <c r="O689" s="176" t="s">
        <v>266</v>
      </c>
      <c r="P689" s="176" t="s">
        <v>266</v>
      </c>
      <c r="Q689" s="176" t="s">
        <v>266</v>
      </c>
      <c r="R689" s="176" t="s">
        <v>266</v>
      </c>
      <c r="S689" s="176" t="s">
        <v>266</v>
      </c>
      <c r="T689" s="176" t="s">
        <v>266</v>
      </c>
      <c r="U689" s="176" t="s">
        <v>204</v>
      </c>
      <c r="V689" s="176" t="s">
        <v>204</v>
      </c>
      <c r="W689" s="176" t="s">
        <v>204</v>
      </c>
      <c r="X689" s="176" t="s">
        <v>204</v>
      </c>
      <c r="Y689" s="176" t="s">
        <v>204</v>
      </c>
      <c r="Z689" s="176" t="s">
        <v>204</v>
      </c>
    </row>
    <row r="690" spans="1:50" x14ac:dyDescent="0.3">
      <c r="A690" s="176">
        <v>811107</v>
      </c>
      <c r="B690" s="176" t="s">
        <v>289</v>
      </c>
      <c r="C690" s="176" t="s">
        <v>205</v>
      </c>
      <c r="D690" s="176" t="s">
        <v>205</v>
      </c>
      <c r="E690" s="176" t="s">
        <v>203</v>
      </c>
      <c r="F690" s="176" t="s">
        <v>205</v>
      </c>
      <c r="G690" s="176" t="s">
        <v>205</v>
      </c>
      <c r="H690" s="176" t="s">
        <v>205</v>
      </c>
      <c r="I690" s="176" t="s">
        <v>203</v>
      </c>
      <c r="J690" s="176" t="s">
        <v>203</v>
      </c>
      <c r="K690" s="176" t="s">
        <v>203</v>
      </c>
      <c r="L690" s="176" t="s">
        <v>205</v>
      </c>
      <c r="M690" s="176" t="s">
        <v>203</v>
      </c>
      <c r="N690" s="176" t="s">
        <v>205</v>
      </c>
      <c r="O690" s="176" t="s">
        <v>205</v>
      </c>
      <c r="P690" s="176" t="s">
        <v>205</v>
      </c>
      <c r="Q690" s="176" t="s">
        <v>205</v>
      </c>
      <c r="R690" s="176" t="s">
        <v>203</v>
      </c>
      <c r="S690" s="176" t="s">
        <v>205</v>
      </c>
      <c r="T690" s="176" t="s">
        <v>204</v>
      </c>
      <c r="U690" s="176" t="s">
        <v>205</v>
      </c>
      <c r="V690" s="176" t="s">
        <v>205</v>
      </c>
      <c r="W690" s="176" t="s">
        <v>205</v>
      </c>
      <c r="X690" s="176" t="s">
        <v>204</v>
      </c>
      <c r="Y690" s="176" t="s">
        <v>204</v>
      </c>
      <c r="Z690" s="176" t="s">
        <v>204</v>
      </c>
      <c r="AA690" s="176" t="s">
        <v>266</v>
      </c>
      <c r="AB690" s="176" t="s">
        <v>266</v>
      </c>
      <c r="AC690" s="176" t="s">
        <v>266</v>
      </c>
      <c r="AD690" s="176" t="s">
        <v>266</v>
      </c>
      <c r="AE690" s="176" t="s">
        <v>266</v>
      </c>
      <c r="AF690" s="176" t="s">
        <v>266</v>
      </c>
      <c r="AG690" s="176" t="s">
        <v>266</v>
      </c>
      <c r="AH690" s="176" t="s">
        <v>266</v>
      </c>
      <c r="AI690" s="176" t="s">
        <v>266</v>
      </c>
      <c r="AJ690" s="176" t="s">
        <v>266</v>
      </c>
      <c r="AK690" s="176" t="s">
        <v>266</v>
      </c>
      <c r="AL690" s="176" t="s">
        <v>266</v>
      </c>
      <c r="AM690" s="176" t="s">
        <v>266</v>
      </c>
      <c r="AN690" s="176" t="s">
        <v>266</v>
      </c>
      <c r="AO690" s="176" t="s">
        <v>266</v>
      </c>
      <c r="AP690" s="176" t="s">
        <v>266</v>
      </c>
      <c r="AQ690" s="176" t="s">
        <v>266</v>
      </c>
      <c r="AR690" s="176" t="s">
        <v>266</v>
      </c>
      <c r="AS690" s="176" t="s">
        <v>266</v>
      </c>
      <c r="AT690" s="176" t="s">
        <v>266</v>
      </c>
      <c r="AU690" s="176" t="s">
        <v>266</v>
      </c>
      <c r="AV690" s="176" t="s">
        <v>266</v>
      </c>
      <c r="AW690" s="176" t="s">
        <v>266</v>
      </c>
      <c r="AX690" s="176" t="s">
        <v>266</v>
      </c>
    </row>
    <row r="691" spans="1:50" x14ac:dyDescent="0.3">
      <c r="A691" s="176">
        <v>811115</v>
      </c>
      <c r="B691" s="176" t="s">
        <v>289</v>
      </c>
      <c r="C691" s="176" t="s">
        <v>203</v>
      </c>
      <c r="D691" s="176" t="s">
        <v>203</v>
      </c>
      <c r="E691" s="176" t="s">
        <v>203</v>
      </c>
      <c r="F691" s="176" t="s">
        <v>205</v>
      </c>
      <c r="G691" s="176" t="s">
        <v>205</v>
      </c>
      <c r="H691" s="176" t="s">
        <v>204</v>
      </c>
      <c r="I691" s="176" t="s">
        <v>203</v>
      </c>
      <c r="J691" s="176" t="s">
        <v>204</v>
      </c>
      <c r="K691" s="176" t="s">
        <v>205</v>
      </c>
      <c r="L691" s="176" t="s">
        <v>205</v>
      </c>
      <c r="M691" s="176" t="s">
        <v>204</v>
      </c>
      <c r="N691" s="176" t="s">
        <v>204</v>
      </c>
      <c r="O691" s="176" t="s">
        <v>204</v>
      </c>
      <c r="P691" s="176" t="s">
        <v>204</v>
      </c>
      <c r="Q691" s="176" t="s">
        <v>204</v>
      </c>
      <c r="R691" s="176" t="s">
        <v>203</v>
      </c>
      <c r="S691" s="176" t="s">
        <v>204</v>
      </c>
      <c r="T691" s="176" t="s">
        <v>204</v>
      </c>
      <c r="U691" s="176" t="s">
        <v>204</v>
      </c>
      <c r="V691" s="176" t="s">
        <v>204</v>
      </c>
      <c r="W691" s="176" t="s">
        <v>204</v>
      </c>
      <c r="X691" s="176" t="s">
        <v>204</v>
      </c>
      <c r="Y691" s="176" t="s">
        <v>204</v>
      </c>
      <c r="Z691" s="176" t="s">
        <v>204</v>
      </c>
      <c r="AA691" s="176" t="s">
        <v>266</v>
      </c>
      <c r="AB691" s="176" t="s">
        <v>266</v>
      </c>
      <c r="AC691" s="176" t="s">
        <v>266</v>
      </c>
      <c r="AD691" s="176" t="s">
        <v>266</v>
      </c>
      <c r="AE691" s="176" t="s">
        <v>266</v>
      </c>
      <c r="AF691" s="176" t="s">
        <v>266</v>
      </c>
      <c r="AG691" s="176" t="s">
        <v>266</v>
      </c>
      <c r="AH691" s="176" t="s">
        <v>266</v>
      </c>
      <c r="AI691" s="176" t="s">
        <v>266</v>
      </c>
      <c r="AJ691" s="176" t="s">
        <v>266</v>
      </c>
      <c r="AK691" s="176" t="s">
        <v>266</v>
      </c>
      <c r="AL691" s="176" t="s">
        <v>266</v>
      </c>
      <c r="AM691" s="176" t="s">
        <v>266</v>
      </c>
      <c r="AN691" s="176" t="s">
        <v>266</v>
      </c>
      <c r="AO691" s="176" t="s">
        <v>266</v>
      </c>
      <c r="AP691" s="176" t="s">
        <v>266</v>
      </c>
      <c r="AQ691" s="176" t="s">
        <v>266</v>
      </c>
      <c r="AR691" s="176" t="s">
        <v>266</v>
      </c>
      <c r="AS691" s="176" t="s">
        <v>266</v>
      </c>
      <c r="AT691" s="176" t="s">
        <v>266</v>
      </c>
      <c r="AU691" s="176" t="s">
        <v>266</v>
      </c>
      <c r="AV691" s="176" t="s">
        <v>266</v>
      </c>
      <c r="AW691" s="176" t="s">
        <v>266</v>
      </c>
      <c r="AX691" s="176" t="s">
        <v>266</v>
      </c>
    </row>
    <row r="692" spans="1:50" x14ac:dyDescent="0.3">
      <c r="A692" s="176">
        <v>811116</v>
      </c>
      <c r="B692" s="176" t="s">
        <v>289</v>
      </c>
      <c r="C692" s="176" t="s">
        <v>205</v>
      </c>
      <c r="D692" s="176" t="s">
        <v>205</v>
      </c>
      <c r="E692" s="176" t="s">
        <v>205</v>
      </c>
      <c r="F692" s="176" t="s">
        <v>205</v>
      </c>
      <c r="G692" s="176" t="s">
        <v>205</v>
      </c>
      <c r="H692" s="176" t="s">
        <v>205</v>
      </c>
      <c r="I692" s="176" t="s">
        <v>205</v>
      </c>
      <c r="J692" s="176" t="s">
        <v>205</v>
      </c>
      <c r="K692" s="176" t="s">
        <v>204</v>
      </c>
      <c r="L692" s="176" t="s">
        <v>205</v>
      </c>
      <c r="M692" s="176" t="s">
        <v>205</v>
      </c>
      <c r="N692" s="176" t="s">
        <v>205</v>
      </c>
      <c r="O692" s="176" t="s">
        <v>204</v>
      </c>
      <c r="P692" s="176" t="s">
        <v>204</v>
      </c>
      <c r="Q692" s="176" t="s">
        <v>205</v>
      </c>
      <c r="R692" s="176" t="s">
        <v>205</v>
      </c>
      <c r="S692" s="176" t="s">
        <v>205</v>
      </c>
      <c r="T692" s="176" t="s">
        <v>205</v>
      </c>
      <c r="U692" s="176" t="s">
        <v>204</v>
      </c>
      <c r="V692" s="176" t="s">
        <v>204</v>
      </c>
      <c r="W692" s="176" t="s">
        <v>204</v>
      </c>
      <c r="X692" s="176" t="s">
        <v>204</v>
      </c>
      <c r="Y692" s="176" t="s">
        <v>204</v>
      </c>
      <c r="Z692" s="176" t="s">
        <v>204</v>
      </c>
    </row>
    <row r="693" spans="1:50" x14ac:dyDescent="0.3">
      <c r="A693" s="176">
        <v>811117</v>
      </c>
      <c r="B693" s="176" t="s">
        <v>289</v>
      </c>
      <c r="C693" s="176" t="s">
        <v>203</v>
      </c>
      <c r="D693" s="176" t="s">
        <v>203</v>
      </c>
      <c r="E693" s="176" t="s">
        <v>203</v>
      </c>
      <c r="F693" s="176" t="s">
        <v>203</v>
      </c>
      <c r="G693" s="176" t="s">
        <v>205</v>
      </c>
      <c r="H693" s="176" t="s">
        <v>205</v>
      </c>
      <c r="I693" s="176" t="s">
        <v>205</v>
      </c>
      <c r="J693" s="176" t="s">
        <v>205</v>
      </c>
      <c r="K693" s="176" t="s">
        <v>203</v>
      </c>
      <c r="L693" s="176" t="s">
        <v>203</v>
      </c>
      <c r="M693" s="176" t="s">
        <v>205</v>
      </c>
      <c r="N693" s="176" t="s">
        <v>205</v>
      </c>
      <c r="O693" s="176" t="s">
        <v>204</v>
      </c>
      <c r="P693" s="176" t="s">
        <v>205</v>
      </c>
      <c r="Q693" s="176" t="s">
        <v>205</v>
      </c>
      <c r="R693" s="176" t="s">
        <v>205</v>
      </c>
      <c r="S693" s="176" t="s">
        <v>205</v>
      </c>
      <c r="T693" s="176" t="s">
        <v>205</v>
      </c>
      <c r="U693" s="176" t="s">
        <v>205</v>
      </c>
      <c r="V693" s="176" t="s">
        <v>205</v>
      </c>
      <c r="W693" s="176" t="s">
        <v>205</v>
      </c>
      <c r="X693" s="176" t="s">
        <v>205</v>
      </c>
      <c r="Y693" s="176" t="s">
        <v>205</v>
      </c>
      <c r="Z693" s="176" t="s">
        <v>204</v>
      </c>
      <c r="AA693" s="176" t="s">
        <v>266</v>
      </c>
      <c r="AB693" s="176" t="s">
        <v>266</v>
      </c>
      <c r="AC693" s="176" t="s">
        <v>266</v>
      </c>
      <c r="AD693" s="176" t="s">
        <v>266</v>
      </c>
      <c r="AE693" s="176" t="s">
        <v>266</v>
      </c>
      <c r="AF693" s="176" t="s">
        <v>266</v>
      </c>
      <c r="AG693" s="176" t="s">
        <v>266</v>
      </c>
      <c r="AH693" s="176" t="s">
        <v>266</v>
      </c>
      <c r="AI693" s="176" t="s">
        <v>266</v>
      </c>
      <c r="AJ693" s="176" t="s">
        <v>266</v>
      </c>
      <c r="AK693" s="176" t="s">
        <v>266</v>
      </c>
      <c r="AL693" s="176" t="s">
        <v>266</v>
      </c>
      <c r="AM693" s="176" t="s">
        <v>266</v>
      </c>
      <c r="AN693" s="176" t="s">
        <v>266</v>
      </c>
      <c r="AO693" s="176" t="s">
        <v>266</v>
      </c>
      <c r="AP693" s="176" t="s">
        <v>266</v>
      </c>
      <c r="AQ693" s="176" t="s">
        <v>266</v>
      </c>
      <c r="AR693" s="176" t="s">
        <v>266</v>
      </c>
      <c r="AS693" s="176" t="s">
        <v>266</v>
      </c>
      <c r="AT693" s="176" t="s">
        <v>266</v>
      </c>
      <c r="AU693" s="176" t="s">
        <v>266</v>
      </c>
      <c r="AV693" s="176" t="s">
        <v>266</v>
      </c>
      <c r="AW693" s="176" t="s">
        <v>266</v>
      </c>
      <c r="AX693" s="176" t="s">
        <v>266</v>
      </c>
    </row>
    <row r="694" spans="1:50" x14ac:dyDescent="0.3">
      <c r="A694" s="176">
        <v>811133</v>
      </c>
      <c r="B694" s="176" t="s">
        <v>289</v>
      </c>
      <c r="C694" s="176" t="s">
        <v>203</v>
      </c>
      <c r="D694" s="176" t="s">
        <v>205</v>
      </c>
      <c r="E694" s="176" t="s">
        <v>203</v>
      </c>
      <c r="F694" s="176" t="s">
        <v>205</v>
      </c>
      <c r="G694" s="176" t="s">
        <v>203</v>
      </c>
      <c r="H694" s="176" t="s">
        <v>203</v>
      </c>
      <c r="I694" s="176" t="s">
        <v>205</v>
      </c>
      <c r="J694" s="176" t="s">
        <v>205</v>
      </c>
      <c r="K694" s="176" t="s">
        <v>203</v>
      </c>
      <c r="L694" s="176" t="s">
        <v>205</v>
      </c>
      <c r="M694" s="176" t="s">
        <v>203</v>
      </c>
      <c r="N694" s="176" t="s">
        <v>205</v>
      </c>
      <c r="O694" s="176" t="s">
        <v>204</v>
      </c>
      <c r="P694" s="176" t="s">
        <v>205</v>
      </c>
      <c r="Q694" s="176" t="s">
        <v>205</v>
      </c>
      <c r="R694" s="176" t="s">
        <v>203</v>
      </c>
      <c r="S694" s="176" t="s">
        <v>205</v>
      </c>
      <c r="T694" s="176" t="s">
        <v>205</v>
      </c>
      <c r="U694" s="176" t="s">
        <v>205</v>
      </c>
      <c r="V694" s="176" t="s">
        <v>204</v>
      </c>
      <c r="W694" s="176" t="s">
        <v>204</v>
      </c>
      <c r="X694" s="176" t="s">
        <v>204</v>
      </c>
      <c r="Y694" s="176" t="s">
        <v>204</v>
      </c>
      <c r="Z694" s="176" t="s">
        <v>204</v>
      </c>
      <c r="AA694" s="176" t="s">
        <v>266</v>
      </c>
      <c r="AB694" s="176" t="s">
        <v>266</v>
      </c>
      <c r="AC694" s="176" t="s">
        <v>266</v>
      </c>
      <c r="AD694" s="176" t="s">
        <v>266</v>
      </c>
      <c r="AE694" s="176" t="s">
        <v>266</v>
      </c>
      <c r="AF694" s="176" t="s">
        <v>266</v>
      </c>
      <c r="AG694" s="176" t="s">
        <v>266</v>
      </c>
      <c r="AH694" s="176" t="s">
        <v>266</v>
      </c>
      <c r="AI694" s="176" t="s">
        <v>266</v>
      </c>
      <c r="AJ694" s="176" t="s">
        <v>266</v>
      </c>
      <c r="AK694" s="176" t="s">
        <v>266</v>
      </c>
      <c r="AL694" s="176" t="s">
        <v>266</v>
      </c>
      <c r="AM694" s="176" t="s">
        <v>266</v>
      </c>
      <c r="AN694" s="176" t="s">
        <v>266</v>
      </c>
      <c r="AO694" s="176" t="s">
        <v>266</v>
      </c>
      <c r="AP694" s="176" t="s">
        <v>266</v>
      </c>
      <c r="AQ694" s="176" t="s">
        <v>266</v>
      </c>
      <c r="AR694" s="176" t="s">
        <v>266</v>
      </c>
      <c r="AS694" s="176" t="s">
        <v>266</v>
      </c>
      <c r="AT694" s="176" t="s">
        <v>266</v>
      </c>
      <c r="AU694" s="176" t="s">
        <v>266</v>
      </c>
      <c r="AV694" s="176" t="s">
        <v>266</v>
      </c>
      <c r="AW694" s="176" t="s">
        <v>266</v>
      </c>
      <c r="AX694" s="176" t="s">
        <v>266</v>
      </c>
    </row>
    <row r="695" spans="1:50" x14ac:dyDescent="0.3">
      <c r="A695" s="176">
        <v>811136</v>
      </c>
      <c r="B695" s="176" t="s">
        <v>289</v>
      </c>
      <c r="C695" s="176" t="s">
        <v>204</v>
      </c>
      <c r="D695" s="176" t="s">
        <v>205</v>
      </c>
      <c r="E695" s="176" t="s">
        <v>205</v>
      </c>
      <c r="F695" s="176" t="s">
        <v>205</v>
      </c>
      <c r="G695" s="176" t="s">
        <v>205</v>
      </c>
      <c r="H695" s="176" t="s">
        <v>204</v>
      </c>
      <c r="I695" s="176" t="s">
        <v>205</v>
      </c>
      <c r="J695" s="176" t="s">
        <v>204</v>
      </c>
      <c r="K695" s="176" t="s">
        <v>205</v>
      </c>
      <c r="L695" s="176" t="s">
        <v>204</v>
      </c>
      <c r="M695" s="176" t="s">
        <v>204</v>
      </c>
      <c r="N695" s="176" t="s">
        <v>204</v>
      </c>
      <c r="O695" s="176" t="s">
        <v>204</v>
      </c>
      <c r="P695" s="176" t="s">
        <v>204</v>
      </c>
      <c r="Q695" s="176" t="s">
        <v>204</v>
      </c>
      <c r="R695" s="176" t="s">
        <v>205</v>
      </c>
      <c r="S695" s="176" t="s">
        <v>204</v>
      </c>
      <c r="T695" s="176" t="s">
        <v>205</v>
      </c>
      <c r="U695" s="176" t="s">
        <v>204</v>
      </c>
      <c r="V695" s="176" t="s">
        <v>204</v>
      </c>
      <c r="W695" s="176" t="s">
        <v>204</v>
      </c>
      <c r="X695" s="176" t="s">
        <v>204</v>
      </c>
      <c r="Y695" s="176" t="s">
        <v>204</v>
      </c>
      <c r="Z695" s="176" t="s">
        <v>204</v>
      </c>
    </row>
    <row r="696" spans="1:50" x14ac:dyDescent="0.3">
      <c r="A696" s="176">
        <v>811138</v>
      </c>
      <c r="B696" s="176" t="s">
        <v>289</v>
      </c>
      <c r="C696" s="176" t="s">
        <v>205</v>
      </c>
      <c r="D696" s="176" t="s">
        <v>203</v>
      </c>
      <c r="E696" s="176" t="s">
        <v>205</v>
      </c>
      <c r="F696" s="176" t="s">
        <v>204</v>
      </c>
      <c r="G696" s="176" t="s">
        <v>205</v>
      </c>
      <c r="H696" s="176" t="s">
        <v>203</v>
      </c>
      <c r="I696" s="176" t="s">
        <v>205</v>
      </c>
      <c r="J696" s="176" t="s">
        <v>203</v>
      </c>
      <c r="K696" s="176" t="s">
        <v>203</v>
      </c>
      <c r="L696" s="176" t="s">
        <v>205</v>
      </c>
      <c r="M696" s="176" t="s">
        <v>205</v>
      </c>
      <c r="N696" s="176" t="s">
        <v>203</v>
      </c>
      <c r="O696" s="176" t="s">
        <v>205</v>
      </c>
      <c r="P696" s="176" t="s">
        <v>205</v>
      </c>
      <c r="Q696" s="176" t="s">
        <v>205</v>
      </c>
      <c r="R696" s="176" t="s">
        <v>205</v>
      </c>
      <c r="S696" s="176" t="s">
        <v>205</v>
      </c>
      <c r="T696" s="176" t="s">
        <v>205</v>
      </c>
      <c r="U696" s="176" t="s">
        <v>204</v>
      </c>
      <c r="V696" s="176" t="s">
        <v>204</v>
      </c>
      <c r="W696" s="176" t="s">
        <v>204</v>
      </c>
      <c r="X696" s="176" t="s">
        <v>204</v>
      </c>
      <c r="Y696" s="176" t="s">
        <v>204</v>
      </c>
      <c r="Z696" s="176" t="s">
        <v>204</v>
      </c>
      <c r="AA696" s="176" t="s">
        <v>266</v>
      </c>
      <c r="AB696" s="176" t="s">
        <v>266</v>
      </c>
      <c r="AC696" s="176" t="s">
        <v>266</v>
      </c>
      <c r="AD696" s="176" t="s">
        <v>266</v>
      </c>
      <c r="AE696" s="176" t="s">
        <v>266</v>
      </c>
      <c r="AF696" s="176" t="s">
        <v>266</v>
      </c>
      <c r="AG696" s="176" t="s">
        <v>266</v>
      </c>
      <c r="AH696" s="176" t="s">
        <v>266</v>
      </c>
      <c r="AI696" s="176" t="s">
        <v>266</v>
      </c>
      <c r="AJ696" s="176" t="s">
        <v>266</v>
      </c>
      <c r="AK696" s="176" t="s">
        <v>266</v>
      </c>
      <c r="AL696" s="176" t="s">
        <v>266</v>
      </c>
      <c r="AM696" s="176" t="s">
        <v>266</v>
      </c>
      <c r="AN696" s="176" t="s">
        <v>266</v>
      </c>
      <c r="AO696" s="176" t="s">
        <v>266</v>
      </c>
      <c r="AP696" s="176" t="s">
        <v>266</v>
      </c>
      <c r="AQ696" s="176" t="s">
        <v>266</v>
      </c>
      <c r="AR696" s="176" t="s">
        <v>266</v>
      </c>
      <c r="AS696" s="176" t="s">
        <v>266</v>
      </c>
      <c r="AT696" s="176" t="s">
        <v>266</v>
      </c>
      <c r="AU696" s="176" t="s">
        <v>266</v>
      </c>
      <c r="AV696" s="176" t="s">
        <v>266</v>
      </c>
      <c r="AW696" s="176" t="s">
        <v>266</v>
      </c>
      <c r="AX696" s="176" t="s">
        <v>266</v>
      </c>
    </row>
    <row r="697" spans="1:50" x14ac:dyDescent="0.3">
      <c r="A697" s="176">
        <v>811139</v>
      </c>
      <c r="B697" s="176" t="s">
        <v>289</v>
      </c>
      <c r="C697" s="176" t="s">
        <v>204</v>
      </c>
      <c r="D697" s="176" t="s">
        <v>205</v>
      </c>
      <c r="E697" s="176" t="s">
        <v>205</v>
      </c>
      <c r="F697" s="176" t="s">
        <v>204</v>
      </c>
      <c r="G697" s="176" t="s">
        <v>204</v>
      </c>
      <c r="H697" s="176" t="s">
        <v>204</v>
      </c>
      <c r="I697" s="176" t="s">
        <v>203</v>
      </c>
      <c r="J697" s="176" t="s">
        <v>204</v>
      </c>
      <c r="K697" s="176" t="s">
        <v>203</v>
      </c>
      <c r="L697" s="176" t="s">
        <v>203</v>
      </c>
      <c r="M697" s="176" t="s">
        <v>204</v>
      </c>
      <c r="N697" s="176" t="s">
        <v>204</v>
      </c>
      <c r="O697" s="176" t="s">
        <v>203</v>
      </c>
      <c r="P697" s="176" t="s">
        <v>204</v>
      </c>
      <c r="Q697" s="176" t="s">
        <v>205</v>
      </c>
      <c r="R697" s="176" t="s">
        <v>203</v>
      </c>
      <c r="S697" s="176" t="s">
        <v>205</v>
      </c>
      <c r="T697" s="176" t="s">
        <v>203</v>
      </c>
      <c r="U697" s="176" t="s">
        <v>203</v>
      </c>
      <c r="V697" s="176" t="s">
        <v>203</v>
      </c>
      <c r="W697" s="176" t="s">
        <v>203</v>
      </c>
      <c r="X697" s="176" t="s">
        <v>205</v>
      </c>
      <c r="Y697" s="176" t="s">
        <v>204</v>
      </c>
      <c r="Z697" s="176" t="s">
        <v>205</v>
      </c>
      <c r="AA697" s="176" t="s">
        <v>266</v>
      </c>
      <c r="AB697" s="176" t="s">
        <v>266</v>
      </c>
      <c r="AC697" s="176" t="s">
        <v>266</v>
      </c>
      <c r="AD697" s="176" t="s">
        <v>266</v>
      </c>
      <c r="AE697" s="176" t="s">
        <v>266</v>
      </c>
      <c r="AF697" s="176" t="s">
        <v>266</v>
      </c>
      <c r="AG697" s="176" t="s">
        <v>266</v>
      </c>
      <c r="AH697" s="176" t="s">
        <v>266</v>
      </c>
      <c r="AI697" s="176" t="s">
        <v>266</v>
      </c>
      <c r="AJ697" s="176" t="s">
        <v>266</v>
      </c>
      <c r="AK697" s="176" t="s">
        <v>266</v>
      </c>
      <c r="AL697" s="176" t="s">
        <v>266</v>
      </c>
      <c r="AM697" s="176" t="s">
        <v>266</v>
      </c>
      <c r="AN697" s="176" t="s">
        <v>266</v>
      </c>
      <c r="AO697" s="176" t="s">
        <v>266</v>
      </c>
      <c r="AP697" s="176" t="s">
        <v>266</v>
      </c>
      <c r="AQ697" s="176" t="s">
        <v>266</v>
      </c>
      <c r="AR697" s="176" t="s">
        <v>266</v>
      </c>
      <c r="AS697" s="176" t="s">
        <v>266</v>
      </c>
      <c r="AT697" s="176" t="s">
        <v>266</v>
      </c>
      <c r="AU697" s="176" t="s">
        <v>266</v>
      </c>
      <c r="AV697" s="176" t="s">
        <v>266</v>
      </c>
      <c r="AW697" s="176" t="s">
        <v>266</v>
      </c>
      <c r="AX697" s="176" t="s">
        <v>266</v>
      </c>
    </row>
    <row r="698" spans="1:50" x14ac:dyDescent="0.3">
      <c r="A698" s="176">
        <v>811148</v>
      </c>
      <c r="B698" s="176" t="s">
        <v>289</v>
      </c>
      <c r="C698" s="176" t="s">
        <v>203</v>
      </c>
      <c r="D698" s="176" t="s">
        <v>203</v>
      </c>
      <c r="E698" s="176" t="s">
        <v>203</v>
      </c>
      <c r="F698" s="176" t="s">
        <v>205</v>
      </c>
      <c r="G698" s="176" t="s">
        <v>203</v>
      </c>
      <c r="H698" s="176" t="s">
        <v>203</v>
      </c>
      <c r="I698" s="176" t="s">
        <v>205</v>
      </c>
      <c r="J698" s="176" t="s">
        <v>205</v>
      </c>
      <c r="K698" s="176" t="s">
        <v>203</v>
      </c>
      <c r="L698" s="176" t="s">
        <v>203</v>
      </c>
      <c r="M698" s="176" t="s">
        <v>203</v>
      </c>
      <c r="N698" s="176" t="s">
        <v>203</v>
      </c>
      <c r="O698" s="176" t="s">
        <v>205</v>
      </c>
      <c r="P698" s="176" t="s">
        <v>205</v>
      </c>
      <c r="Q698" s="176" t="s">
        <v>205</v>
      </c>
      <c r="R698" s="176" t="s">
        <v>205</v>
      </c>
      <c r="S698" s="176" t="s">
        <v>205</v>
      </c>
      <c r="T698" s="176" t="s">
        <v>205</v>
      </c>
      <c r="U698" s="176" t="s">
        <v>205</v>
      </c>
      <c r="V698" s="176" t="s">
        <v>205</v>
      </c>
      <c r="W698" s="176" t="s">
        <v>205</v>
      </c>
      <c r="X698" s="176" t="s">
        <v>205</v>
      </c>
      <c r="Y698" s="176" t="s">
        <v>205</v>
      </c>
      <c r="Z698" s="176" t="s">
        <v>205</v>
      </c>
      <c r="AA698" s="176" t="s">
        <v>266</v>
      </c>
      <c r="AB698" s="176" t="s">
        <v>266</v>
      </c>
      <c r="AC698" s="176" t="s">
        <v>266</v>
      </c>
      <c r="AD698" s="176" t="s">
        <v>266</v>
      </c>
      <c r="AE698" s="176" t="s">
        <v>266</v>
      </c>
      <c r="AF698" s="176" t="s">
        <v>266</v>
      </c>
      <c r="AG698" s="176" t="s">
        <v>266</v>
      </c>
      <c r="AH698" s="176" t="s">
        <v>266</v>
      </c>
      <c r="AI698" s="176" t="s">
        <v>266</v>
      </c>
      <c r="AJ698" s="176" t="s">
        <v>266</v>
      </c>
      <c r="AK698" s="176" t="s">
        <v>266</v>
      </c>
      <c r="AL698" s="176" t="s">
        <v>266</v>
      </c>
      <c r="AM698" s="176" t="s">
        <v>266</v>
      </c>
      <c r="AN698" s="176" t="s">
        <v>266</v>
      </c>
      <c r="AO698" s="176" t="s">
        <v>266</v>
      </c>
      <c r="AP698" s="176" t="s">
        <v>266</v>
      </c>
      <c r="AQ698" s="176" t="s">
        <v>266</v>
      </c>
      <c r="AR698" s="176" t="s">
        <v>266</v>
      </c>
      <c r="AS698" s="176" t="s">
        <v>266</v>
      </c>
      <c r="AT698" s="176" t="s">
        <v>266</v>
      </c>
      <c r="AU698" s="176" t="s">
        <v>266</v>
      </c>
      <c r="AV698" s="176" t="s">
        <v>266</v>
      </c>
      <c r="AW698" s="176" t="s">
        <v>266</v>
      </c>
      <c r="AX698" s="176" t="s">
        <v>266</v>
      </c>
    </row>
    <row r="699" spans="1:50" x14ac:dyDescent="0.3">
      <c r="A699" s="176">
        <v>811151</v>
      </c>
      <c r="B699" s="176" t="s">
        <v>289</v>
      </c>
      <c r="C699" s="176" t="s">
        <v>205</v>
      </c>
      <c r="D699" s="176" t="s">
        <v>203</v>
      </c>
      <c r="E699" s="176" t="s">
        <v>205</v>
      </c>
      <c r="F699" s="176" t="s">
        <v>204</v>
      </c>
      <c r="G699" s="176" t="s">
        <v>204</v>
      </c>
      <c r="H699" s="176" t="s">
        <v>205</v>
      </c>
      <c r="I699" s="176" t="s">
        <v>205</v>
      </c>
      <c r="J699" s="176" t="s">
        <v>204</v>
      </c>
      <c r="K699" s="176" t="s">
        <v>205</v>
      </c>
      <c r="L699" s="176" t="s">
        <v>203</v>
      </c>
      <c r="M699" s="176" t="s">
        <v>204</v>
      </c>
      <c r="N699" s="176" t="s">
        <v>204</v>
      </c>
      <c r="O699" s="176" t="s">
        <v>205</v>
      </c>
      <c r="P699" s="176" t="s">
        <v>204</v>
      </c>
      <c r="Q699" s="176" t="s">
        <v>204</v>
      </c>
      <c r="R699" s="176" t="s">
        <v>203</v>
      </c>
      <c r="S699" s="176" t="s">
        <v>205</v>
      </c>
      <c r="T699" s="176" t="s">
        <v>205</v>
      </c>
      <c r="U699" s="176" t="s">
        <v>205</v>
      </c>
      <c r="V699" s="176" t="s">
        <v>205</v>
      </c>
      <c r="W699" s="176" t="s">
        <v>205</v>
      </c>
      <c r="X699" s="176" t="s">
        <v>205</v>
      </c>
      <c r="Y699" s="176" t="s">
        <v>204</v>
      </c>
      <c r="Z699" s="176" t="s">
        <v>205</v>
      </c>
      <c r="AA699" s="176" t="s">
        <v>266</v>
      </c>
      <c r="AB699" s="176" t="s">
        <v>266</v>
      </c>
      <c r="AC699" s="176" t="s">
        <v>266</v>
      </c>
      <c r="AD699" s="176" t="s">
        <v>266</v>
      </c>
      <c r="AE699" s="176" t="s">
        <v>266</v>
      </c>
      <c r="AF699" s="176" t="s">
        <v>266</v>
      </c>
      <c r="AG699" s="176" t="s">
        <v>266</v>
      </c>
      <c r="AH699" s="176" t="s">
        <v>266</v>
      </c>
      <c r="AI699" s="176" t="s">
        <v>266</v>
      </c>
      <c r="AJ699" s="176" t="s">
        <v>266</v>
      </c>
      <c r="AK699" s="176" t="s">
        <v>266</v>
      </c>
      <c r="AL699" s="176" t="s">
        <v>266</v>
      </c>
      <c r="AM699" s="176" t="s">
        <v>266</v>
      </c>
      <c r="AN699" s="176" t="s">
        <v>266</v>
      </c>
      <c r="AO699" s="176" t="s">
        <v>266</v>
      </c>
      <c r="AP699" s="176" t="s">
        <v>266</v>
      </c>
      <c r="AQ699" s="176" t="s">
        <v>266</v>
      </c>
      <c r="AR699" s="176" t="s">
        <v>266</v>
      </c>
      <c r="AS699" s="176" t="s">
        <v>266</v>
      </c>
      <c r="AT699" s="176" t="s">
        <v>266</v>
      </c>
      <c r="AU699" s="176" t="s">
        <v>266</v>
      </c>
      <c r="AV699" s="176" t="s">
        <v>266</v>
      </c>
      <c r="AW699" s="176" t="s">
        <v>266</v>
      </c>
      <c r="AX699" s="176" t="s">
        <v>266</v>
      </c>
    </row>
    <row r="700" spans="1:50" x14ac:dyDescent="0.3">
      <c r="A700" s="176">
        <v>811154</v>
      </c>
      <c r="B700" s="176" t="s">
        <v>289</v>
      </c>
      <c r="C700" s="176" t="s">
        <v>205</v>
      </c>
      <c r="D700" s="176" t="s">
        <v>205</v>
      </c>
      <c r="E700" s="176" t="s">
        <v>205</v>
      </c>
      <c r="F700" s="176" t="s">
        <v>203</v>
      </c>
      <c r="G700" s="176" t="s">
        <v>203</v>
      </c>
      <c r="H700" s="176" t="s">
        <v>205</v>
      </c>
      <c r="I700" s="176" t="s">
        <v>205</v>
      </c>
      <c r="J700" s="176" t="s">
        <v>204</v>
      </c>
      <c r="K700" s="176" t="s">
        <v>205</v>
      </c>
      <c r="L700" s="176" t="s">
        <v>203</v>
      </c>
      <c r="M700" s="176" t="s">
        <v>205</v>
      </c>
      <c r="N700" s="176" t="s">
        <v>203</v>
      </c>
      <c r="O700" s="176" t="s">
        <v>204</v>
      </c>
      <c r="P700" s="176" t="s">
        <v>204</v>
      </c>
      <c r="Q700" s="176" t="s">
        <v>205</v>
      </c>
      <c r="R700" s="176" t="s">
        <v>204</v>
      </c>
      <c r="S700" s="176" t="s">
        <v>205</v>
      </c>
      <c r="T700" s="176" t="s">
        <v>205</v>
      </c>
      <c r="U700" s="176" t="s">
        <v>205</v>
      </c>
      <c r="V700" s="176" t="s">
        <v>204</v>
      </c>
      <c r="W700" s="176" t="s">
        <v>204</v>
      </c>
      <c r="X700" s="176" t="s">
        <v>205</v>
      </c>
      <c r="Y700" s="176" t="s">
        <v>205</v>
      </c>
      <c r="Z700" s="176" t="s">
        <v>204</v>
      </c>
      <c r="AA700" s="176" t="s">
        <v>266</v>
      </c>
      <c r="AB700" s="176" t="s">
        <v>266</v>
      </c>
      <c r="AC700" s="176" t="s">
        <v>266</v>
      </c>
      <c r="AD700" s="176" t="s">
        <v>266</v>
      </c>
      <c r="AE700" s="176" t="s">
        <v>266</v>
      </c>
      <c r="AF700" s="176" t="s">
        <v>266</v>
      </c>
      <c r="AG700" s="176" t="s">
        <v>266</v>
      </c>
      <c r="AH700" s="176" t="s">
        <v>266</v>
      </c>
      <c r="AI700" s="176" t="s">
        <v>266</v>
      </c>
      <c r="AJ700" s="176" t="s">
        <v>266</v>
      </c>
      <c r="AK700" s="176" t="s">
        <v>266</v>
      </c>
      <c r="AL700" s="176" t="s">
        <v>266</v>
      </c>
      <c r="AM700" s="176" t="s">
        <v>266</v>
      </c>
      <c r="AN700" s="176" t="s">
        <v>266</v>
      </c>
      <c r="AO700" s="176" t="s">
        <v>266</v>
      </c>
      <c r="AP700" s="176" t="s">
        <v>266</v>
      </c>
      <c r="AQ700" s="176" t="s">
        <v>266</v>
      </c>
      <c r="AR700" s="176" t="s">
        <v>266</v>
      </c>
      <c r="AS700" s="176" t="s">
        <v>266</v>
      </c>
      <c r="AT700" s="176" t="s">
        <v>266</v>
      </c>
      <c r="AU700" s="176" t="s">
        <v>266</v>
      </c>
      <c r="AV700" s="176" t="s">
        <v>266</v>
      </c>
      <c r="AW700" s="176" t="s">
        <v>266</v>
      </c>
      <c r="AX700" s="176" t="s">
        <v>266</v>
      </c>
    </row>
    <row r="701" spans="1:50" x14ac:dyDescent="0.3">
      <c r="A701" s="176">
        <v>811157</v>
      </c>
      <c r="B701" s="176" t="s">
        <v>289</v>
      </c>
      <c r="C701" s="176" t="s">
        <v>205</v>
      </c>
      <c r="D701" s="176" t="s">
        <v>205</v>
      </c>
      <c r="E701" s="176" t="s">
        <v>203</v>
      </c>
      <c r="F701" s="176" t="s">
        <v>205</v>
      </c>
      <c r="G701" s="176" t="s">
        <v>205</v>
      </c>
      <c r="H701" s="176" t="s">
        <v>205</v>
      </c>
      <c r="I701" s="176" t="s">
        <v>205</v>
      </c>
      <c r="J701" s="176" t="s">
        <v>203</v>
      </c>
      <c r="K701" s="176" t="s">
        <v>204</v>
      </c>
      <c r="L701" s="176" t="s">
        <v>205</v>
      </c>
      <c r="M701" s="176" t="s">
        <v>205</v>
      </c>
      <c r="N701" s="176" t="s">
        <v>205</v>
      </c>
      <c r="O701" s="176" t="s">
        <v>204</v>
      </c>
      <c r="P701" s="176" t="s">
        <v>204</v>
      </c>
      <c r="Q701" s="176" t="s">
        <v>204</v>
      </c>
      <c r="R701" s="176" t="s">
        <v>204</v>
      </c>
      <c r="S701" s="176" t="s">
        <v>204</v>
      </c>
      <c r="T701" s="176" t="s">
        <v>204</v>
      </c>
      <c r="U701" s="176" t="s">
        <v>204</v>
      </c>
      <c r="V701" s="176" t="s">
        <v>204</v>
      </c>
      <c r="W701" s="176" t="s">
        <v>204</v>
      </c>
      <c r="X701" s="176" t="s">
        <v>204</v>
      </c>
      <c r="Y701" s="176" t="s">
        <v>204</v>
      </c>
      <c r="Z701" s="176" t="s">
        <v>204</v>
      </c>
    </row>
    <row r="702" spans="1:50" x14ac:dyDescent="0.3">
      <c r="A702" s="176">
        <v>811168</v>
      </c>
      <c r="B702" s="176" t="s">
        <v>289</v>
      </c>
      <c r="C702" s="176" t="s">
        <v>203</v>
      </c>
      <c r="D702" s="176" t="s">
        <v>205</v>
      </c>
      <c r="E702" s="176" t="s">
        <v>203</v>
      </c>
      <c r="F702" s="176" t="s">
        <v>203</v>
      </c>
      <c r="G702" s="176" t="s">
        <v>205</v>
      </c>
      <c r="H702" s="176" t="s">
        <v>203</v>
      </c>
      <c r="I702" s="176" t="s">
        <v>203</v>
      </c>
      <c r="J702" s="176" t="s">
        <v>205</v>
      </c>
      <c r="K702" s="176" t="s">
        <v>205</v>
      </c>
      <c r="L702" s="176" t="s">
        <v>205</v>
      </c>
      <c r="M702" s="176" t="s">
        <v>203</v>
      </c>
      <c r="N702" s="176" t="s">
        <v>203</v>
      </c>
      <c r="O702" s="176" t="s">
        <v>204</v>
      </c>
      <c r="P702" s="176" t="s">
        <v>203</v>
      </c>
      <c r="Q702" s="176" t="s">
        <v>203</v>
      </c>
      <c r="R702" s="176" t="s">
        <v>203</v>
      </c>
      <c r="S702" s="176" t="s">
        <v>205</v>
      </c>
      <c r="T702" s="176" t="s">
        <v>203</v>
      </c>
      <c r="U702" s="176" t="s">
        <v>204</v>
      </c>
      <c r="V702" s="176" t="s">
        <v>204</v>
      </c>
      <c r="W702" s="176" t="s">
        <v>205</v>
      </c>
      <c r="X702" s="176" t="s">
        <v>205</v>
      </c>
      <c r="Y702" s="176" t="s">
        <v>204</v>
      </c>
      <c r="Z702" s="176" t="s">
        <v>204</v>
      </c>
      <c r="AA702" s="176" t="s">
        <v>266</v>
      </c>
      <c r="AB702" s="176" t="s">
        <v>266</v>
      </c>
      <c r="AC702" s="176" t="s">
        <v>266</v>
      </c>
      <c r="AD702" s="176" t="s">
        <v>266</v>
      </c>
      <c r="AE702" s="176" t="s">
        <v>266</v>
      </c>
      <c r="AF702" s="176" t="s">
        <v>266</v>
      </c>
      <c r="AG702" s="176" t="s">
        <v>266</v>
      </c>
      <c r="AH702" s="176" t="s">
        <v>266</v>
      </c>
      <c r="AI702" s="176" t="s">
        <v>266</v>
      </c>
      <c r="AJ702" s="176" t="s">
        <v>266</v>
      </c>
      <c r="AK702" s="176" t="s">
        <v>266</v>
      </c>
      <c r="AL702" s="176" t="s">
        <v>266</v>
      </c>
      <c r="AM702" s="176" t="s">
        <v>266</v>
      </c>
      <c r="AN702" s="176" t="s">
        <v>266</v>
      </c>
      <c r="AO702" s="176" t="s">
        <v>266</v>
      </c>
      <c r="AP702" s="176" t="s">
        <v>266</v>
      </c>
      <c r="AQ702" s="176" t="s">
        <v>266</v>
      </c>
      <c r="AR702" s="176" t="s">
        <v>266</v>
      </c>
      <c r="AS702" s="176" t="s">
        <v>266</v>
      </c>
      <c r="AT702" s="176" t="s">
        <v>266</v>
      </c>
      <c r="AU702" s="176" t="s">
        <v>266</v>
      </c>
      <c r="AV702" s="176" t="s">
        <v>266</v>
      </c>
      <c r="AW702" s="176" t="s">
        <v>266</v>
      </c>
      <c r="AX702" s="176" t="s">
        <v>266</v>
      </c>
    </row>
    <row r="703" spans="1:50" x14ac:dyDescent="0.3">
      <c r="A703" s="176">
        <v>811171</v>
      </c>
      <c r="B703" s="176" t="s">
        <v>289</v>
      </c>
      <c r="C703" s="176" t="s">
        <v>204</v>
      </c>
      <c r="D703" s="176" t="s">
        <v>205</v>
      </c>
      <c r="E703" s="176" t="s">
        <v>205</v>
      </c>
      <c r="F703" s="176" t="s">
        <v>204</v>
      </c>
      <c r="G703" s="176" t="s">
        <v>204</v>
      </c>
      <c r="H703" s="176" t="s">
        <v>204</v>
      </c>
      <c r="I703" s="176" t="s">
        <v>205</v>
      </c>
      <c r="J703" s="176" t="s">
        <v>204</v>
      </c>
      <c r="K703" s="176" t="s">
        <v>203</v>
      </c>
      <c r="L703" s="176" t="s">
        <v>203</v>
      </c>
      <c r="M703" s="176" t="s">
        <v>204</v>
      </c>
      <c r="N703" s="176" t="s">
        <v>204</v>
      </c>
      <c r="O703" s="176" t="s">
        <v>203</v>
      </c>
      <c r="P703" s="176" t="s">
        <v>204</v>
      </c>
      <c r="Q703" s="176" t="s">
        <v>204</v>
      </c>
      <c r="R703" s="176" t="s">
        <v>205</v>
      </c>
      <c r="S703" s="176" t="s">
        <v>203</v>
      </c>
      <c r="T703" s="176" t="s">
        <v>203</v>
      </c>
      <c r="U703" s="176" t="s">
        <v>204</v>
      </c>
      <c r="V703" s="176" t="s">
        <v>205</v>
      </c>
      <c r="W703" s="176" t="s">
        <v>204</v>
      </c>
      <c r="X703" s="176" t="s">
        <v>205</v>
      </c>
      <c r="Y703" s="176" t="s">
        <v>204</v>
      </c>
      <c r="Z703" s="176" t="s">
        <v>204</v>
      </c>
      <c r="AA703" s="176" t="s">
        <v>266</v>
      </c>
      <c r="AB703" s="176" t="s">
        <v>266</v>
      </c>
      <c r="AC703" s="176" t="s">
        <v>266</v>
      </c>
      <c r="AD703" s="176" t="s">
        <v>266</v>
      </c>
      <c r="AE703" s="176" t="s">
        <v>266</v>
      </c>
      <c r="AF703" s="176" t="s">
        <v>266</v>
      </c>
      <c r="AG703" s="176" t="s">
        <v>266</v>
      </c>
      <c r="AH703" s="176" t="s">
        <v>266</v>
      </c>
      <c r="AI703" s="176" t="s">
        <v>266</v>
      </c>
      <c r="AJ703" s="176" t="s">
        <v>266</v>
      </c>
      <c r="AK703" s="176" t="s">
        <v>266</v>
      </c>
      <c r="AL703" s="176" t="s">
        <v>266</v>
      </c>
      <c r="AM703" s="176" t="s">
        <v>266</v>
      </c>
      <c r="AN703" s="176" t="s">
        <v>266</v>
      </c>
      <c r="AO703" s="176" t="s">
        <v>266</v>
      </c>
      <c r="AP703" s="176" t="s">
        <v>266</v>
      </c>
      <c r="AQ703" s="176" t="s">
        <v>266</v>
      </c>
      <c r="AR703" s="176" t="s">
        <v>266</v>
      </c>
      <c r="AS703" s="176" t="s">
        <v>266</v>
      </c>
      <c r="AT703" s="176" t="s">
        <v>266</v>
      </c>
      <c r="AU703" s="176" t="s">
        <v>266</v>
      </c>
      <c r="AV703" s="176" t="s">
        <v>266</v>
      </c>
      <c r="AW703" s="176" t="s">
        <v>266</v>
      </c>
      <c r="AX703" s="176" t="s">
        <v>266</v>
      </c>
    </row>
    <row r="704" spans="1:50" x14ac:dyDescent="0.3">
      <c r="A704" s="176">
        <v>811178</v>
      </c>
      <c r="B704" s="176" t="s">
        <v>289</v>
      </c>
      <c r="C704" s="176" t="s">
        <v>203</v>
      </c>
      <c r="D704" s="176" t="s">
        <v>203</v>
      </c>
      <c r="E704" s="176" t="s">
        <v>205</v>
      </c>
      <c r="F704" s="176" t="s">
        <v>204</v>
      </c>
      <c r="G704" s="176" t="s">
        <v>204</v>
      </c>
      <c r="H704" s="176" t="s">
        <v>204</v>
      </c>
      <c r="I704" s="176" t="s">
        <v>205</v>
      </c>
      <c r="J704" s="176" t="s">
        <v>204</v>
      </c>
      <c r="K704" s="176" t="s">
        <v>204</v>
      </c>
      <c r="L704" s="176" t="s">
        <v>205</v>
      </c>
      <c r="M704" s="176" t="s">
        <v>204</v>
      </c>
      <c r="N704" s="176" t="s">
        <v>204</v>
      </c>
      <c r="O704" s="176" t="s">
        <v>204</v>
      </c>
      <c r="P704" s="176" t="s">
        <v>205</v>
      </c>
      <c r="Q704" s="176" t="s">
        <v>204</v>
      </c>
      <c r="R704" s="176" t="s">
        <v>204</v>
      </c>
      <c r="S704" s="176" t="s">
        <v>205</v>
      </c>
      <c r="T704" s="176" t="s">
        <v>204</v>
      </c>
      <c r="U704" s="176" t="s">
        <v>204</v>
      </c>
      <c r="V704" s="176" t="s">
        <v>204</v>
      </c>
      <c r="W704" s="176" t="s">
        <v>204</v>
      </c>
      <c r="X704" s="176" t="s">
        <v>205</v>
      </c>
      <c r="Y704" s="176" t="s">
        <v>205</v>
      </c>
      <c r="Z704" s="176" t="s">
        <v>204</v>
      </c>
    </row>
    <row r="705" spans="1:50" x14ac:dyDescent="0.3">
      <c r="A705" s="176">
        <v>811181</v>
      </c>
      <c r="B705" s="176" t="s">
        <v>289</v>
      </c>
      <c r="C705" s="176" t="s">
        <v>205</v>
      </c>
      <c r="D705" s="176" t="s">
        <v>203</v>
      </c>
      <c r="E705" s="176" t="s">
        <v>203</v>
      </c>
      <c r="F705" s="176" t="s">
        <v>205</v>
      </c>
      <c r="G705" s="176" t="s">
        <v>205</v>
      </c>
      <c r="H705" s="176" t="s">
        <v>204</v>
      </c>
      <c r="I705" s="176" t="s">
        <v>205</v>
      </c>
      <c r="J705" s="176" t="s">
        <v>204</v>
      </c>
      <c r="K705" s="176" t="s">
        <v>205</v>
      </c>
      <c r="L705" s="176" t="s">
        <v>203</v>
      </c>
      <c r="M705" s="176" t="s">
        <v>204</v>
      </c>
      <c r="N705" s="176" t="s">
        <v>204</v>
      </c>
      <c r="O705" s="176" t="s">
        <v>205</v>
      </c>
      <c r="P705" s="176" t="s">
        <v>205</v>
      </c>
      <c r="Q705" s="176" t="s">
        <v>203</v>
      </c>
      <c r="R705" s="176" t="s">
        <v>204</v>
      </c>
      <c r="S705" s="176" t="s">
        <v>203</v>
      </c>
      <c r="T705" s="176" t="s">
        <v>204</v>
      </c>
      <c r="U705" s="176" t="s">
        <v>205</v>
      </c>
      <c r="V705" s="176" t="s">
        <v>205</v>
      </c>
      <c r="W705" s="176" t="s">
        <v>205</v>
      </c>
      <c r="X705" s="176" t="s">
        <v>205</v>
      </c>
      <c r="Y705" s="176" t="s">
        <v>203</v>
      </c>
      <c r="Z705" s="176" t="s">
        <v>205</v>
      </c>
      <c r="AA705" s="176" t="s">
        <v>266</v>
      </c>
      <c r="AB705" s="176" t="s">
        <v>266</v>
      </c>
      <c r="AC705" s="176" t="s">
        <v>266</v>
      </c>
      <c r="AD705" s="176" t="s">
        <v>266</v>
      </c>
      <c r="AE705" s="176" t="s">
        <v>266</v>
      </c>
      <c r="AF705" s="176" t="s">
        <v>266</v>
      </c>
      <c r="AG705" s="176" t="s">
        <v>266</v>
      </c>
      <c r="AH705" s="176" t="s">
        <v>266</v>
      </c>
      <c r="AI705" s="176" t="s">
        <v>266</v>
      </c>
      <c r="AJ705" s="176" t="s">
        <v>266</v>
      </c>
      <c r="AK705" s="176" t="s">
        <v>266</v>
      </c>
      <c r="AL705" s="176" t="s">
        <v>266</v>
      </c>
      <c r="AM705" s="176" t="s">
        <v>266</v>
      </c>
      <c r="AN705" s="176" t="s">
        <v>266</v>
      </c>
      <c r="AO705" s="176" t="s">
        <v>266</v>
      </c>
      <c r="AP705" s="176" t="s">
        <v>266</v>
      </c>
      <c r="AQ705" s="176" t="s">
        <v>266</v>
      </c>
      <c r="AR705" s="176" t="s">
        <v>266</v>
      </c>
      <c r="AS705" s="176" t="s">
        <v>266</v>
      </c>
      <c r="AT705" s="176" t="s">
        <v>266</v>
      </c>
      <c r="AU705" s="176" t="s">
        <v>266</v>
      </c>
      <c r="AV705" s="176" t="s">
        <v>266</v>
      </c>
      <c r="AW705" s="176" t="s">
        <v>266</v>
      </c>
      <c r="AX705" s="176" t="s">
        <v>266</v>
      </c>
    </row>
    <row r="706" spans="1:50" x14ac:dyDescent="0.3">
      <c r="A706" s="176">
        <v>811185</v>
      </c>
      <c r="B706" s="176" t="s">
        <v>289</v>
      </c>
      <c r="C706" s="176" t="s">
        <v>204</v>
      </c>
      <c r="D706" s="176" t="s">
        <v>205</v>
      </c>
      <c r="E706" s="176" t="s">
        <v>205</v>
      </c>
      <c r="F706" s="176" t="s">
        <v>204</v>
      </c>
      <c r="G706" s="176" t="s">
        <v>204</v>
      </c>
      <c r="H706" s="176" t="s">
        <v>204</v>
      </c>
      <c r="I706" s="176" t="s">
        <v>204</v>
      </c>
      <c r="J706" s="176" t="s">
        <v>204</v>
      </c>
      <c r="K706" s="176" t="s">
        <v>204</v>
      </c>
      <c r="L706" s="176" t="s">
        <v>204</v>
      </c>
      <c r="M706" s="176" t="s">
        <v>204</v>
      </c>
      <c r="N706" s="176" t="s">
        <v>204</v>
      </c>
      <c r="O706" s="176" t="s">
        <v>204</v>
      </c>
      <c r="P706" s="176" t="s">
        <v>204</v>
      </c>
      <c r="Q706" s="176" t="s">
        <v>204</v>
      </c>
      <c r="R706" s="176" t="s">
        <v>204</v>
      </c>
      <c r="S706" s="176" t="s">
        <v>204</v>
      </c>
      <c r="T706" s="176" t="s">
        <v>204</v>
      </c>
      <c r="U706" s="176" t="s">
        <v>204</v>
      </c>
      <c r="V706" s="176" t="s">
        <v>204</v>
      </c>
      <c r="W706" s="176" t="s">
        <v>204</v>
      </c>
      <c r="X706" s="176" t="s">
        <v>204</v>
      </c>
      <c r="Y706" s="176" t="s">
        <v>204</v>
      </c>
      <c r="Z706" s="176" t="s">
        <v>204</v>
      </c>
    </row>
    <row r="707" spans="1:50" x14ac:dyDescent="0.3">
      <c r="A707" s="176">
        <v>811190</v>
      </c>
      <c r="B707" s="176" t="s">
        <v>289</v>
      </c>
      <c r="C707" s="176" t="s">
        <v>205</v>
      </c>
      <c r="D707" s="176" t="s">
        <v>205</v>
      </c>
      <c r="E707" s="176" t="s">
        <v>205</v>
      </c>
      <c r="F707" s="176" t="s">
        <v>203</v>
      </c>
      <c r="G707" s="176" t="s">
        <v>205</v>
      </c>
      <c r="H707" s="176" t="s">
        <v>203</v>
      </c>
      <c r="I707" s="176" t="s">
        <v>205</v>
      </c>
      <c r="J707" s="176" t="s">
        <v>203</v>
      </c>
      <c r="K707" s="176" t="s">
        <v>205</v>
      </c>
      <c r="L707" s="176" t="s">
        <v>205</v>
      </c>
      <c r="M707" s="176" t="s">
        <v>205</v>
      </c>
      <c r="N707" s="176" t="s">
        <v>205</v>
      </c>
      <c r="O707" s="176" t="s">
        <v>203</v>
      </c>
      <c r="P707" s="176" t="s">
        <v>205</v>
      </c>
      <c r="Q707" s="176" t="s">
        <v>205</v>
      </c>
      <c r="R707" s="176" t="s">
        <v>205</v>
      </c>
      <c r="S707" s="176" t="s">
        <v>205</v>
      </c>
      <c r="T707" s="176" t="s">
        <v>205</v>
      </c>
      <c r="U707" s="176" t="s">
        <v>205</v>
      </c>
      <c r="V707" s="176" t="s">
        <v>204</v>
      </c>
      <c r="W707" s="176" t="s">
        <v>204</v>
      </c>
      <c r="X707" s="176" t="s">
        <v>205</v>
      </c>
      <c r="Y707" s="176" t="s">
        <v>204</v>
      </c>
      <c r="Z707" s="176" t="s">
        <v>204</v>
      </c>
    </row>
    <row r="708" spans="1:50" x14ac:dyDescent="0.3">
      <c r="A708" s="176">
        <v>811192</v>
      </c>
      <c r="B708" s="176" t="s">
        <v>289</v>
      </c>
      <c r="C708" s="176" t="s">
        <v>203</v>
      </c>
      <c r="D708" s="176" t="s">
        <v>205</v>
      </c>
      <c r="E708" s="176" t="s">
        <v>205</v>
      </c>
      <c r="F708" s="176" t="s">
        <v>205</v>
      </c>
      <c r="G708" s="176" t="s">
        <v>205</v>
      </c>
      <c r="H708" s="176" t="s">
        <v>205</v>
      </c>
      <c r="I708" s="176" t="s">
        <v>205</v>
      </c>
      <c r="J708" s="176" t="s">
        <v>205</v>
      </c>
      <c r="K708" s="176" t="s">
        <v>205</v>
      </c>
      <c r="L708" s="176" t="s">
        <v>205</v>
      </c>
      <c r="M708" s="176" t="s">
        <v>205</v>
      </c>
      <c r="N708" s="176" t="s">
        <v>205</v>
      </c>
      <c r="O708" s="176" t="s">
        <v>204</v>
      </c>
      <c r="P708" s="176" t="s">
        <v>205</v>
      </c>
      <c r="Q708" s="176" t="s">
        <v>205</v>
      </c>
      <c r="R708" s="176" t="s">
        <v>204</v>
      </c>
      <c r="S708" s="176" t="s">
        <v>205</v>
      </c>
      <c r="T708" s="176" t="s">
        <v>205</v>
      </c>
      <c r="U708" s="176" t="s">
        <v>205</v>
      </c>
      <c r="V708" s="176" t="s">
        <v>205</v>
      </c>
      <c r="W708" s="176" t="s">
        <v>204</v>
      </c>
      <c r="X708" s="176" t="s">
        <v>205</v>
      </c>
      <c r="Y708" s="176" t="s">
        <v>204</v>
      </c>
      <c r="Z708" s="176" t="s">
        <v>204</v>
      </c>
    </row>
    <row r="709" spans="1:50" x14ac:dyDescent="0.3">
      <c r="A709" s="176">
        <v>811196</v>
      </c>
      <c r="B709" s="176" t="s">
        <v>289</v>
      </c>
    </row>
    <row r="710" spans="1:50" x14ac:dyDescent="0.3">
      <c r="A710" s="176">
        <v>811200</v>
      </c>
      <c r="B710" s="176" t="s">
        <v>289</v>
      </c>
      <c r="C710" s="176" t="s">
        <v>205</v>
      </c>
      <c r="D710" s="176" t="s">
        <v>205</v>
      </c>
      <c r="E710" s="176" t="s">
        <v>203</v>
      </c>
      <c r="F710" s="176" t="s">
        <v>205</v>
      </c>
      <c r="G710" s="176" t="s">
        <v>205</v>
      </c>
      <c r="H710" s="176" t="s">
        <v>205</v>
      </c>
      <c r="I710" s="176" t="s">
        <v>205</v>
      </c>
      <c r="J710" s="176" t="s">
        <v>205</v>
      </c>
      <c r="K710" s="176" t="s">
        <v>203</v>
      </c>
      <c r="L710" s="176" t="s">
        <v>205</v>
      </c>
      <c r="M710" s="176" t="s">
        <v>205</v>
      </c>
      <c r="N710" s="176" t="s">
        <v>205</v>
      </c>
      <c r="O710" s="176" t="s">
        <v>203</v>
      </c>
      <c r="P710" s="176" t="s">
        <v>205</v>
      </c>
      <c r="Q710" s="176" t="s">
        <v>205</v>
      </c>
      <c r="R710" s="176" t="s">
        <v>203</v>
      </c>
      <c r="S710" s="176" t="s">
        <v>203</v>
      </c>
      <c r="T710" s="176" t="s">
        <v>205</v>
      </c>
      <c r="U710" s="176" t="s">
        <v>203</v>
      </c>
      <c r="V710" s="176" t="s">
        <v>205</v>
      </c>
      <c r="W710" s="176" t="s">
        <v>205</v>
      </c>
      <c r="X710" s="176" t="s">
        <v>203</v>
      </c>
      <c r="Y710" s="176" t="s">
        <v>203</v>
      </c>
      <c r="Z710" s="176" t="s">
        <v>205</v>
      </c>
      <c r="AA710" s="176" t="s">
        <v>266</v>
      </c>
      <c r="AB710" s="176" t="s">
        <v>266</v>
      </c>
      <c r="AC710" s="176" t="s">
        <v>266</v>
      </c>
      <c r="AD710" s="176" t="s">
        <v>266</v>
      </c>
      <c r="AE710" s="176" t="s">
        <v>266</v>
      </c>
      <c r="AF710" s="176" t="s">
        <v>266</v>
      </c>
      <c r="AG710" s="176" t="s">
        <v>266</v>
      </c>
      <c r="AH710" s="176" t="s">
        <v>266</v>
      </c>
      <c r="AI710" s="176" t="s">
        <v>266</v>
      </c>
      <c r="AJ710" s="176" t="s">
        <v>266</v>
      </c>
      <c r="AK710" s="176" t="s">
        <v>266</v>
      </c>
      <c r="AL710" s="176" t="s">
        <v>266</v>
      </c>
      <c r="AM710" s="176" t="s">
        <v>266</v>
      </c>
      <c r="AN710" s="176" t="s">
        <v>266</v>
      </c>
      <c r="AO710" s="176" t="s">
        <v>266</v>
      </c>
      <c r="AP710" s="176" t="s">
        <v>266</v>
      </c>
      <c r="AQ710" s="176" t="s">
        <v>266</v>
      </c>
      <c r="AR710" s="176" t="s">
        <v>266</v>
      </c>
      <c r="AS710" s="176" t="s">
        <v>266</v>
      </c>
      <c r="AT710" s="176" t="s">
        <v>266</v>
      </c>
      <c r="AU710" s="176" t="s">
        <v>266</v>
      </c>
      <c r="AV710" s="176" t="s">
        <v>266</v>
      </c>
      <c r="AW710" s="176" t="s">
        <v>266</v>
      </c>
      <c r="AX710" s="176" t="s">
        <v>266</v>
      </c>
    </row>
    <row r="711" spans="1:50" x14ac:dyDescent="0.3">
      <c r="A711" s="176">
        <v>811205</v>
      </c>
      <c r="B711" s="176" t="s">
        <v>289</v>
      </c>
      <c r="C711" s="176" t="s">
        <v>203</v>
      </c>
      <c r="D711" s="176" t="s">
        <v>205</v>
      </c>
      <c r="E711" s="176" t="s">
        <v>203</v>
      </c>
      <c r="F711" s="176" t="s">
        <v>205</v>
      </c>
      <c r="G711" s="176" t="s">
        <v>205</v>
      </c>
      <c r="H711" s="176" t="s">
        <v>203</v>
      </c>
      <c r="I711" s="176" t="s">
        <v>205</v>
      </c>
      <c r="J711" s="176" t="s">
        <v>205</v>
      </c>
      <c r="K711" s="176" t="s">
        <v>205</v>
      </c>
      <c r="L711" s="176" t="s">
        <v>205</v>
      </c>
      <c r="M711" s="176" t="s">
        <v>205</v>
      </c>
      <c r="N711" s="176" t="s">
        <v>205</v>
      </c>
      <c r="O711" s="176" t="s">
        <v>205</v>
      </c>
      <c r="P711" s="176" t="s">
        <v>205</v>
      </c>
      <c r="Q711" s="176" t="s">
        <v>205</v>
      </c>
      <c r="R711" s="176" t="s">
        <v>205</v>
      </c>
      <c r="S711" s="176" t="s">
        <v>203</v>
      </c>
      <c r="T711" s="176" t="s">
        <v>205</v>
      </c>
      <c r="U711" s="176" t="s">
        <v>205</v>
      </c>
      <c r="V711" s="176" t="s">
        <v>204</v>
      </c>
      <c r="W711" s="176" t="s">
        <v>204</v>
      </c>
      <c r="X711" s="176" t="s">
        <v>204</v>
      </c>
      <c r="Y711" s="176" t="s">
        <v>205</v>
      </c>
      <c r="Z711" s="176" t="s">
        <v>205</v>
      </c>
    </row>
    <row r="712" spans="1:50" x14ac:dyDescent="0.3">
      <c r="A712" s="176">
        <v>811214</v>
      </c>
      <c r="B712" s="176" t="s">
        <v>289</v>
      </c>
      <c r="C712" s="176" t="s">
        <v>203</v>
      </c>
      <c r="D712" s="176" t="s">
        <v>203</v>
      </c>
      <c r="E712" s="176" t="s">
        <v>203</v>
      </c>
      <c r="F712" s="176" t="s">
        <v>203</v>
      </c>
      <c r="G712" s="176" t="s">
        <v>205</v>
      </c>
      <c r="H712" s="176" t="s">
        <v>205</v>
      </c>
      <c r="I712" s="176" t="s">
        <v>205</v>
      </c>
      <c r="J712" s="176" t="s">
        <v>205</v>
      </c>
      <c r="K712" s="176" t="s">
        <v>205</v>
      </c>
      <c r="L712" s="176" t="s">
        <v>205</v>
      </c>
      <c r="M712" s="176" t="s">
        <v>204</v>
      </c>
      <c r="N712" s="176" t="s">
        <v>205</v>
      </c>
      <c r="O712" s="176" t="s">
        <v>205</v>
      </c>
      <c r="P712" s="176" t="s">
        <v>205</v>
      </c>
      <c r="Q712" s="176" t="s">
        <v>205</v>
      </c>
      <c r="R712" s="176" t="s">
        <v>204</v>
      </c>
      <c r="S712" s="176" t="s">
        <v>205</v>
      </c>
      <c r="T712" s="176" t="s">
        <v>205</v>
      </c>
      <c r="U712" s="176" t="s">
        <v>204</v>
      </c>
      <c r="V712" s="176" t="s">
        <v>204</v>
      </c>
      <c r="W712" s="176" t="s">
        <v>204</v>
      </c>
      <c r="X712" s="176" t="s">
        <v>204</v>
      </c>
      <c r="Y712" s="176" t="s">
        <v>204</v>
      </c>
      <c r="Z712" s="176" t="s">
        <v>204</v>
      </c>
    </row>
    <row r="713" spans="1:50" x14ac:dyDescent="0.3">
      <c r="A713" s="176">
        <v>811228</v>
      </c>
      <c r="B713" s="176" t="s">
        <v>289</v>
      </c>
      <c r="C713" s="176" t="s">
        <v>205</v>
      </c>
      <c r="D713" s="176" t="s">
        <v>203</v>
      </c>
      <c r="E713" s="176" t="s">
        <v>203</v>
      </c>
      <c r="F713" s="176" t="s">
        <v>205</v>
      </c>
      <c r="G713" s="176" t="s">
        <v>205</v>
      </c>
      <c r="H713" s="176" t="s">
        <v>203</v>
      </c>
      <c r="I713" s="176" t="s">
        <v>203</v>
      </c>
      <c r="J713" s="176" t="s">
        <v>203</v>
      </c>
      <c r="K713" s="176" t="s">
        <v>205</v>
      </c>
      <c r="L713" s="176" t="s">
        <v>204</v>
      </c>
      <c r="M713" s="176" t="s">
        <v>205</v>
      </c>
      <c r="N713" s="176" t="s">
        <v>203</v>
      </c>
      <c r="O713" s="176" t="s">
        <v>204</v>
      </c>
      <c r="P713" s="176" t="s">
        <v>205</v>
      </c>
      <c r="Q713" s="176" t="s">
        <v>205</v>
      </c>
      <c r="R713" s="176" t="s">
        <v>205</v>
      </c>
      <c r="S713" s="176" t="s">
        <v>205</v>
      </c>
      <c r="T713" s="176" t="s">
        <v>205</v>
      </c>
      <c r="U713" s="176" t="s">
        <v>205</v>
      </c>
      <c r="V713" s="176" t="s">
        <v>205</v>
      </c>
      <c r="W713" s="176" t="s">
        <v>205</v>
      </c>
      <c r="X713" s="176" t="s">
        <v>205</v>
      </c>
      <c r="Y713" s="176" t="s">
        <v>204</v>
      </c>
      <c r="Z713" s="176" t="s">
        <v>205</v>
      </c>
      <c r="AA713" s="176" t="s">
        <v>266</v>
      </c>
      <c r="AB713" s="176" t="s">
        <v>266</v>
      </c>
      <c r="AC713" s="176" t="s">
        <v>266</v>
      </c>
      <c r="AD713" s="176" t="s">
        <v>266</v>
      </c>
      <c r="AE713" s="176" t="s">
        <v>266</v>
      </c>
      <c r="AF713" s="176" t="s">
        <v>266</v>
      </c>
      <c r="AG713" s="176" t="s">
        <v>266</v>
      </c>
      <c r="AH713" s="176" t="s">
        <v>266</v>
      </c>
      <c r="AI713" s="176" t="s">
        <v>266</v>
      </c>
      <c r="AJ713" s="176" t="s">
        <v>266</v>
      </c>
      <c r="AK713" s="176" t="s">
        <v>266</v>
      </c>
      <c r="AL713" s="176" t="s">
        <v>266</v>
      </c>
      <c r="AM713" s="176" t="s">
        <v>266</v>
      </c>
      <c r="AN713" s="176" t="s">
        <v>266</v>
      </c>
      <c r="AO713" s="176" t="s">
        <v>266</v>
      </c>
      <c r="AP713" s="176" t="s">
        <v>266</v>
      </c>
      <c r="AQ713" s="176" t="s">
        <v>266</v>
      </c>
      <c r="AR713" s="176" t="s">
        <v>266</v>
      </c>
      <c r="AS713" s="176" t="s">
        <v>266</v>
      </c>
      <c r="AT713" s="176" t="s">
        <v>266</v>
      </c>
      <c r="AU713" s="176" t="s">
        <v>266</v>
      </c>
      <c r="AV713" s="176" t="s">
        <v>266</v>
      </c>
      <c r="AW713" s="176" t="s">
        <v>266</v>
      </c>
      <c r="AX713" s="176" t="s">
        <v>266</v>
      </c>
    </row>
    <row r="714" spans="1:50" x14ac:dyDescent="0.3">
      <c r="A714" s="176">
        <v>811230</v>
      </c>
      <c r="B714" s="176" t="s">
        <v>289</v>
      </c>
      <c r="C714" s="176" t="s">
        <v>203</v>
      </c>
      <c r="D714" s="176" t="s">
        <v>205</v>
      </c>
      <c r="E714" s="176" t="s">
        <v>205</v>
      </c>
      <c r="F714" s="176" t="s">
        <v>203</v>
      </c>
      <c r="G714" s="176" t="s">
        <v>205</v>
      </c>
      <c r="H714" s="176" t="s">
        <v>205</v>
      </c>
      <c r="I714" s="176" t="s">
        <v>203</v>
      </c>
      <c r="J714" s="176" t="s">
        <v>205</v>
      </c>
      <c r="K714" s="176" t="s">
        <v>203</v>
      </c>
      <c r="L714" s="176" t="s">
        <v>203</v>
      </c>
      <c r="M714" s="176" t="s">
        <v>203</v>
      </c>
      <c r="N714" s="176" t="s">
        <v>203</v>
      </c>
      <c r="O714" s="176" t="s">
        <v>205</v>
      </c>
      <c r="P714" s="176" t="s">
        <v>205</v>
      </c>
      <c r="Q714" s="176" t="s">
        <v>205</v>
      </c>
      <c r="R714" s="176" t="s">
        <v>204</v>
      </c>
      <c r="S714" s="176" t="s">
        <v>205</v>
      </c>
      <c r="T714" s="176" t="s">
        <v>203</v>
      </c>
      <c r="U714" s="176" t="s">
        <v>205</v>
      </c>
      <c r="V714" s="176" t="s">
        <v>205</v>
      </c>
      <c r="W714" s="176" t="s">
        <v>204</v>
      </c>
      <c r="X714" s="176" t="s">
        <v>205</v>
      </c>
      <c r="Y714" s="176" t="s">
        <v>204</v>
      </c>
      <c r="Z714" s="176" t="s">
        <v>205</v>
      </c>
      <c r="AA714" s="176" t="s">
        <v>266</v>
      </c>
      <c r="AB714" s="176" t="s">
        <v>266</v>
      </c>
      <c r="AC714" s="176" t="s">
        <v>266</v>
      </c>
      <c r="AD714" s="176" t="s">
        <v>266</v>
      </c>
      <c r="AE714" s="176" t="s">
        <v>266</v>
      </c>
      <c r="AF714" s="176" t="s">
        <v>266</v>
      </c>
      <c r="AG714" s="176" t="s">
        <v>266</v>
      </c>
      <c r="AH714" s="176" t="s">
        <v>266</v>
      </c>
      <c r="AI714" s="176" t="s">
        <v>266</v>
      </c>
      <c r="AJ714" s="176" t="s">
        <v>266</v>
      </c>
      <c r="AK714" s="176" t="s">
        <v>266</v>
      </c>
      <c r="AL714" s="176" t="s">
        <v>266</v>
      </c>
      <c r="AM714" s="176" t="s">
        <v>266</v>
      </c>
      <c r="AN714" s="176" t="s">
        <v>266</v>
      </c>
      <c r="AO714" s="176" t="s">
        <v>266</v>
      </c>
      <c r="AP714" s="176" t="s">
        <v>266</v>
      </c>
      <c r="AQ714" s="176" t="s">
        <v>266</v>
      </c>
      <c r="AR714" s="176" t="s">
        <v>266</v>
      </c>
      <c r="AS714" s="176" t="s">
        <v>266</v>
      </c>
      <c r="AT714" s="176" t="s">
        <v>266</v>
      </c>
      <c r="AU714" s="176" t="s">
        <v>266</v>
      </c>
      <c r="AV714" s="176" t="s">
        <v>266</v>
      </c>
      <c r="AW714" s="176" t="s">
        <v>266</v>
      </c>
      <c r="AX714" s="176" t="s">
        <v>266</v>
      </c>
    </row>
    <row r="715" spans="1:50" x14ac:dyDescent="0.3">
      <c r="A715" s="176">
        <v>811231</v>
      </c>
      <c r="B715" s="176" t="s">
        <v>289</v>
      </c>
      <c r="C715" s="176" t="s">
        <v>203</v>
      </c>
      <c r="D715" s="176" t="s">
        <v>205</v>
      </c>
      <c r="E715" s="176" t="s">
        <v>205</v>
      </c>
      <c r="F715" s="176" t="s">
        <v>205</v>
      </c>
      <c r="G715" s="176" t="s">
        <v>203</v>
      </c>
      <c r="H715" s="176" t="s">
        <v>205</v>
      </c>
      <c r="I715" s="176" t="s">
        <v>205</v>
      </c>
      <c r="J715" s="176" t="s">
        <v>205</v>
      </c>
      <c r="K715" s="176" t="s">
        <v>205</v>
      </c>
      <c r="L715" s="176" t="s">
        <v>204</v>
      </c>
      <c r="M715" s="176" t="s">
        <v>203</v>
      </c>
      <c r="N715" s="176" t="s">
        <v>205</v>
      </c>
      <c r="O715" s="176" t="s">
        <v>205</v>
      </c>
      <c r="P715" s="176" t="s">
        <v>204</v>
      </c>
      <c r="Q715" s="176" t="s">
        <v>205</v>
      </c>
      <c r="R715" s="176" t="s">
        <v>205</v>
      </c>
      <c r="S715" s="176" t="s">
        <v>204</v>
      </c>
      <c r="T715" s="176" t="s">
        <v>205</v>
      </c>
      <c r="U715" s="176" t="s">
        <v>204</v>
      </c>
      <c r="V715" s="176" t="s">
        <v>204</v>
      </c>
      <c r="W715" s="176" t="s">
        <v>204</v>
      </c>
      <c r="X715" s="176" t="s">
        <v>205</v>
      </c>
      <c r="Y715" s="176" t="s">
        <v>204</v>
      </c>
      <c r="Z715" s="176" t="s">
        <v>204</v>
      </c>
      <c r="AA715" s="176" t="s">
        <v>266</v>
      </c>
      <c r="AB715" s="176" t="s">
        <v>266</v>
      </c>
      <c r="AC715" s="176" t="s">
        <v>266</v>
      </c>
      <c r="AD715" s="176" t="s">
        <v>266</v>
      </c>
      <c r="AE715" s="176" t="s">
        <v>266</v>
      </c>
      <c r="AF715" s="176" t="s">
        <v>266</v>
      </c>
      <c r="AG715" s="176" t="s">
        <v>266</v>
      </c>
      <c r="AH715" s="176" t="s">
        <v>266</v>
      </c>
      <c r="AI715" s="176" t="s">
        <v>266</v>
      </c>
      <c r="AJ715" s="176" t="s">
        <v>266</v>
      </c>
      <c r="AK715" s="176" t="s">
        <v>266</v>
      </c>
      <c r="AL715" s="176" t="s">
        <v>266</v>
      </c>
      <c r="AM715" s="176" t="s">
        <v>266</v>
      </c>
      <c r="AN715" s="176" t="s">
        <v>266</v>
      </c>
      <c r="AO715" s="176" t="s">
        <v>266</v>
      </c>
      <c r="AP715" s="176" t="s">
        <v>266</v>
      </c>
      <c r="AQ715" s="176" t="s">
        <v>266</v>
      </c>
      <c r="AR715" s="176" t="s">
        <v>266</v>
      </c>
      <c r="AS715" s="176" t="s">
        <v>266</v>
      </c>
      <c r="AT715" s="176" t="s">
        <v>266</v>
      </c>
      <c r="AU715" s="176" t="s">
        <v>266</v>
      </c>
      <c r="AV715" s="176" t="s">
        <v>266</v>
      </c>
      <c r="AW715" s="176" t="s">
        <v>266</v>
      </c>
      <c r="AX715" s="176" t="s">
        <v>266</v>
      </c>
    </row>
    <row r="716" spans="1:50" x14ac:dyDescent="0.3">
      <c r="A716" s="176">
        <v>811235</v>
      </c>
      <c r="B716" s="176" t="s">
        <v>289</v>
      </c>
      <c r="C716" s="176" t="s">
        <v>205</v>
      </c>
      <c r="D716" s="176" t="s">
        <v>205</v>
      </c>
      <c r="E716" s="176" t="s">
        <v>203</v>
      </c>
      <c r="F716" s="176" t="s">
        <v>205</v>
      </c>
      <c r="G716" s="176" t="s">
        <v>205</v>
      </c>
      <c r="H716" s="176" t="s">
        <v>205</v>
      </c>
      <c r="I716" s="176" t="s">
        <v>205</v>
      </c>
      <c r="J716" s="176" t="s">
        <v>203</v>
      </c>
      <c r="K716" s="176" t="s">
        <v>205</v>
      </c>
      <c r="L716" s="176" t="s">
        <v>205</v>
      </c>
      <c r="M716" s="176" t="s">
        <v>203</v>
      </c>
      <c r="N716" s="176" t="s">
        <v>203</v>
      </c>
      <c r="O716" s="176" t="s">
        <v>203</v>
      </c>
      <c r="P716" s="176" t="s">
        <v>203</v>
      </c>
      <c r="Q716" s="176" t="s">
        <v>203</v>
      </c>
      <c r="R716" s="176" t="s">
        <v>203</v>
      </c>
      <c r="S716" s="176" t="s">
        <v>203</v>
      </c>
      <c r="T716" s="176" t="s">
        <v>203</v>
      </c>
      <c r="U716" s="176" t="s">
        <v>205</v>
      </c>
      <c r="V716" s="176" t="s">
        <v>205</v>
      </c>
      <c r="W716" s="176" t="s">
        <v>205</v>
      </c>
      <c r="X716" s="176" t="s">
        <v>205</v>
      </c>
      <c r="Y716" s="176" t="s">
        <v>205</v>
      </c>
      <c r="Z716" s="176" t="s">
        <v>204</v>
      </c>
      <c r="AA716" s="176" t="s">
        <v>266</v>
      </c>
      <c r="AB716" s="176" t="s">
        <v>266</v>
      </c>
      <c r="AC716" s="176" t="s">
        <v>266</v>
      </c>
      <c r="AD716" s="176" t="s">
        <v>266</v>
      </c>
      <c r="AE716" s="176" t="s">
        <v>266</v>
      </c>
      <c r="AF716" s="176" t="s">
        <v>266</v>
      </c>
      <c r="AG716" s="176" t="s">
        <v>266</v>
      </c>
      <c r="AH716" s="176" t="s">
        <v>266</v>
      </c>
      <c r="AI716" s="176" t="s">
        <v>266</v>
      </c>
      <c r="AJ716" s="176" t="s">
        <v>266</v>
      </c>
      <c r="AK716" s="176" t="s">
        <v>266</v>
      </c>
      <c r="AL716" s="176" t="s">
        <v>266</v>
      </c>
      <c r="AM716" s="176" t="s">
        <v>266</v>
      </c>
      <c r="AN716" s="176" t="s">
        <v>266</v>
      </c>
      <c r="AO716" s="176" t="s">
        <v>266</v>
      </c>
      <c r="AP716" s="176" t="s">
        <v>266</v>
      </c>
      <c r="AQ716" s="176" t="s">
        <v>266</v>
      </c>
      <c r="AR716" s="176" t="s">
        <v>266</v>
      </c>
      <c r="AS716" s="176" t="s">
        <v>266</v>
      </c>
      <c r="AT716" s="176" t="s">
        <v>266</v>
      </c>
      <c r="AU716" s="176" t="s">
        <v>266</v>
      </c>
      <c r="AV716" s="176" t="s">
        <v>266</v>
      </c>
      <c r="AW716" s="176" t="s">
        <v>266</v>
      </c>
      <c r="AX716" s="176" t="s">
        <v>266</v>
      </c>
    </row>
    <row r="717" spans="1:50" x14ac:dyDescent="0.3">
      <c r="A717" s="176">
        <v>811240</v>
      </c>
      <c r="B717" s="176" t="s">
        <v>289</v>
      </c>
      <c r="C717" s="176" t="s">
        <v>204</v>
      </c>
      <c r="D717" s="176" t="s">
        <v>204</v>
      </c>
      <c r="E717" s="176" t="s">
        <v>203</v>
      </c>
      <c r="F717" s="176" t="s">
        <v>204</v>
      </c>
      <c r="G717" s="176" t="s">
        <v>204</v>
      </c>
      <c r="H717" s="176" t="s">
        <v>204</v>
      </c>
      <c r="I717" s="176" t="s">
        <v>205</v>
      </c>
      <c r="J717" s="176" t="s">
        <v>204</v>
      </c>
      <c r="K717" s="176" t="s">
        <v>205</v>
      </c>
      <c r="L717" s="176" t="s">
        <v>205</v>
      </c>
      <c r="M717" s="176" t="s">
        <v>204</v>
      </c>
      <c r="N717" s="176" t="s">
        <v>204</v>
      </c>
      <c r="O717" s="176" t="s">
        <v>204</v>
      </c>
      <c r="P717" s="176" t="s">
        <v>204</v>
      </c>
      <c r="Q717" s="176" t="s">
        <v>205</v>
      </c>
      <c r="R717" s="176" t="s">
        <v>205</v>
      </c>
      <c r="S717" s="176" t="s">
        <v>205</v>
      </c>
      <c r="T717" s="176" t="s">
        <v>205</v>
      </c>
      <c r="U717" s="176" t="s">
        <v>205</v>
      </c>
      <c r="V717" s="176" t="s">
        <v>205</v>
      </c>
      <c r="W717" s="176" t="s">
        <v>205</v>
      </c>
      <c r="X717" s="176" t="s">
        <v>205</v>
      </c>
      <c r="Y717" s="176" t="s">
        <v>204</v>
      </c>
      <c r="Z717" s="176" t="s">
        <v>204</v>
      </c>
      <c r="AA717" s="176" t="s">
        <v>266</v>
      </c>
      <c r="AB717" s="176" t="s">
        <v>266</v>
      </c>
      <c r="AC717" s="176" t="s">
        <v>266</v>
      </c>
      <c r="AD717" s="176" t="s">
        <v>266</v>
      </c>
      <c r="AE717" s="176" t="s">
        <v>266</v>
      </c>
      <c r="AF717" s="176" t="s">
        <v>266</v>
      </c>
      <c r="AG717" s="176" t="s">
        <v>266</v>
      </c>
      <c r="AH717" s="176" t="s">
        <v>266</v>
      </c>
      <c r="AI717" s="176" t="s">
        <v>266</v>
      </c>
      <c r="AJ717" s="176" t="s">
        <v>266</v>
      </c>
      <c r="AK717" s="176" t="s">
        <v>266</v>
      </c>
      <c r="AL717" s="176" t="s">
        <v>266</v>
      </c>
      <c r="AM717" s="176" t="s">
        <v>266</v>
      </c>
      <c r="AN717" s="176" t="s">
        <v>266</v>
      </c>
      <c r="AO717" s="176" t="s">
        <v>266</v>
      </c>
      <c r="AP717" s="176" t="s">
        <v>266</v>
      </c>
      <c r="AQ717" s="176" t="s">
        <v>266</v>
      </c>
      <c r="AR717" s="176" t="s">
        <v>266</v>
      </c>
      <c r="AS717" s="176" t="s">
        <v>266</v>
      </c>
      <c r="AT717" s="176" t="s">
        <v>266</v>
      </c>
      <c r="AU717" s="176" t="s">
        <v>266</v>
      </c>
      <c r="AV717" s="176" t="s">
        <v>266</v>
      </c>
      <c r="AW717" s="176" t="s">
        <v>266</v>
      </c>
      <c r="AX717" s="176" t="s">
        <v>266</v>
      </c>
    </row>
    <row r="718" spans="1:50" x14ac:dyDescent="0.3">
      <c r="A718" s="176">
        <v>811241</v>
      </c>
      <c r="B718" s="176" t="s">
        <v>289</v>
      </c>
      <c r="C718" s="176" t="s">
        <v>204</v>
      </c>
      <c r="D718" s="176" t="s">
        <v>205</v>
      </c>
      <c r="E718" s="176" t="s">
        <v>205</v>
      </c>
      <c r="F718" s="176" t="s">
        <v>204</v>
      </c>
      <c r="G718" s="176" t="s">
        <v>204</v>
      </c>
      <c r="H718" s="176" t="s">
        <v>204</v>
      </c>
      <c r="I718" s="176" t="s">
        <v>205</v>
      </c>
      <c r="J718" s="176" t="s">
        <v>204</v>
      </c>
      <c r="K718" s="176" t="s">
        <v>204</v>
      </c>
      <c r="L718" s="176" t="s">
        <v>205</v>
      </c>
      <c r="M718" s="176" t="s">
        <v>204</v>
      </c>
      <c r="N718" s="176" t="s">
        <v>204</v>
      </c>
      <c r="O718" s="176" t="s">
        <v>205</v>
      </c>
      <c r="P718" s="176" t="s">
        <v>204</v>
      </c>
      <c r="Q718" s="176" t="s">
        <v>205</v>
      </c>
      <c r="R718" s="176" t="s">
        <v>204</v>
      </c>
      <c r="S718" s="176" t="s">
        <v>204</v>
      </c>
      <c r="T718" s="176" t="s">
        <v>205</v>
      </c>
      <c r="U718" s="176" t="s">
        <v>203</v>
      </c>
      <c r="V718" s="176" t="s">
        <v>204</v>
      </c>
      <c r="W718" s="176" t="s">
        <v>204</v>
      </c>
      <c r="X718" s="176" t="s">
        <v>205</v>
      </c>
      <c r="Y718" s="176" t="s">
        <v>205</v>
      </c>
      <c r="Z718" s="176" t="s">
        <v>204</v>
      </c>
      <c r="AA718" s="176" t="s">
        <v>266</v>
      </c>
      <c r="AB718" s="176" t="s">
        <v>266</v>
      </c>
      <c r="AC718" s="176" t="s">
        <v>266</v>
      </c>
      <c r="AD718" s="176" t="s">
        <v>266</v>
      </c>
      <c r="AE718" s="176" t="s">
        <v>266</v>
      </c>
      <c r="AF718" s="176" t="s">
        <v>266</v>
      </c>
      <c r="AG718" s="176" t="s">
        <v>266</v>
      </c>
      <c r="AH718" s="176" t="s">
        <v>266</v>
      </c>
      <c r="AI718" s="176" t="s">
        <v>266</v>
      </c>
      <c r="AJ718" s="176" t="s">
        <v>266</v>
      </c>
      <c r="AK718" s="176" t="s">
        <v>266</v>
      </c>
      <c r="AL718" s="176" t="s">
        <v>266</v>
      </c>
      <c r="AM718" s="176" t="s">
        <v>266</v>
      </c>
      <c r="AN718" s="176" t="s">
        <v>266</v>
      </c>
      <c r="AO718" s="176" t="s">
        <v>266</v>
      </c>
      <c r="AP718" s="176" t="s">
        <v>266</v>
      </c>
      <c r="AQ718" s="176" t="s">
        <v>266</v>
      </c>
      <c r="AR718" s="176" t="s">
        <v>266</v>
      </c>
      <c r="AS718" s="176" t="s">
        <v>266</v>
      </c>
      <c r="AT718" s="176" t="s">
        <v>266</v>
      </c>
      <c r="AU718" s="176" t="s">
        <v>266</v>
      </c>
      <c r="AV718" s="176" t="s">
        <v>266</v>
      </c>
      <c r="AW718" s="176" t="s">
        <v>266</v>
      </c>
      <c r="AX718" s="176" t="s">
        <v>266</v>
      </c>
    </row>
    <row r="719" spans="1:50" x14ac:dyDescent="0.3">
      <c r="A719" s="176">
        <v>811242</v>
      </c>
      <c r="B719" s="176" t="s">
        <v>289</v>
      </c>
      <c r="C719" s="176" t="s">
        <v>204</v>
      </c>
      <c r="D719" s="176" t="s">
        <v>203</v>
      </c>
      <c r="E719" s="176" t="s">
        <v>205</v>
      </c>
      <c r="F719" s="176" t="s">
        <v>204</v>
      </c>
      <c r="G719" s="176" t="s">
        <v>204</v>
      </c>
      <c r="H719" s="176" t="s">
        <v>204</v>
      </c>
      <c r="I719" s="176" t="s">
        <v>205</v>
      </c>
      <c r="J719" s="176" t="s">
        <v>204</v>
      </c>
      <c r="K719" s="176" t="s">
        <v>205</v>
      </c>
      <c r="L719" s="176" t="s">
        <v>205</v>
      </c>
      <c r="M719" s="176" t="s">
        <v>204</v>
      </c>
      <c r="N719" s="176" t="s">
        <v>204</v>
      </c>
      <c r="O719" s="176" t="s">
        <v>204</v>
      </c>
      <c r="P719" s="176" t="s">
        <v>204</v>
      </c>
      <c r="Q719" s="176" t="s">
        <v>204</v>
      </c>
      <c r="R719" s="176" t="s">
        <v>205</v>
      </c>
      <c r="S719" s="176" t="s">
        <v>205</v>
      </c>
      <c r="T719" s="176" t="s">
        <v>205</v>
      </c>
      <c r="U719" s="176" t="s">
        <v>205</v>
      </c>
      <c r="V719" s="176" t="s">
        <v>204</v>
      </c>
      <c r="W719" s="176" t="s">
        <v>204</v>
      </c>
      <c r="X719" s="176" t="s">
        <v>205</v>
      </c>
      <c r="Y719" s="176" t="s">
        <v>204</v>
      </c>
      <c r="Z719" s="176" t="s">
        <v>204</v>
      </c>
    </row>
    <row r="720" spans="1:50" x14ac:dyDescent="0.3">
      <c r="A720" s="176">
        <v>811246</v>
      </c>
      <c r="B720" s="176" t="s">
        <v>289</v>
      </c>
      <c r="C720" s="176" t="s">
        <v>204</v>
      </c>
      <c r="D720" s="176" t="s">
        <v>204</v>
      </c>
      <c r="E720" s="176" t="s">
        <v>203</v>
      </c>
      <c r="F720" s="176" t="s">
        <v>204</v>
      </c>
      <c r="G720" s="176" t="s">
        <v>204</v>
      </c>
      <c r="H720" s="176" t="s">
        <v>204</v>
      </c>
      <c r="I720" s="176" t="s">
        <v>204</v>
      </c>
      <c r="J720" s="176" t="s">
        <v>204</v>
      </c>
      <c r="K720" s="176" t="s">
        <v>204</v>
      </c>
      <c r="L720" s="176" t="s">
        <v>205</v>
      </c>
      <c r="M720" s="176" t="s">
        <v>204</v>
      </c>
      <c r="N720" s="176" t="s">
        <v>204</v>
      </c>
      <c r="O720" s="176" t="s">
        <v>205</v>
      </c>
      <c r="P720" s="176" t="s">
        <v>203</v>
      </c>
      <c r="Q720" s="176" t="s">
        <v>205</v>
      </c>
      <c r="R720" s="176" t="s">
        <v>205</v>
      </c>
      <c r="S720" s="176" t="s">
        <v>205</v>
      </c>
      <c r="T720" s="176" t="s">
        <v>205</v>
      </c>
      <c r="U720" s="176" t="s">
        <v>205</v>
      </c>
      <c r="V720" s="176" t="s">
        <v>205</v>
      </c>
      <c r="W720" s="176" t="s">
        <v>205</v>
      </c>
      <c r="X720" s="176" t="s">
        <v>205</v>
      </c>
      <c r="Y720" s="176" t="s">
        <v>205</v>
      </c>
      <c r="Z720" s="176" t="s">
        <v>205</v>
      </c>
    </row>
    <row r="721" spans="1:50" x14ac:dyDescent="0.3">
      <c r="A721" s="176">
        <v>811253</v>
      </c>
      <c r="B721" s="176" t="s">
        <v>289</v>
      </c>
      <c r="C721" s="176" t="s">
        <v>205</v>
      </c>
      <c r="D721" s="176" t="s">
        <v>205</v>
      </c>
      <c r="E721" s="176" t="s">
        <v>205</v>
      </c>
      <c r="F721" s="176" t="s">
        <v>203</v>
      </c>
      <c r="G721" s="176" t="s">
        <v>205</v>
      </c>
      <c r="H721" s="176" t="s">
        <v>203</v>
      </c>
      <c r="I721" s="176" t="s">
        <v>203</v>
      </c>
      <c r="J721" s="176" t="s">
        <v>205</v>
      </c>
      <c r="K721" s="176" t="s">
        <v>205</v>
      </c>
      <c r="L721" s="176" t="s">
        <v>203</v>
      </c>
      <c r="M721" s="176" t="s">
        <v>205</v>
      </c>
      <c r="N721" s="176" t="s">
        <v>205</v>
      </c>
      <c r="O721" s="176" t="s">
        <v>204</v>
      </c>
      <c r="P721" s="176" t="s">
        <v>204</v>
      </c>
      <c r="Q721" s="176" t="s">
        <v>204</v>
      </c>
      <c r="R721" s="176" t="s">
        <v>205</v>
      </c>
      <c r="S721" s="176" t="s">
        <v>205</v>
      </c>
      <c r="T721" s="176" t="s">
        <v>205</v>
      </c>
      <c r="U721" s="176" t="s">
        <v>204</v>
      </c>
      <c r="V721" s="176" t="s">
        <v>204</v>
      </c>
      <c r="W721" s="176" t="s">
        <v>204</v>
      </c>
      <c r="X721" s="176" t="s">
        <v>205</v>
      </c>
      <c r="Y721" s="176" t="s">
        <v>204</v>
      </c>
      <c r="Z721" s="176" t="s">
        <v>204</v>
      </c>
      <c r="AA721" s="176" t="s">
        <v>266</v>
      </c>
      <c r="AB721" s="176" t="s">
        <v>266</v>
      </c>
      <c r="AC721" s="176" t="s">
        <v>266</v>
      </c>
      <c r="AD721" s="176" t="s">
        <v>266</v>
      </c>
      <c r="AE721" s="176" t="s">
        <v>266</v>
      </c>
      <c r="AF721" s="176" t="s">
        <v>266</v>
      </c>
      <c r="AG721" s="176" t="s">
        <v>266</v>
      </c>
      <c r="AH721" s="176" t="s">
        <v>266</v>
      </c>
      <c r="AI721" s="176" t="s">
        <v>266</v>
      </c>
      <c r="AJ721" s="176" t="s">
        <v>266</v>
      </c>
      <c r="AK721" s="176" t="s">
        <v>266</v>
      </c>
      <c r="AL721" s="176" t="s">
        <v>266</v>
      </c>
      <c r="AM721" s="176" t="s">
        <v>266</v>
      </c>
      <c r="AN721" s="176" t="s">
        <v>266</v>
      </c>
      <c r="AO721" s="176" t="s">
        <v>266</v>
      </c>
      <c r="AP721" s="176" t="s">
        <v>266</v>
      </c>
      <c r="AQ721" s="176" t="s">
        <v>266</v>
      </c>
      <c r="AR721" s="176" t="s">
        <v>266</v>
      </c>
      <c r="AS721" s="176" t="s">
        <v>266</v>
      </c>
      <c r="AT721" s="176" t="s">
        <v>266</v>
      </c>
      <c r="AU721" s="176" t="s">
        <v>266</v>
      </c>
      <c r="AV721" s="176" t="s">
        <v>266</v>
      </c>
      <c r="AW721" s="176" t="s">
        <v>266</v>
      </c>
      <c r="AX721" s="176" t="s">
        <v>266</v>
      </c>
    </row>
    <row r="722" spans="1:50" x14ac:dyDescent="0.3">
      <c r="A722" s="176">
        <v>811255</v>
      </c>
      <c r="B722" s="176" t="s">
        <v>289</v>
      </c>
      <c r="C722" s="176" t="s">
        <v>204</v>
      </c>
      <c r="D722" s="176" t="s">
        <v>203</v>
      </c>
      <c r="E722" s="176" t="s">
        <v>203</v>
      </c>
      <c r="F722" s="176" t="s">
        <v>204</v>
      </c>
      <c r="G722" s="176" t="s">
        <v>204</v>
      </c>
      <c r="H722" s="176" t="s">
        <v>204</v>
      </c>
      <c r="I722" s="176" t="s">
        <v>204</v>
      </c>
      <c r="J722" s="176" t="s">
        <v>204</v>
      </c>
      <c r="K722" s="176" t="s">
        <v>204</v>
      </c>
      <c r="L722" s="176" t="s">
        <v>204</v>
      </c>
      <c r="M722" s="176" t="s">
        <v>204</v>
      </c>
      <c r="N722" s="176" t="s">
        <v>204</v>
      </c>
      <c r="O722" s="176" t="s">
        <v>204</v>
      </c>
      <c r="P722" s="176" t="s">
        <v>204</v>
      </c>
      <c r="Q722" s="176" t="s">
        <v>204</v>
      </c>
      <c r="R722" s="176" t="s">
        <v>204</v>
      </c>
      <c r="S722" s="176" t="s">
        <v>204</v>
      </c>
      <c r="T722" s="176" t="s">
        <v>204</v>
      </c>
      <c r="U722" s="176" t="s">
        <v>204</v>
      </c>
      <c r="V722" s="176" t="s">
        <v>204</v>
      </c>
      <c r="W722" s="176" t="s">
        <v>204</v>
      </c>
      <c r="X722" s="176" t="s">
        <v>204</v>
      </c>
      <c r="Y722" s="176" t="s">
        <v>204</v>
      </c>
      <c r="Z722" s="176" t="s">
        <v>204</v>
      </c>
    </row>
    <row r="723" spans="1:50" x14ac:dyDescent="0.3">
      <c r="A723" s="176">
        <v>811275</v>
      </c>
      <c r="B723" s="176" t="s">
        <v>289</v>
      </c>
      <c r="C723" s="176" t="s">
        <v>205</v>
      </c>
      <c r="D723" s="176" t="s">
        <v>203</v>
      </c>
      <c r="E723" s="176" t="s">
        <v>203</v>
      </c>
      <c r="F723" s="176" t="s">
        <v>203</v>
      </c>
      <c r="G723" s="176" t="s">
        <v>205</v>
      </c>
      <c r="H723" s="176" t="s">
        <v>205</v>
      </c>
      <c r="I723" s="176" t="s">
        <v>205</v>
      </c>
      <c r="J723" s="176" t="s">
        <v>205</v>
      </c>
      <c r="K723" s="176" t="s">
        <v>204</v>
      </c>
      <c r="L723" s="176" t="s">
        <v>205</v>
      </c>
      <c r="M723" s="176" t="s">
        <v>203</v>
      </c>
      <c r="N723" s="176" t="s">
        <v>205</v>
      </c>
      <c r="O723" s="176" t="s">
        <v>205</v>
      </c>
      <c r="P723" s="176" t="s">
        <v>205</v>
      </c>
      <c r="Q723" s="176" t="s">
        <v>205</v>
      </c>
      <c r="R723" s="176" t="s">
        <v>204</v>
      </c>
      <c r="S723" s="176" t="s">
        <v>204</v>
      </c>
      <c r="T723" s="176" t="s">
        <v>205</v>
      </c>
      <c r="U723" s="176" t="s">
        <v>204</v>
      </c>
      <c r="V723" s="176" t="s">
        <v>204</v>
      </c>
      <c r="W723" s="176" t="s">
        <v>204</v>
      </c>
      <c r="X723" s="176" t="s">
        <v>204</v>
      </c>
      <c r="Y723" s="176" t="s">
        <v>204</v>
      </c>
      <c r="Z723" s="176" t="s">
        <v>205</v>
      </c>
      <c r="AA723" s="176" t="s">
        <v>266</v>
      </c>
      <c r="AB723" s="176" t="s">
        <v>266</v>
      </c>
      <c r="AC723" s="176" t="s">
        <v>266</v>
      </c>
      <c r="AD723" s="176" t="s">
        <v>266</v>
      </c>
      <c r="AE723" s="176" t="s">
        <v>266</v>
      </c>
      <c r="AF723" s="176" t="s">
        <v>266</v>
      </c>
      <c r="AG723" s="176" t="s">
        <v>266</v>
      </c>
      <c r="AH723" s="176" t="s">
        <v>266</v>
      </c>
      <c r="AI723" s="176" t="s">
        <v>266</v>
      </c>
      <c r="AJ723" s="176" t="s">
        <v>266</v>
      </c>
      <c r="AK723" s="176" t="s">
        <v>266</v>
      </c>
      <c r="AL723" s="176" t="s">
        <v>266</v>
      </c>
      <c r="AM723" s="176" t="s">
        <v>266</v>
      </c>
      <c r="AN723" s="176" t="s">
        <v>266</v>
      </c>
      <c r="AO723" s="176" t="s">
        <v>266</v>
      </c>
      <c r="AP723" s="176" t="s">
        <v>266</v>
      </c>
      <c r="AQ723" s="176" t="s">
        <v>266</v>
      </c>
      <c r="AR723" s="176" t="s">
        <v>266</v>
      </c>
      <c r="AS723" s="176" t="s">
        <v>266</v>
      </c>
      <c r="AT723" s="176" t="s">
        <v>266</v>
      </c>
      <c r="AU723" s="176" t="s">
        <v>266</v>
      </c>
      <c r="AV723" s="176" t="s">
        <v>266</v>
      </c>
      <c r="AW723" s="176" t="s">
        <v>266</v>
      </c>
      <c r="AX723" s="176" t="s">
        <v>266</v>
      </c>
    </row>
    <row r="724" spans="1:50" x14ac:dyDescent="0.3">
      <c r="A724" s="176">
        <v>811277</v>
      </c>
      <c r="B724" s="176" t="s">
        <v>289</v>
      </c>
      <c r="C724" s="176" t="s">
        <v>203</v>
      </c>
      <c r="D724" s="176" t="s">
        <v>203</v>
      </c>
      <c r="E724" s="176" t="s">
        <v>203</v>
      </c>
      <c r="F724" s="176" t="s">
        <v>205</v>
      </c>
      <c r="G724" s="176" t="s">
        <v>205</v>
      </c>
      <c r="H724" s="176" t="s">
        <v>203</v>
      </c>
      <c r="I724" s="176" t="s">
        <v>205</v>
      </c>
      <c r="J724" s="176" t="s">
        <v>203</v>
      </c>
      <c r="K724" s="176" t="s">
        <v>203</v>
      </c>
      <c r="L724" s="176" t="s">
        <v>205</v>
      </c>
      <c r="M724" s="176" t="s">
        <v>203</v>
      </c>
      <c r="N724" s="176" t="s">
        <v>203</v>
      </c>
      <c r="O724" s="176" t="s">
        <v>204</v>
      </c>
      <c r="P724" s="176" t="s">
        <v>205</v>
      </c>
      <c r="Q724" s="176" t="s">
        <v>203</v>
      </c>
      <c r="R724" s="176" t="s">
        <v>203</v>
      </c>
      <c r="S724" s="176" t="s">
        <v>204</v>
      </c>
      <c r="T724" s="176" t="s">
        <v>205</v>
      </c>
      <c r="U724" s="176" t="s">
        <v>204</v>
      </c>
      <c r="V724" s="176" t="s">
        <v>204</v>
      </c>
      <c r="W724" s="176" t="s">
        <v>204</v>
      </c>
      <c r="X724" s="176" t="s">
        <v>204</v>
      </c>
      <c r="Y724" s="176" t="s">
        <v>204</v>
      </c>
      <c r="Z724" s="176" t="s">
        <v>204</v>
      </c>
      <c r="AA724" s="176" t="s">
        <v>266</v>
      </c>
      <c r="AB724" s="176" t="s">
        <v>266</v>
      </c>
      <c r="AC724" s="176" t="s">
        <v>266</v>
      </c>
      <c r="AD724" s="176" t="s">
        <v>266</v>
      </c>
      <c r="AE724" s="176" t="s">
        <v>266</v>
      </c>
      <c r="AF724" s="176" t="s">
        <v>266</v>
      </c>
      <c r="AG724" s="176" t="s">
        <v>266</v>
      </c>
      <c r="AH724" s="176" t="s">
        <v>266</v>
      </c>
      <c r="AI724" s="176" t="s">
        <v>266</v>
      </c>
      <c r="AJ724" s="176" t="s">
        <v>266</v>
      </c>
      <c r="AK724" s="176" t="s">
        <v>266</v>
      </c>
      <c r="AL724" s="176" t="s">
        <v>266</v>
      </c>
      <c r="AM724" s="176" t="s">
        <v>266</v>
      </c>
      <c r="AN724" s="176" t="s">
        <v>266</v>
      </c>
      <c r="AO724" s="176" t="s">
        <v>266</v>
      </c>
      <c r="AP724" s="176" t="s">
        <v>266</v>
      </c>
      <c r="AQ724" s="176" t="s">
        <v>266</v>
      </c>
      <c r="AR724" s="176" t="s">
        <v>266</v>
      </c>
      <c r="AS724" s="176" t="s">
        <v>266</v>
      </c>
      <c r="AT724" s="176" t="s">
        <v>266</v>
      </c>
      <c r="AU724" s="176" t="s">
        <v>266</v>
      </c>
      <c r="AV724" s="176" t="s">
        <v>266</v>
      </c>
      <c r="AW724" s="176" t="s">
        <v>266</v>
      </c>
      <c r="AX724" s="176" t="s">
        <v>266</v>
      </c>
    </row>
    <row r="725" spans="1:50" x14ac:dyDescent="0.3">
      <c r="A725" s="176">
        <v>811284</v>
      </c>
      <c r="B725" s="176" t="s">
        <v>289</v>
      </c>
      <c r="C725" s="176" t="s">
        <v>203</v>
      </c>
      <c r="D725" s="176" t="s">
        <v>203</v>
      </c>
      <c r="E725" s="176" t="s">
        <v>203</v>
      </c>
      <c r="F725" s="176" t="s">
        <v>203</v>
      </c>
      <c r="G725" s="176" t="s">
        <v>203</v>
      </c>
      <c r="H725" s="176" t="s">
        <v>203</v>
      </c>
      <c r="I725" s="176" t="s">
        <v>203</v>
      </c>
      <c r="J725" s="176" t="s">
        <v>203</v>
      </c>
      <c r="K725" s="176" t="s">
        <v>203</v>
      </c>
      <c r="L725" s="176" t="s">
        <v>203</v>
      </c>
      <c r="M725" s="176" t="s">
        <v>205</v>
      </c>
      <c r="N725" s="176" t="s">
        <v>203</v>
      </c>
      <c r="O725" s="176" t="s">
        <v>204</v>
      </c>
      <c r="P725" s="176" t="s">
        <v>205</v>
      </c>
      <c r="Q725" s="176" t="s">
        <v>205</v>
      </c>
      <c r="R725" s="176" t="s">
        <v>204</v>
      </c>
      <c r="S725" s="176" t="s">
        <v>205</v>
      </c>
      <c r="T725" s="176" t="s">
        <v>205</v>
      </c>
      <c r="U725" s="176" t="s">
        <v>205</v>
      </c>
      <c r="V725" s="176" t="s">
        <v>205</v>
      </c>
      <c r="W725" s="176" t="s">
        <v>204</v>
      </c>
      <c r="X725" s="176" t="s">
        <v>205</v>
      </c>
      <c r="Y725" s="176" t="s">
        <v>205</v>
      </c>
      <c r="Z725" s="176" t="s">
        <v>204</v>
      </c>
      <c r="AA725" s="176" t="s">
        <v>266</v>
      </c>
      <c r="AB725" s="176" t="s">
        <v>266</v>
      </c>
      <c r="AC725" s="176" t="s">
        <v>266</v>
      </c>
      <c r="AD725" s="176" t="s">
        <v>266</v>
      </c>
      <c r="AE725" s="176" t="s">
        <v>266</v>
      </c>
      <c r="AF725" s="176" t="s">
        <v>266</v>
      </c>
      <c r="AG725" s="176" t="s">
        <v>266</v>
      </c>
      <c r="AH725" s="176" t="s">
        <v>266</v>
      </c>
      <c r="AI725" s="176" t="s">
        <v>266</v>
      </c>
      <c r="AJ725" s="176" t="s">
        <v>266</v>
      </c>
      <c r="AK725" s="176" t="s">
        <v>266</v>
      </c>
      <c r="AL725" s="176" t="s">
        <v>266</v>
      </c>
      <c r="AM725" s="176" t="s">
        <v>266</v>
      </c>
      <c r="AN725" s="176" t="s">
        <v>266</v>
      </c>
      <c r="AO725" s="176" t="s">
        <v>266</v>
      </c>
      <c r="AP725" s="176" t="s">
        <v>266</v>
      </c>
      <c r="AQ725" s="176" t="s">
        <v>266</v>
      </c>
      <c r="AR725" s="176" t="s">
        <v>266</v>
      </c>
      <c r="AS725" s="176" t="s">
        <v>266</v>
      </c>
      <c r="AT725" s="176" t="s">
        <v>266</v>
      </c>
      <c r="AU725" s="176" t="s">
        <v>266</v>
      </c>
      <c r="AV725" s="176" t="s">
        <v>266</v>
      </c>
      <c r="AW725" s="176" t="s">
        <v>266</v>
      </c>
      <c r="AX725" s="176" t="s">
        <v>266</v>
      </c>
    </row>
    <row r="726" spans="1:50" x14ac:dyDescent="0.3">
      <c r="A726" s="176">
        <v>811287</v>
      </c>
      <c r="B726" s="176" t="s">
        <v>289</v>
      </c>
      <c r="C726" s="176" t="s">
        <v>205</v>
      </c>
      <c r="D726" s="176" t="s">
        <v>205</v>
      </c>
      <c r="E726" s="176" t="s">
        <v>203</v>
      </c>
      <c r="F726" s="176" t="s">
        <v>205</v>
      </c>
      <c r="G726" s="176" t="s">
        <v>205</v>
      </c>
      <c r="H726" s="176" t="s">
        <v>203</v>
      </c>
      <c r="I726" s="176" t="s">
        <v>205</v>
      </c>
      <c r="J726" s="176" t="s">
        <v>205</v>
      </c>
      <c r="K726" s="176" t="s">
        <v>205</v>
      </c>
      <c r="L726" s="176" t="s">
        <v>203</v>
      </c>
      <c r="M726" s="176" t="s">
        <v>205</v>
      </c>
      <c r="N726" s="176" t="s">
        <v>205</v>
      </c>
      <c r="O726" s="176" t="s">
        <v>204</v>
      </c>
      <c r="P726" s="176" t="s">
        <v>204</v>
      </c>
      <c r="Q726" s="176" t="s">
        <v>205</v>
      </c>
      <c r="R726" s="176" t="s">
        <v>203</v>
      </c>
      <c r="S726" s="176" t="s">
        <v>205</v>
      </c>
      <c r="T726" s="176" t="s">
        <v>205</v>
      </c>
      <c r="U726" s="176" t="s">
        <v>205</v>
      </c>
      <c r="V726" s="176" t="s">
        <v>204</v>
      </c>
      <c r="W726" s="176" t="s">
        <v>204</v>
      </c>
      <c r="X726" s="176" t="s">
        <v>205</v>
      </c>
      <c r="Y726" s="176" t="s">
        <v>203</v>
      </c>
      <c r="Z726" s="176" t="s">
        <v>205</v>
      </c>
    </row>
    <row r="727" spans="1:50" x14ac:dyDescent="0.3">
      <c r="A727" s="176">
        <v>811291</v>
      </c>
      <c r="B727" s="176" t="s">
        <v>289</v>
      </c>
      <c r="C727" s="176" t="s">
        <v>203</v>
      </c>
      <c r="D727" s="176" t="s">
        <v>205</v>
      </c>
      <c r="E727" s="176" t="s">
        <v>205</v>
      </c>
      <c r="F727" s="176" t="s">
        <v>205</v>
      </c>
      <c r="G727" s="176" t="s">
        <v>205</v>
      </c>
      <c r="H727" s="176" t="s">
        <v>205</v>
      </c>
      <c r="I727" s="176" t="s">
        <v>203</v>
      </c>
      <c r="J727" s="176" t="s">
        <v>203</v>
      </c>
      <c r="K727" s="176" t="s">
        <v>205</v>
      </c>
      <c r="L727" s="176" t="s">
        <v>205</v>
      </c>
      <c r="M727" s="176" t="s">
        <v>203</v>
      </c>
      <c r="N727" s="176" t="s">
        <v>205</v>
      </c>
      <c r="O727" s="176" t="s">
        <v>204</v>
      </c>
      <c r="P727" s="176" t="s">
        <v>205</v>
      </c>
      <c r="Q727" s="176" t="s">
        <v>205</v>
      </c>
      <c r="R727" s="176" t="s">
        <v>205</v>
      </c>
      <c r="S727" s="176" t="s">
        <v>205</v>
      </c>
      <c r="T727" s="176" t="s">
        <v>204</v>
      </c>
      <c r="U727" s="176" t="s">
        <v>204</v>
      </c>
      <c r="V727" s="176" t="s">
        <v>204</v>
      </c>
      <c r="W727" s="176" t="s">
        <v>204</v>
      </c>
      <c r="X727" s="176" t="s">
        <v>204</v>
      </c>
      <c r="Y727" s="176" t="s">
        <v>204</v>
      </c>
      <c r="Z727" s="176" t="s">
        <v>204</v>
      </c>
    </row>
    <row r="728" spans="1:50" x14ac:dyDescent="0.3">
      <c r="A728" s="176">
        <v>811297</v>
      </c>
      <c r="B728" s="176" t="s">
        <v>289</v>
      </c>
      <c r="C728" s="176" t="s">
        <v>205</v>
      </c>
      <c r="D728" s="176" t="s">
        <v>203</v>
      </c>
      <c r="E728" s="176" t="s">
        <v>203</v>
      </c>
      <c r="F728" s="176" t="s">
        <v>203</v>
      </c>
      <c r="G728" s="176" t="s">
        <v>203</v>
      </c>
      <c r="H728" s="176" t="s">
        <v>203</v>
      </c>
      <c r="I728" s="176" t="s">
        <v>205</v>
      </c>
      <c r="J728" s="176" t="s">
        <v>203</v>
      </c>
      <c r="K728" s="176" t="s">
        <v>203</v>
      </c>
      <c r="L728" s="176" t="s">
        <v>203</v>
      </c>
      <c r="M728" s="176" t="s">
        <v>203</v>
      </c>
      <c r="N728" s="176" t="s">
        <v>203</v>
      </c>
      <c r="O728" s="176" t="s">
        <v>204</v>
      </c>
      <c r="P728" s="176" t="s">
        <v>205</v>
      </c>
      <c r="Q728" s="176" t="s">
        <v>205</v>
      </c>
      <c r="R728" s="176" t="s">
        <v>205</v>
      </c>
      <c r="S728" s="176" t="s">
        <v>205</v>
      </c>
      <c r="T728" s="176" t="s">
        <v>204</v>
      </c>
      <c r="U728" s="176" t="s">
        <v>204</v>
      </c>
      <c r="V728" s="176" t="s">
        <v>204</v>
      </c>
      <c r="W728" s="176" t="s">
        <v>204</v>
      </c>
      <c r="X728" s="176" t="s">
        <v>204</v>
      </c>
      <c r="Y728" s="176" t="s">
        <v>204</v>
      </c>
      <c r="Z728" s="176" t="s">
        <v>204</v>
      </c>
    </row>
    <row r="729" spans="1:50" x14ac:dyDescent="0.3">
      <c r="A729" s="176">
        <v>811301</v>
      </c>
      <c r="B729" s="176" t="s">
        <v>289</v>
      </c>
      <c r="C729" s="176" t="s">
        <v>203</v>
      </c>
      <c r="D729" s="176" t="s">
        <v>203</v>
      </c>
      <c r="E729" s="176" t="s">
        <v>205</v>
      </c>
      <c r="F729" s="176" t="s">
        <v>205</v>
      </c>
      <c r="G729" s="176" t="s">
        <v>205</v>
      </c>
      <c r="H729" s="176" t="s">
        <v>203</v>
      </c>
      <c r="I729" s="176" t="s">
        <v>203</v>
      </c>
      <c r="J729" s="176" t="s">
        <v>205</v>
      </c>
      <c r="K729" s="176" t="s">
        <v>205</v>
      </c>
      <c r="L729" s="176" t="s">
        <v>203</v>
      </c>
      <c r="M729" s="176" t="s">
        <v>205</v>
      </c>
      <c r="N729" s="176" t="s">
        <v>205</v>
      </c>
      <c r="O729" s="176" t="s">
        <v>205</v>
      </c>
      <c r="P729" s="176" t="s">
        <v>205</v>
      </c>
      <c r="Q729" s="176" t="s">
        <v>203</v>
      </c>
      <c r="R729" s="176" t="s">
        <v>203</v>
      </c>
      <c r="S729" s="176" t="s">
        <v>205</v>
      </c>
      <c r="T729" s="176" t="s">
        <v>205</v>
      </c>
      <c r="U729" s="176" t="s">
        <v>205</v>
      </c>
      <c r="V729" s="176" t="s">
        <v>205</v>
      </c>
      <c r="W729" s="176" t="s">
        <v>205</v>
      </c>
      <c r="X729" s="176" t="s">
        <v>205</v>
      </c>
      <c r="Y729" s="176" t="s">
        <v>205</v>
      </c>
      <c r="Z729" s="176" t="s">
        <v>204</v>
      </c>
      <c r="AA729" s="176" t="s">
        <v>266</v>
      </c>
      <c r="AB729" s="176" t="s">
        <v>266</v>
      </c>
      <c r="AC729" s="176" t="s">
        <v>266</v>
      </c>
      <c r="AD729" s="176" t="s">
        <v>266</v>
      </c>
      <c r="AE729" s="176" t="s">
        <v>266</v>
      </c>
      <c r="AF729" s="176" t="s">
        <v>266</v>
      </c>
      <c r="AG729" s="176" t="s">
        <v>266</v>
      </c>
      <c r="AH729" s="176" t="s">
        <v>266</v>
      </c>
      <c r="AI729" s="176" t="s">
        <v>266</v>
      </c>
      <c r="AJ729" s="176" t="s">
        <v>266</v>
      </c>
      <c r="AK729" s="176" t="s">
        <v>266</v>
      </c>
      <c r="AL729" s="176" t="s">
        <v>266</v>
      </c>
      <c r="AM729" s="176" t="s">
        <v>266</v>
      </c>
      <c r="AN729" s="176" t="s">
        <v>266</v>
      </c>
      <c r="AO729" s="176" t="s">
        <v>266</v>
      </c>
      <c r="AP729" s="176" t="s">
        <v>266</v>
      </c>
      <c r="AQ729" s="176" t="s">
        <v>266</v>
      </c>
      <c r="AR729" s="176" t="s">
        <v>266</v>
      </c>
      <c r="AS729" s="176" t="s">
        <v>266</v>
      </c>
      <c r="AT729" s="176" t="s">
        <v>266</v>
      </c>
      <c r="AU729" s="176" t="s">
        <v>266</v>
      </c>
      <c r="AV729" s="176" t="s">
        <v>266</v>
      </c>
      <c r="AW729" s="176" t="s">
        <v>266</v>
      </c>
      <c r="AX729" s="176" t="s">
        <v>266</v>
      </c>
    </row>
    <row r="730" spans="1:50" x14ac:dyDescent="0.3">
      <c r="A730" s="176">
        <v>811306</v>
      </c>
      <c r="B730" s="176" t="s">
        <v>289</v>
      </c>
      <c r="C730" s="176" t="s">
        <v>203</v>
      </c>
      <c r="D730" s="176" t="s">
        <v>203</v>
      </c>
      <c r="E730" s="176" t="s">
        <v>205</v>
      </c>
      <c r="F730" s="176" t="s">
        <v>205</v>
      </c>
      <c r="G730" s="176" t="s">
        <v>203</v>
      </c>
      <c r="H730" s="176" t="s">
        <v>203</v>
      </c>
      <c r="I730" s="176" t="s">
        <v>205</v>
      </c>
      <c r="J730" s="176" t="s">
        <v>204</v>
      </c>
      <c r="K730" s="176" t="s">
        <v>203</v>
      </c>
      <c r="L730" s="176" t="s">
        <v>205</v>
      </c>
      <c r="M730" s="176" t="s">
        <v>203</v>
      </c>
      <c r="N730" s="176" t="s">
        <v>205</v>
      </c>
      <c r="O730" s="176" t="s">
        <v>205</v>
      </c>
      <c r="P730" s="176" t="s">
        <v>205</v>
      </c>
      <c r="Q730" s="176" t="s">
        <v>204</v>
      </c>
      <c r="R730" s="176" t="s">
        <v>205</v>
      </c>
      <c r="S730" s="176" t="s">
        <v>204</v>
      </c>
      <c r="T730" s="176" t="s">
        <v>205</v>
      </c>
      <c r="U730" s="176" t="s">
        <v>204</v>
      </c>
      <c r="V730" s="176" t="s">
        <v>204</v>
      </c>
      <c r="W730" s="176" t="s">
        <v>204</v>
      </c>
      <c r="X730" s="176" t="s">
        <v>205</v>
      </c>
      <c r="Y730" s="176" t="s">
        <v>205</v>
      </c>
      <c r="Z730" s="176" t="s">
        <v>205</v>
      </c>
      <c r="AA730" s="176" t="s">
        <v>266</v>
      </c>
      <c r="AB730" s="176" t="s">
        <v>266</v>
      </c>
      <c r="AC730" s="176" t="s">
        <v>266</v>
      </c>
      <c r="AD730" s="176" t="s">
        <v>266</v>
      </c>
      <c r="AE730" s="176" t="s">
        <v>266</v>
      </c>
      <c r="AF730" s="176" t="s">
        <v>266</v>
      </c>
      <c r="AG730" s="176" t="s">
        <v>266</v>
      </c>
      <c r="AH730" s="176" t="s">
        <v>266</v>
      </c>
      <c r="AI730" s="176" t="s">
        <v>266</v>
      </c>
      <c r="AJ730" s="176" t="s">
        <v>266</v>
      </c>
      <c r="AK730" s="176" t="s">
        <v>266</v>
      </c>
      <c r="AL730" s="176" t="s">
        <v>266</v>
      </c>
      <c r="AM730" s="176" t="s">
        <v>266</v>
      </c>
      <c r="AN730" s="176" t="s">
        <v>266</v>
      </c>
      <c r="AO730" s="176" t="s">
        <v>266</v>
      </c>
      <c r="AP730" s="176" t="s">
        <v>266</v>
      </c>
      <c r="AQ730" s="176" t="s">
        <v>266</v>
      </c>
      <c r="AR730" s="176" t="s">
        <v>266</v>
      </c>
      <c r="AS730" s="176" t="s">
        <v>266</v>
      </c>
      <c r="AT730" s="176" t="s">
        <v>266</v>
      </c>
      <c r="AU730" s="176" t="s">
        <v>266</v>
      </c>
      <c r="AV730" s="176" t="s">
        <v>266</v>
      </c>
      <c r="AW730" s="176" t="s">
        <v>266</v>
      </c>
      <c r="AX730" s="176" t="s">
        <v>266</v>
      </c>
    </row>
    <row r="731" spans="1:50" x14ac:dyDescent="0.3">
      <c r="A731" s="176">
        <v>811311</v>
      </c>
      <c r="B731" s="176" t="s">
        <v>289</v>
      </c>
      <c r="C731" s="176" t="s">
        <v>203</v>
      </c>
      <c r="D731" s="176" t="s">
        <v>203</v>
      </c>
      <c r="E731" s="176" t="s">
        <v>203</v>
      </c>
      <c r="F731" s="176" t="s">
        <v>203</v>
      </c>
      <c r="G731" s="176" t="s">
        <v>203</v>
      </c>
      <c r="H731" s="176" t="s">
        <v>205</v>
      </c>
      <c r="I731" s="176" t="s">
        <v>205</v>
      </c>
      <c r="J731" s="176" t="s">
        <v>203</v>
      </c>
      <c r="K731" s="176" t="s">
        <v>205</v>
      </c>
      <c r="L731" s="176" t="s">
        <v>203</v>
      </c>
      <c r="M731" s="176" t="s">
        <v>205</v>
      </c>
      <c r="N731" s="176" t="s">
        <v>203</v>
      </c>
      <c r="O731" s="176" t="s">
        <v>205</v>
      </c>
      <c r="P731" s="176" t="s">
        <v>205</v>
      </c>
      <c r="Q731" s="176" t="s">
        <v>205</v>
      </c>
      <c r="R731" s="176" t="s">
        <v>205</v>
      </c>
      <c r="S731" s="176" t="s">
        <v>205</v>
      </c>
      <c r="T731" s="176" t="s">
        <v>204</v>
      </c>
      <c r="U731" s="176" t="s">
        <v>204</v>
      </c>
      <c r="V731" s="176" t="s">
        <v>204</v>
      </c>
      <c r="W731" s="176" t="s">
        <v>204</v>
      </c>
      <c r="X731" s="176" t="s">
        <v>204</v>
      </c>
      <c r="Y731" s="176" t="s">
        <v>204</v>
      </c>
      <c r="Z731" s="176" t="s">
        <v>204</v>
      </c>
    </row>
    <row r="732" spans="1:50" x14ac:dyDescent="0.3">
      <c r="A732" s="176">
        <v>811324</v>
      </c>
      <c r="B732" s="176" t="s">
        <v>289</v>
      </c>
      <c r="C732" s="176" t="s">
        <v>205</v>
      </c>
      <c r="D732" s="176" t="s">
        <v>203</v>
      </c>
      <c r="E732" s="176" t="s">
        <v>203</v>
      </c>
      <c r="F732" s="176" t="s">
        <v>203</v>
      </c>
      <c r="G732" s="176" t="s">
        <v>203</v>
      </c>
      <c r="H732" s="176" t="s">
        <v>203</v>
      </c>
      <c r="I732" s="176" t="s">
        <v>203</v>
      </c>
      <c r="J732" s="176" t="s">
        <v>205</v>
      </c>
      <c r="K732" s="176" t="s">
        <v>205</v>
      </c>
      <c r="L732" s="176" t="s">
        <v>205</v>
      </c>
      <c r="M732" s="176" t="s">
        <v>203</v>
      </c>
      <c r="N732" s="176" t="s">
        <v>205</v>
      </c>
      <c r="O732" s="176" t="s">
        <v>205</v>
      </c>
      <c r="P732" s="176" t="s">
        <v>205</v>
      </c>
      <c r="Q732" s="176" t="s">
        <v>205</v>
      </c>
      <c r="R732" s="176" t="s">
        <v>205</v>
      </c>
      <c r="S732" s="176" t="s">
        <v>205</v>
      </c>
      <c r="T732" s="176" t="s">
        <v>205</v>
      </c>
      <c r="U732" s="176" t="s">
        <v>204</v>
      </c>
      <c r="V732" s="176" t="s">
        <v>204</v>
      </c>
      <c r="W732" s="176" t="s">
        <v>204</v>
      </c>
      <c r="X732" s="176" t="s">
        <v>204</v>
      </c>
      <c r="Y732" s="176" t="s">
        <v>204</v>
      </c>
      <c r="Z732" s="176" t="s">
        <v>204</v>
      </c>
    </row>
    <row r="733" spans="1:50" x14ac:dyDescent="0.3">
      <c r="A733" s="176">
        <v>811327</v>
      </c>
      <c r="B733" s="176" t="s">
        <v>289</v>
      </c>
      <c r="C733" s="176" t="s">
        <v>203</v>
      </c>
      <c r="D733" s="176" t="s">
        <v>205</v>
      </c>
      <c r="E733" s="176" t="s">
        <v>203</v>
      </c>
      <c r="F733" s="176" t="s">
        <v>203</v>
      </c>
      <c r="G733" s="176" t="s">
        <v>205</v>
      </c>
      <c r="H733" s="176" t="s">
        <v>203</v>
      </c>
      <c r="I733" s="176" t="s">
        <v>203</v>
      </c>
      <c r="J733" s="176" t="s">
        <v>205</v>
      </c>
      <c r="K733" s="176" t="s">
        <v>205</v>
      </c>
      <c r="L733" s="176" t="s">
        <v>205</v>
      </c>
      <c r="M733" s="176" t="s">
        <v>203</v>
      </c>
      <c r="N733" s="176" t="s">
        <v>205</v>
      </c>
      <c r="O733" s="176" t="s">
        <v>204</v>
      </c>
      <c r="P733" s="176" t="s">
        <v>204</v>
      </c>
      <c r="Q733" s="176" t="s">
        <v>205</v>
      </c>
      <c r="R733" s="176" t="s">
        <v>204</v>
      </c>
      <c r="S733" s="176" t="s">
        <v>205</v>
      </c>
      <c r="T733" s="176" t="s">
        <v>205</v>
      </c>
      <c r="U733" s="176" t="s">
        <v>204</v>
      </c>
      <c r="V733" s="176" t="s">
        <v>204</v>
      </c>
      <c r="W733" s="176" t="s">
        <v>204</v>
      </c>
      <c r="X733" s="176" t="s">
        <v>204</v>
      </c>
      <c r="Y733" s="176" t="s">
        <v>204</v>
      </c>
      <c r="Z733" s="176" t="s">
        <v>204</v>
      </c>
    </row>
    <row r="734" spans="1:50" x14ac:dyDescent="0.3">
      <c r="A734" s="176">
        <v>811340</v>
      </c>
      <c r="B734" s="176" t="s">
        <v>289</v>
      </c>
      <c r="C734" s="176" t="s">
        <v>203</v>
      </c>
      <c r="D734" s="176" t="s">
        <v>203</v>
      </c>
      <c r="E734" s="176" t="s">
        <v>205</v>
      </c>
      <c r="F734" s="176" t="s">
        <v>203</v>
      </c>
      <c r="G734" s="176" t="s">
        <v>203</v>
      </c>
      <c r="H734" s="176" t="s">
        <v>203</v>
      </c>
      <c r="I734" s="176" t="s">
        <v>205</v>
      </c>
      <c r="J734" s="176" t="s">
        <v>205</v>
      </c>
      <c r="K734" s="176" t="s">
        <v>203</v>
      </c>
      <c r="L734" s="176" t="s">
        <v>203</v>
      </c>
      <c r="M734" s="176" t="s">
        <v>203</v>
      </c>
      <c r="N734" s="176" t="s">
        <v>203</v>
      </c>
      <c r="O734" s="176" t="s">
        <v>205</v>
      </c>
      <c r="P734" s="176" t="s">
        <v>205</v>
      </c>
      <c r="Q734" s="176" t="s">
        <v>205</v>
      </c>
      <c r="R734" s="176" t="s">
        <v>205</v>
      </c>
      <c r="S734" s="176" t="s">
        <v>205</v>
      </c>
      <c r="T734" s="176" t="s">
        <v>205</v>
      </c>
      <c r="U734" s="176" t="s">
        <v>205</v>
      </c>
      <c r="V734" s="176" t="s">
        <v>205</v>
      </c>
      <c r="W734" s="176" t="s">
        <v>205</v>
      </c>
      <c r="X734" s="176" t="s">
        <v>205</v>
      </c>
      <c r="Y734" s="176" t="s">
        <v>205</v>
      </c>
      <c r="Z734" s="176" t="s">
        <v>205</v>
      </c>
      <c r="AA734" s="176" t="s">
        <v>266</v>
      </c>
      <c r="AB734" s="176" t="s">
        <v>266</v>
      </c>
      <c r="AC734" s="176" t="s">
        <v>266</v>
      </c>
      <c r="AD734" s="176" t="s">
        <v>266</v>
      </c>
      <c r="AE734" s="176" t="s">
        <v>266</v>
      </c>
      <c r="AF734" s="176" t="s">
        <v>266</v>
      </c>
      <c r="AG734" s="176" t="s">
        <v>266</v>
      </c>
      <c r="AH734" s="176" t="s">
        <v>266</v>
      </c>
      <c r="AI734" s="176" t="s">
        <v>266</v>
      </c>
      <c r="AJ734" s="176" t="s">
        <v>266</v>
      </c>
      <c r="AK734" s="176" t="s">
        <v>266</v>
      </c>
      <c r="AL734" s="176" t="s">
        <v>266</v>
      </c>
      <c r="AM734" s="176" t="s">
        <v>266</v>
      </c>
      <c r="AN734" s="176" t="s">
        <v>266</v>
      </c>
      <c r="AO734" s="176" t="s">
        <v>266</v>
      </c>
      <c r="AP734" s="176" t="s">
        <v>266</v>
      </c>
      <c r="AQ734" s="176" t="s">
        <v>266</v>
      </c>
      <c r="AR734" s="176" t="s">
        <v>266</v>
      </c>
      <c r="AS734" s="176" t="s">
        <v>266</v>
      </c>
      <c r="AT734" s="176" t="s">
        <v>266</v>
      </c>
      <c r="AU734" s="176" t="s">
        <v>266</v>
      </c>
      <c r="AV734" s="176" t="s">
        <v>266</v>
      </c>
      <c r="AW734" s="176" t="s">
        <v>266</v>
      </c>
      <c r="AX734" s="176" t="s">
        <v>266</v>
      </c>
    </row>
    <row r="735" spans="1:50" x14ac:dyDescent="0.3">
      <c r="A735" s="176">
        <v>811342</v>
      </c>
      <c r="B735" s="176" t="s">
        <v>289</v>
      </c>
      <c r="C735" s="176" t="s">
        <v>203</v>
      </c>
      <c r="D735" s="176" t="s">
        <v>205</v>
      </c>
      <c r="E735" s="176" t="s">
        <v>205</v>
      </c>
      <c r="F735" s="176" t="s">
        <v>205</v>
      </c>
      <c r="G735" s="176" t="s">
        <v>205</v>
      </c>
      <c r="H735" s="176" t="s">
        <v>205</v>
      </c>
      <c r="I735" s="176" t="s">
        <v>205</v>
      </c>
      <c r="J735" s="176" t="s">
        <v>203</v>
      </c>
      <c r="K735" s="176" t="s">
        <v>205</v>
      </c>
      <c r="L735" s="176" t="s">
        <v>203</v>
      </c>
      <c r="M735" s="176" t="s">
        <v>203</v>
      </c>
      <c r="N735" s="176" t="s">
        <v>205</v>
      </c>
      <c r="O735" s="176" t="s">
        <v>205</v>
      </c>
      <c r="P735" s="176" t="s">
        <v>205</v>
      </c>
      <c r="Q735" s="176" t="s">
        <v>204</v>
      </c>
      <c r="R735" s="176" t="s">
        <v>205</v>
      </c>
      <c r="S735" s="176" t="s">
        <v>205</v>
      </c>
      <c r="T735" s="176" t="s">
        <v>205</v>
      </c>
      <c r="U735" s="176" t="s">
        <v>205</v>
      </c>
      <c r="V735" s="176" t="s">
        <v>204</v>
      </c>
      <c r="W735" s="176" t="s">
        <v>205</v>
      </c>
      <c r="X735" s="176" t="s">
        <v>205</v>
      </c>
      <c r="Y735" s="176" t="s">
        <v>205</v>
      </c>
      <c r="Z735" s="176" t="s">
        <v>205</v>
      </c>
      <c r="AA735" s="176" t="s">
        <v>266</v>
      </c>
      <c r="AB735" s="176" t="s">
        <v>266</v>
      </c>
      <c r="AC735" s="176" t="s">
        <v>266</v>
      </c>
      <c r="AD735" s="176" t="s">
        <v>266</v>
      </c>
      <c r="AE735" s="176" t="s">
        <v>266</v>
      </c>
      <c r="AF735" s="176" t="s">
        <v>266</v>
      </c>
      <c r="AG735" s="176" t="s">
        <v>266</v>
      </c>
      <c r="AH735" s="176" t="s">
        <v>266</v>
      </c>
      <c r="AI735" s="176" t="s">
        <v>266</v>
      </c>
      <c r="AJ735" s="176" t="s">
        <v>266</v>
      </c>
      <c r="AK735" s="176" t="s">
        <v>266</v>
      </c>
      <c r="AL735" s="176" t="s">
        <v>266</v>
      </c>
      <c r="AM735" s="176" t="s">
        <v>266</v>
      </c>
      <c r="AN735" s="176" t="s">
        <v>266</v>
      </c>
      <c r="AO735" s="176" t="s">
        <v>266</v>
      </c>
      <c r="AP735" s="176" t="s">
        <v>266</v>
      </c>
      <c r="AQ735" s="176" t="s">
        <v>266</v>
      </c>
      <c r="AR735" s="176" t="s">
        <v>266</v>
      </c>
      <c r="AS735" s="176" t="s">
        <v>266</v>
      </c>
      <c r="AT735" s="176" t="s">
        <v>266</v>
      </c>
      <c r="AU735" s="176" t="s">
        <v>266</v>
      </c>
      <c r="AV735" s="176" t="s">
        <v>266</v>
      </c>
      <c r="AW735" s="176" t="s">
        <v>266</v>
      </c>
      <c r="AX735" s="176" t="s">
        <v>266</v>
      </c>
    </row>
    <row r="736" spans="1:50" x14ac:dyDescent="0.3">
      <c r="A736" s="176">
        <v>811349</v>
      </c>
      <c r="B736" s="176" t="s">
        <v>289</v>
      </c>
      <c r="C736" s="176" t="s">
        <v>203</v>
      </c>
      <c r="D736" s="176" t="s">
        <v>203</v>
      </c>
      <c r="E736" s="176" t="s">
        <v>203</v>
      </c>
      <c r="F736" s="176" t="s">
        <v>205</v>
      </c>
      <c r="G736" s="176" t="s">
        <v>203</v>
      </c>
      <c r="H736" s="176" t="s">
        <v>203</v>
      </c>
      <c r="I736" s="176" t="s">
        <v>205</v>
      </c>
      <c r="J736" s="176" t="s">
        <v>203</v>
      </c>
      <c r="K736" s="176" t="s">
        <v>203</v>
      </c>
      <c r="L736" s="176" t="s">
        <v>203</v>
      </c>
      <c r="M736" s="176" t="s">
        <v>203</v>
      </c>
      <c r="N736" s="176" t="s">
        <v>205</v>
      </c>
      <c r="O736" s="176" t="s">
        <v>205</v>
      </c>
      <c r="P736" s="176" t="s">
        <v>205</v>
      </c>
      <c r="Q736" s="176" t="s">
        <v>205</v>
      </c>
      <c r="R736" s="176" t="s">
        <v>204</v>
      </c>
      <c r="S736" s="176" t="s">
        <v>205</v>
      </c>
      <c r="T736" s="176" t="s">
        <v>205</v>
      </c>
      <c r="U736" s="176" t="s">
        <v>204</v>
      </c>
      <c r="V736" s="176" t="s">
        <v>204</v>
      </c>
      <c r="W736" s="176" t="s">
        <v>205</v>
      </c>
      <c r="X736" s="176" t="s">
        <v>205</v>
      </c>
      <c r="Y736" s="176" t="s">
        <v>204</v>
      </c>
      <c r="Z736" s="176" t="s">
        <v>204</v>
      </c>
      <c r="AA736" s="176" t="s">
        <v>266</v>
      </c>
      <c r="AB736" s="176" t="s">
        <v>266</v>
      </c>
      <c r="AC736" s="176" t="s">
        <v>266</v>
      </c>
      <c r="AD736" s="176" t="s">
        <v>266</v>
      </c>
      <c r="AE736" s="176" t="s">
        <v>266</v>
      </c>
      <c r="AF736" s="176" t="s">
        <v>266</v>
      </c>
      <c r="AG736" s="176" t="s">
        <v>266</v>
      </c>
      <c r="AH736" s="176" t="s">
        <v>266</v>
      </c>
      <c r="AI736" s="176" t="s">
        <v>266</v>
      </c>
      <c r="AJ736" s="176" t="s">
        <v>266</v>
      </c>
      <c r="AK736" s="176" t="s">
        <v>266</v>
      </c>
      <c r="AL736" s="176" t="s">
        <v>266</v>
      </c>
      <c r="AM736" s="176" t="s">
        <v>266</v>
      </c>
      <c r="AN736" s="176" t="s">
        <v>266</v>
      </c>
      <c r="AO736" s="176" t="s">
        <v>266</v>
      </c>
      <c r="AP736" s="176" t="s">
        <v>266</v>
      </c>
      <c r="AQ736" s="176" t="s">
        <v>266</v>
      </c>
      <c r="AR736" s="176" t="s">
        <v>266</v>
      </c>
      <c r="AS736" s="176" t="s">
        <v>266</v>
      </c>
      <c r="AT736" s="176" t="s">
        <v>266</v>
      </c>
      <c r="AU736" s="176" t="s">
        <v>266</v>
      </c>
      <c r="AV736" s="176" t="s">
        <v>266</v>
      </c>
      <c r="AW736" s="176" t="s">
        <v>266</v>
      </c>
      <c r="AX736" s="176" t="s">
        <v>266</v>
      </c>
    </row>
    <row r="737" spans="1:50" x14ac:dyDescent="0.3">
      <c r="A737" s="176">
        <v>811353</v>
      </c>
      <c r="B737" s="176" t="s">
        <v>289</v>
      </c>
      <c r="C737" s="176" t="s">
        <v>205</v>
      </c>
      <c r="D737" s="176" t="s">
        <v>203</v>
      </c>
      <c r="E737" s="176" t="s">
        <v>203</v>
      </c>
      <c r="F737" s="176" t="s">
        <v>205</v>
      </c>
      <c r="G737" s="176" t="s">
        <v>205</v>
      </c>
      <c r="H737" s="176" t="s">
        <v>203</v>
      </c>
      <c r="I737" s="176" t="s">
        <v>205</v>
      </c>
      <c r="J737" s="176" t="s">
        <v>203</v>
      </c>
      <c r="K737" s="176" t="s">
        <v>203</v>
      </c>
      <c r="L737" s="176" t="s">
        <v>203</v>
      </c>
      <c r="M737" s="176" t="s">
        <v>203</v>
      </c>
      <c r="N737" s="176" t="s">
        <v>205</v>
      </c>
      <c r="O737" s="176" t="s">
        <v>205</v>
      </c>
      <c r="P737" s="176" t="s">
        <v>204</v>
      </c>
      <c r="Q737" s="176" t="s">
        <v>204</v>
      </c>
      <c r="R737" s="176" t="s">
        <v>205</v>
      </c>
      <c r="S737" s="176" t="s">
        <v>204</v>
      </c>
      <c r="T737" s="176" t="s">
        <v>205</v>
      </c>
      <c r="U737" s="176" t="s">
        <v>204</v>
      </c>
      <c r="V737" s="176" t="s">
        <v>204</v>
      </c>
      <c r="W737" s="176" t="s">
        <v>204</v>
      </c>
      <c r="X737" s="176" t="s">
        <v>204</v>
      </c>
      <c r="Y737" s="176" t="s">
        <v>204</v>
      </c>
      <c r="Z737" s="176" t="s">
        <v>204</v>
      </c>
      <c r="AA737" s="176" t="s">
        <v>266</v>
      </c>
      <c r="AB737" s="176" t="s">
        <v>266</v>
      </c>
      <c r="AC737" s="176" t="s">
        <v>266</v>
      </c>
      <c r="AD737" s="176" t="s">
        <v>266</v>
      </c>
      <c r="AE737" s="176" t="s">
        <v>266</v>
      </c>
      <c r="AF737" s="176" t="s">
        <v>266</v>
      </c>
      <c r="AG737" s="176" t="s">
        <v>266</v>
      </c>
      <c r="AH737" s="176" t="s">
        <v>266</v>
      </c>
      <c r="AI737" s="176" t="s">
        <v>266</v>
      </c>
      <c r="AJ737" s="176" t="s">
        <v>266</v>
      </c>
      <c r="AK737" s="176" t="s">
        <v>266</v>
      </c>
      <c r="AL737" s="176" t="s">
        <v>266</v>
      </c>
      <c r="AM737" s="176" t="s">
        <v>266</v>
      </c>
      <c r="AN737" s="176" t="s">
        <v>266</v>
      </c>
      <c r="AO737" s="176" t="s">
        <v>266</v>
      </c>
      <c r="AP737" s="176" t="s">
        <v>266</v>
      </c>
      <c r="AQ737" s="176" t="s">
        <v>266</v>
      </c>
      <c r="AR737" s="176" t="s">
        <v>266</v>
      </c>
      <c r="AS737" s="176" t="s">
        <v>266</v>
      </c>
      <c r="AT737" s="176" t="s">
        <v>266</v>
      </c>
      <c r="AU737" s="176" t="s">
        <v>266</v>
      </c>
      <c r="AV737" s="176" t="s">
        <v>266</v>
      </c>
      <c r="AW737" s="176" t="s">
        <v>266</v>
      </c>
      <c r="AX737" s="176" t="s">
        <v>266</v>
      </c>
    </row>
    <row r="738" spans="1:50" x14ac:dyDescent="0.3">
      <c r="A738" s="176">
        <v>811370</v>
      </c>
      <c r="B738" s="176" t="s">
        <v>289</v>
      </c>
      <c r="C738" s="176" t="s">
        <v>203</v>
      </c>
      <c r="D738" s="176" t="s">
        <v>203</v>
      </c>
      <c r="E738" s="176" t="s">
        <v>205</v>
      </c>
      <c r="F738" s="176" t="s">
        <v>203</v>
      </c>
      <c r="G738" s="176" t="s">
        <v>203</v>
      </c>
      <c r="H738" s="176" t="s">
        <v>203</v>
      </c>
      <c r="I738" s="176" t="s">
        <v>205</v>
      </c>
      <c r="J738" s="176" t="s">
        <v>205</v>
      </c>
      <c r="K738" s="176" t="s">
        <v>204</v>
      </c>
      <c r="L738" s="176" t="s">
        <v>205</v>
      </c>
      <c r="M738" s="176" t="s">
        <v>205</v>
      </c>
      <c r="N738" s="176" t="s">
        <v>203</v>
      </c>
      <c r="O738" s="176" t="s">
        <v>204</v>
      </c>
      <c r="P738" s="176" t="s">
        <v>204</v>
      </c>
      <c r="Q738" s="176" t="s">
        <v>204</v>
      </c>
      <c r="R738" s="176" t="s">
        <v>204</v>
      </c>
      <c r="S738" s="176" t="s">
        <v>204</v>
      </c>
      <c r="T738" s="176" t="s">
        <v>204</v>
      </c>
      <c r="U738" s="176" t="s">
        <v>204</v>
      </c>
      <c r="V738" s="176" t="s">
        <v>204</v>
      </c>
      <c r="W738" s="176" t="s">
        <v>204</v>
      </c>
      <c r="X738" s="176" t="s">
        <v>204</v>
      </c>
      <c r="Y738" s="176" t="s">
        <v>204</v>
      </c>
      <c r="Z738" s="176" t="s">
        <v>204</v>
      </c>
    </row>
    <row r="739" spans="1:50" x14ac:dyDescent="0.3">
      <c r="A739" s="176">
        <v>811389</v>
      </c>
      <c r="B739" s="176" t="s">
        <v>289</v>
      </c>
      <c r="C739" s="176" t="s">
        <v>204</v>
      </c>
      <c r="D739" s="176" t="s">
        <v>203</v>
      </c>
      <c r="E739" s="176" t="s">
        <v>203</v>
      </c>
      <c r="F739" s="176" t="s">
        <v>204</v>
      </c>
      <c r="G739" s="176" t="s">
        <v>204</v>
      </c>
      <c r="H739" s="176" t="s">
        <v>204</v>
      </c>
      <c r="I739" s="176" t="s">
        <v>205</v>
      </c>
      <c r="J739" s="176" t="s">
        <v>205</v>
      </c>
      <c r="K739" s="176" t="s">
        <v>204</v>
      </c>
      <c r="L739" s="176" t="s">
        <v>205</v>
      </c>
      <c r="M739" s="176" t="s">
        <v>204</v>
      </c>
      <c r="N739" s="176" t="s">
        <v>204</v>
      </c>
      <c r="O739" s="176" t="s">
        <v>204</v>
      </c>
      <c r="P739" s="176" t="s">
        <v>205</v>
      </c>
      <c r="Q739" s="176" t="s">
        <v>204</v>
      </c>
      <c r="R739" s="176" t="s">
        <v>205</v>
      </c>
      <c r="S739" s="176" t="s">
        <v>205</v>
      </c>
      <c r="T739" s="176" t="s">
        <v>204</v>
      </c>
      <c r="U739" s="176" t="s">
        <v>204</v>
      </c>
      <c r="V739" s="176" t="s">
        <v>204</v>
      </c>
      <c r="W739" s="176" t="s">
        <v>204</v>
      </c>
      <c r="X739" s="176" t="s">
        <v>204</v>
      </c>
      <c r="Y739" s="176" t="s">
        <v>204</v>
      </c>
      <c r="Z739" s="176" t="s">
        <v>204</v>
      </c>
    </row>
    <row r="740" spans="1:50" x14ac:dyDescent="0.3">
      <c r="A740" s="176">
        <v>811391</v>
      </c>
      <c r="B740" s="176" t="s">
        <v>289</v>
      </c>
      <c r="C740" s="176" t="s">
        <v>205</v>
      </c>
      <c r="D740" s="176" t="s">
        <v>205</v>
      </c>
      <c r="E740" s="176" t="s">
        <v>205</v>
      </c>
      <c r="F740" s="176" t="s">
        <v>205</v>
      </c>
      <c r="G740" s="176" t="s">
        <v>205</v>
      </c>
      <c r="H740" s="176" t="s">
        <v>205</v>
      </c>
      <c r="I740" s="176" t="s">
        <v>205</v>
      </c>
      <c r="J740" s="176" t="s">
        <v>205</v>
      </c>
      <c r="K740" s="176" t="s">
        <v>203</v>
      </c>
      <c r="L740" s="176" t="s">
        <v>205</v>
      </c>
      <c r="M740" s="176" t="s">
        <v>205</v>
      </c>
      <c r="N740" s="176" t="s">
        <v>205</v>
      </c>
      <c r="O740" s="176" t="s">
        <v>205</v>
      </c>
      <c r="P740" s="176" t="s">
        <v>205</v>
      </c>
      <c r="Q740" s="176" t="s">
        <v>205</v>
      </c>
      <c r="R740" s="176" t="s">
        <v>205</v>
      </c>
      <c r="S740" s="176" t="s">
        <v>205</v>
      </c>
      <c r="T740" s="176" t="s">
        <v>205</v>
      </c>
      <c r="U740" s="176" t="s">
        <v>204</v>
      </c>
      <c r="V740" s="176" t="s">
        <v>205</v>
      </c>
      <c r="W740" s="176" t="s">
        <v>204</v>
      </c>
      <c r="X740" s="176" t="s">
        <v>205</v>
      </c>
      <c r="Y740" s="176" t="s">
        <v>204</v>
      </c>
      <c r="Z740" s="176" t="s">
        <v>205</v>
      </c>
      <c r="AA740" s="176" t="s">
        <v>266</v>
      </c>
      <c r="AB740" s="176" t="s">
        <v>266</v>
      </c>
      <c r="AC740" s="176" t="s">
        <v>266</v>
      </c>
      <c r="AD740" s="176" t="s">
        <v>266</v>
      </c>
      <c r="AE740" s="176" t="s">
        <v>266</v>
      </c>
      <c r="AF740" s="176" t="s">
        <v>266</v>
      </c>
      <c r="AG740" s="176" t="s">
        <v>266</v>
      </c>
      <c r="AH740" s="176" t="s">
        <v>266</v>
      </c>
      <c r="AI740" s="176" t="s">
        <v>266</v>
      </c>
      <c r="AJ740" s="176" t="s">
        <v>266</v>
      </c>
      <c r="AK740" s="176" t="s">
        <v>266</v>
      </c>
      <c r="AL740" s="176" t="s">
        <v>266</v>
      </c>
      <c r="AM740" s="176" t="s">
        <v>266</v>
      </c>
      <c r="AN740" s="176" t="s">
        <v>266</v>
      </c>
      <c r="AO740" s="176" t="s">
        <v>266</v>
      </c>
      <c r="AP740" s="176" t="s">
        <v>266</v>
      </c>
      <c r="AQ740" s="176" t="s">
        <v>266</v>
      </c>
      <c r="AR740" s="176" t="s">
        <v>266</v>
      </c>
      <c r="AS740" s="176" t="s">
        <v>266</v>
      </c>
      <c r="AT740" s="176" t="s">
        <v>266</v>
      </c>
      <c r="AU740" s="176" t="s">
        <v>266</v>
      </c>
      <c r="AV740" s="176" t="s">
        <v>266</v>
      </c>
      <c r="AW740" s="176" t="s">
        <v>266</v>
      </c>
      <c r="AX740" s="176" t="s">
        <v>266</v>
      </c>
    </row>
    <row r="741" spans="1:50" x14ac:dyDescent="0.3">
      <c r="A741" s="176">
        <v>811404</v>
      </c>
      <c r="B741" s="176" t="s">
        <v>289</v>
      </c>
      <c r="C741" s="176" t="s">
        <v>203</v>
      </c>
      <c r="D741" s="176" t="s">
        <v>203</v>
      </c>
      <c r="E741" s="176" t="s">
        <v>205</v>
      </c>
      <c r="F741" s="176" t="s">
        <v>203</v>
      </c>
      <c r="G741" s="176" t="s">
        <v>203</v>
      </c>
      <c r="H741" s="176" t="s">
        <v>203</v>
      </c>
      <c r="I741" s="176" t="s">
        <v>205</v>
      </c>
      <c r="J741" s="176" t="s">
        <v>205</v>
      </c>
      <c r="K741" s="176" t="s">
        <v>203</v>
      </c>
      <c r="L741" s="176" t="s">
        <v>203</v>
      </c>
      <c r="M741" s="176" t="s">
        <v>203</v>
      </c>
      <c r="N741" s="176" t="s">
        <v>203</v>
      </c>
      <c r="O741" s="176" t="s">
        <v>205</v>
      </c>
      <c r="P741" s="176" t="s">
        <v>205</v>
      </c>
      <c r="Q741" s="176" t="s">
        <v>205</v>
      </c>
      <c r="R741" s="176" t="s">
        <v>203</v>
      </c>
      <c r="S741" s="176" t="s">
        <v>205</v>
      </c>
      <c r="T741" s="176" t="s">
        <v>205</v>
      </c>
      <c r="U741" s="176" t="s">
        <v>205</v>
      </c>
      <c r="V741" s="176" t="s">
        <v>205</v>
      </c>
      <c r="W741" s="176" t="s">
        <v>205</v>
      </c>
      <c r="X741" s="176" t="s">
        <v>205</v>
      </c>
      <c r="Y741" s="176" t="s">
        <v>205</v>
      </c>
      <c r="Z741" s="176" t="s">
        <v>204</v>
      </c>
      <c r="AA741" s="176" t="s">
        <v>266</v>
      </c>
      <c r="AB741" s="176" t="s">
        <v>266</v>
      </c>
      <c r="AC741" s="176" t="s">
        <v>266</v>
      </c>
      <c r="AD741" s="176" t="s">
        <v>266</v>
      </c>
      <c r="AE741" s="176" t="s">
        <v>266</v>
      </c>
      <c r="AF741" s="176" t="s">
        <v>266</v>
      </c>
      <c r="AG741" s="176" t="s">
        <v>266</v>
      </c>
      <c r="AH741" s="176" t="s">
        <v>266</v>
      </c>
      <c r="AI741" s="176" t="s">
        <v>266</v>
      </c>
      <c r="AJ741" s="176" t="s">
        <v>266</v>
      </c>
      <c r="AK741" s="176" t="s">
        <v>266</v>
      </c>
      <c r="AL741" s="176" t="s">
        <v>266</v>
      </c>
      <c r="AM741" s="176" t="s">
        <v>266</v>
      </c>
      <c r="AN741" s="176" t="s">
        <v>266</v>
      </c>
      <c r="AO741" s="176" t="s">
        <v>266</v>
      </c>
      <c r="AP741" s="176" t="s">
        <v>266</v>
      </c>
      <c r="AQ741" s="176" t="s">
        <v>266</v>
      </c>
      <c r="AR741" s="176" t="s">
        <v>266</v>
      </c>
      <c r="AS741" s="176" t="s">
        <v>266</v>
      </c>
      <c r="AT741" s="176" t="s">
        <v>266</v>
      </c>
      <c r="AU741" s="176" t="s">
        <v>266</v>
      </c>
      <c r="AV741" s="176" t="s">
        <v>266</v>
      </c>
      <c r="AW741" s="176" t="s">
        <v>266</v>
      </c>
      <c r="AX741" s="176" t="s">
        <v>266</v>
      </c>
    </row>
    <row r="742" spans="1:50" x14ac:dyDescent="0.3">
      <c r="A742" s="176">
        <v>811408</v>
      </c>
      <c r="B742" s="176" t="s">
        <v>289</v>
      </c>
      <c r="C742" s="176" t="s">
        <v>203</v>
      </c>
      <c r="D742" s="176" t="s">
        <v>205</v>
      </c>
      <c r="E742" s="176" t="s">
        <v>203</v>
      </c>
      <c r="F742" s="176" t="s">
        <v>205</v>
      </c>
      <c r="G742" s="176" t="s">
        <v>205</v>
      </c>
      <c r="H742" s="176" t="s">
        <v>205</v>
      </c>
      <c r="I742" s="176" t="s">
        <v>203</v>
      </c>
      <c r="J742" s="176" t="s">
        <v>203</v>
      </c>
      <c r="K742" s="176" t="s">
        <v>203</v>
      </c>
      <c r="L742" s="176" t="s">
        <v>203</v>
      </c>
      <c r="M742" s="176" t="s">
        <v>205</v>
      </c>
      <c r="N742" s="176" t="s">
        <v>205</v>
      </c>
      <c r="O742" s="176" t="s">
        <v>205</v>
      </c>
      <c r="P742" s="176" t="s">
        <v>204</v>
      </c>
      <c r="Q742" s="176" t="s">
        <v>205</v>
      </c>
      <c r="R742" s="176" t="s">
        <v>205</v>
      </c>
      <c r="S742" s="176" t="s">
        <v>204</v>
      </c>
      <c r="T742" s="176" t="s">
        <v>205</v>
      </c>
      <c r="U742" s="176" t="s">
        <v>204</v>
      </c>
      <c r="V742" s="176" t="s">
        <v>204</v>
      </c>
      <c r="W742" s="176" t="s">
        <v>204</v>
      </c>
      <c r="X742" s="176" t="s">
        <v>204</v>
      </c>
      <c r="Y742" s="176" t="s">
        <v>204</v>
      </c>
      <c r="Z742" s="176" t="s">
        <v>204</v>
      </c>
    </row>
    <row r="743" spans="1:50" x14ac:dyDescent="0.3">
      <c r="A743" s="176">
        <v>811415</v>
      </c>
      <c r="B743" s="176" t="s">
        <v>289</v>
      </c>
      <c r="C743" s="176" t="s">
        <v>203</v>
      </c>
      <c r="D743" s="176" t="s">
        <v>205</v>
      </c>
      <c r="E743" s="176" t="s">
        <v>205</v>
      </c>
      <c r="F743" s="176" t="s">
        <v>203</v>
      </c>
      <c r="G743" s="176" t="s">
        <v>205</v>
      </c>
      <c r="H743" s="176" t="s">
        <v>203</v>
      </c>
      <c r="I743" s="176" t="s">
        <v>203</v>
      </c>
      <c r="J743" s="176" t="s">
        <v>205</v>
      </c>
      <c r="K743" s="176" t="s">
        <v>205</v>
      </c>
      <c r="L743" s="176" t="s">
        <v>205</v>
      </c>
      <c r="M743" s="176" t="s">
        <v>205</v>
      </c>
      <c r="N743" s="176" t="s">
        <v>203</v>
      </c>
      <c r="O743" s="176" t="s">
        <v>204</v>
      </c>
      <c r="P743" s="176" t="s">
        <v>204</v>
      </c>
      <c r="Q743" s="176" t="s">
        <v>204</v>
      </c>
      <c r="R743" s="176" t="s">
        <v>204</v>
      </c>
      <c r="S743" s="176" t="s">
        <v>205</v>
      </c>
      <c r="T743" s="176" t="s">
        <v>205</v>
      </c>
      <c r="U743" s="176" t="s">
        <v>205</v>
      </c>
      <c r="V743" s="176" t="s">
        <v>205</v>
      </c>
      <c r="W743" s="176" t="s">
        <v>204</v>
      </c>
      <c r="X743" s="176" t="s">
        <v>204</v>
      </c>
      <c r="Y743" s="176" t="s">
        <v>204</v>
      </c>
      <c r="Z743" s="176" t="s">
        <v>204</v>
      </c>
      <c r="AA743" s="176" t="s">
        <v>266</v>
      </c>
      <c r="AB743" s="176" t="s">
        <v>266</v>
      </c>
      <c r="AC743" s="176" t="s">
        <v>266</v>
      </c>
      <c r="AD743" s="176" t="s">
        <v>266</v>
      </c>
      <c r="AE743" s="176" t="s">
        <v>266</v>
      </c>
      <c r="AF743" s="176" t="s">
        <v>266</v>
      </c>
      <c r="AG743" s="176" t="s">
        <v>266</v>
      </c>
      <c r="AH743" s="176" t="s">
        <v>266</v>
      </c>
      <c r="AI743" s="176" t="s">
        <v>266</v>
      </c>
      <c r="AJ743" s="176" t="s">
        <v>266</v>
      </c>
      <c r="AK743" s="176" t="s">
        <v>266</v>
      </c>
      <c r="AL743" s="176" t="s">
        <v>266</v>
      </c>
      <c r="AM743" s="176" t="s">
        <v>266</v>
      </c>
      <c r="AN743" s="176" t="s">
        <v>266</v>
      </c>
      <c r="AO743" s="176" t="s">
        <v>266</v>
      </c>
      <c r="AP743" s="176" t="s">
        <v>266</v>
      </c>
      <c r="AQ743" s="176" t="s">
        <v>266</v>
      </c>
      <c r="AR743" s="176" t="s">
        <v>266</v>
      </c>
      <c r="AS743" s="176" t="s">
        <v>266</v>
      </c>
      <c r="AT743" s="176" t="s">
        <v>266</v>
      </c>
      <c r="AU743" s="176" t="s">
        <v>266</v>
      </c>
      <c r="AV743" s="176" t="s">
        <v>266</v>
      </c>
      <c r="AW743" s="176" t="s">
        <v>266</v>
      </c>
      <c r="AX743" s="176" t="s">
        <v>266</v>
      </c>
    </row>
    <row r="744" spans="1:50" x14ac:dyDescent="0.3">
      <c r="A744" s="176">
        <v>811416</v>
      </c>
      <c r="B744" s="176" t="s">
        <v>289</v>
      </c>
      <c r="C744" s="176" t="s">
        <v>205</v>
      </c>
      <c r="D744" s="176" t="s">
        <v>203</v>
      </c>
      <c r="E744" s="176" t="s">
        <v>203</v>
      </c>
      <c r="F744" s="176" t="s">
        <v>203</v>
      </c>
      <c r="G744" s="176" t="s">
        <v>205</v>
      </c>
      <c r="H744" s="176" t="s">
        <v>205</v>
      </c>
      <c r="I744" s="176" t="s">
        <v>205</v>
      </c>
      <c r="J744" s="176" t="s">
        <v>205</v>
      </c>
      <c r="K744" s="176" t="s">
        <v>203</v>
      </c>
      <c r="L744" s="176" t="s">
        <v>205</v>
      </c>
      <c r="M744" s="176" t="s">
        <v>203</v>
      </c>
      <c r="N744" s="176" t="s">
        <v>205</v>
      </c>
      <c r="O744" s="176" t="s">
        <v>205</v>
      </c>
      <c r="P744" s="176" t="s">
        <v>205</v>
      </c>
      <c r="Q744" s="176" t="s">
        <v>205</v>
      </c>
      <c r="R744" s="176" t="s">
        <v>203</v>
      </c>
      <c r="S744" s="176" t="s">
        <v>205</v>
      </c>
      <c r="T744" s="176" t="s">
        <v>205</v>
      </c>
      <c r="U744" s="176" t="s">
        <v>205</v>
      </c>
      <c r="V744" s="176" t="s">
        <v>205</v>
      </c>
      <c r="W744" s="176" t="s">
        <v>205</v>
      </c>
      <c r="X744" s="176" t="s">
        <v>205</v>
      </c>
      <c r="Y744" s="176" t="s">
        <v>205</v>
      </c>
      <c r="Z744" s="176" t="s">
        <v>205</v>
      </c>
      <c r="AA744" s="176" t="s">
        <v>266</v>
      </c>
      <c r="AB744" s="176" t="s">
        <v>266</v>
      </c>
      <c r="AC744" s="176" t="s">
        <v>266</v>
      </c>
      <c r="AD744" s="176" t="s">
        <v>266</v>
      </c>
      <c r="AE744" s="176" t="s">
        <v>266</v>
      </c>
      <c r="AF744" s="176" t="s">
        <v>266</v>
      </c>
      <c r="AG744" s="176" t="s">
        <v>266</v>
      </c>
      <c r="AH744" s="176" t="s">
        <v>266</v>
      </c>
      <c r="AI744" s="176" t="s">
        <v>266</v>
      </c>
      <c r="AJ744" s="176" t="s">
        <v>266</v>
      </c>
      <c r="AK744" s="176" t="s">
        <v>266</v>
      </c>
      <c r="AL744" s="176" t="s">
        <v>266</v>
      </c>
      <c r="AM744" s="176" t="s">
        <v>266</v>
      </c>
      <c r="AN744" s="176" t="s">
        <v>266</v>
      </c>
      <c r="AO744" s="176" t="s">
        <v>266</v>
      </c>
      <c r="AP744" s="176" t="s">
        <v>266</v>
      </c>
      <c r="AQ744" s="176" t="s">
        <v>266</v>
      </c>
      <c r="AR744" s="176" t="s">
        <v>266</v>
      </c>
      <c r="AS744" s="176" t="s">
        <v>266</v>
      </c>
      <c r="AT744" s="176" t="s">
        <v>266</v>
      </c>
      <c r="AU744" s="176" t="s">
        <v>266</v>
      </c>
      <c r="AV744" s="176" t="s">
        <v>266</v>
      </c>
      <c r="AW744" s="176" t="s">
        <v>266</v>
      </c>
      <c r="AX744" s="176" t="s">
        <v>266</v>
      </c>
    </row>
    <row r="745" spans="1:50" x14ac:dyDescent="0.3">
      <c r="A745" s="176">
        <v>811422</v>
      </c>
      <c r="B745" s="176" t="s">
        <v>289</v>
      </c>
      <c r="C745" s="176" t="s">
        <v>203</v>
      </c>
      <c r="D745" s="176" t="s">
        <v>205</v>
      </c>
      <c r="E745" s="176" t="s">
        <v>205</v>
      </c>
      <c r="F745" s="176" t="s">
        <v>203</v>
      </c>
      <c r="G745" s="176" t="s">
        <v>205</v>
      </c>
      <c r="H745" s="176" t="s">
        <v>205</v>
      </c>
      <c r="I745" s="176" t="s">
        <v>205</v>
      </c>
      <c r="J745" s="176" t="s">
        <v>205</v>
      </c>
      <c r="K745" s="176" t="s">
        <v>205</v>
      </c>
      <c r="L745" s="176" t="s">
        <v>205</v>
      </c>
      <c r="M745" s="176" t="s">
        <v>203</v>
      </c>
      <c r="N745" s="176" t="s">
        <v>203</v>
      </c>
      <c r="O745" s="176" t="s">
        <v>204</v>
      </c>
      <c r="P745" s="176" t="s">
        <v>205</v>
      </c>
      <c r="Q745" s="176" t="s">
        <v>204</v>
      </c>
      <c r="R745" s="176" t="s">
        <v>204</v>
      </c>
      <c r="S745" s="176" t="s">
        <v>204</v>
      </c>
      <c r="T745" s="176" t="s">
        <v>205</v>
      </c>
      <c r="U745" s="176" t="s">
        <v>204</v>
      </c>
      <c r="V745" s="176" t="s">
        <v>204</v>
      </c>
      <c r="W745" s="176" t="s">
        <v>204</v>
      </c>
      <c r="X745" s="176" t="s">
        <v>204</v>
      </c>
      <c r="Y745" s="176" t="s">
        <v>204</v>
      </c>
      <c r="Z745" s="176" t="s">
        <v>204</v>
      </c>
    </row>
    <row r="746" spans="1:50" x14ac:dyDescent="0.3">
      <c r="A746" s="176">
        <v>811427</v>
      </c>
      <c r="B746" s="176" t="s">
        <v>289</v>
      </c>
      <c r="C746" s="176" t="s">
        <v>205</v>
      </c>
      <c r="D746" s="176" t="s">
        <v>203</v>
      </c>
      <c r="E746" s="176" t="s">
        <v>203</v>
      </c>
      <c r="F746" s="176" t="s">
        <v>203</v>
      </c>
      <c r="G746" s="176" t="s">
        <v>203</v>
      </c>
      <c r="H746" s="176" t="s">
        <v>203</v>
      </c>
      <c r="I746" s="176" t="s">
        <v>205</v>
      </c>
      <c r="J746" s="176" t="s">
        <v>203</v>
      </c>
      <c r="K746" s="176" t="s">
        <v>203</v>
      </c>
      <c r="L746" s="176" t="s">
        <v>203</v>
      </c>
      <c r="M746" s="176" t="s">
        <v>205</v>
      </c>
      <c r="N746" s="176" t="s">
        <v>205</v>
      </c>
      <c r="O746" s="176" t="s">
        <v>204</v>
      </c>
      <c r="P746" s="176" t="s">
        <v>204</v>
      </c>
      <c r="Q746" s="176" t="s">
        <v>205</v>
      </c>
      <c r="R746" s="176" t="s">
        <v>204</v>
      </c>
      <c r="S746" s="176" t="s">
        <v>205</v>
      </c>
      <c r="T746" s="176" t="s">
        <v>204</v>
      </c>
      <c r="U746" s="176" t="s">
        <v>204</v>
      </c>
      <c r="V746" s="176" t="s">
        <v>204</v>
      </c>
      <c r="W746" s="176" t="s">
        <v>204</v>
      </c>
      <c r="X746" s="176" t="s">
        <v>204</v>
      </c>
      <c r="Y746" s="176" t="s">
        <v>204</v>
      </c>
      <c r="Z746" s="176" t="s">
        <v>204</v>
      </c>
    </row>
    <row r="747" spans="1:50" x14ac:dyDescent="0.3">
      <c r="A747" s="176">
        <v>811435</v>
      </c>
      <c r="B747" s="176" t="s">
        <v>289</v>
      </c>
      <c r="C747" s="176" t="s">
        <v>203</v>
      </c>
      <c r="D747" s="176" t="s">
        <v>203</v>
      </c>
      <c r="E747" s="176" t="s">
        <v>205</v>
      </c>
      <c r="F747" s="176" t="s">
        <v>203</v>
      </c>
      <c r="G747" s="176" t="s">
        <v>205</v>
      </c>
      <c r="H747" s="176" t="s">
        <v>203</v>
      </c>
      <c r="I747" s="176" t="s">
        <v>203</v>
      </c>
      <c r="J747" s="176" t="s">
        <v>203</v>
      </c>
      <c r="K747" s="176" t="s">
        <v>205</v>
      </c>
      <c r="L747" s="176" t="s">
        <v>205</v>
      </c>
      <c r="M747" s="176" t="s">
        <v>205</v>
      </c>
      <c r="N747" s="176" t="s">
        <v>205</v>
      </c>
      <c r="O747" s="176" t="s">
        <v>205</v>
      </c>
      <c r="P747" s="176" t="s">
        <v>205</v>
      </c>
      <c r="Q747" s="176" t="s">
        <v>205</v>
      </c>
      <c r="R747" s="176" t="s">
        <v>203</v>
      </c>
      <c r="S747" s="176" t="s">
        <v>205</v>
      </c>
      <c r="T747" s="176" t="s">
        <v>205</v>
      </c>
      <c r="U747" s="176" t="s">
        <v>205</v>
      </c>
      <c r="V747" s="176" t="s">
        <v>205</v>
      </c>
      <c r="W747" s="176" t="s">
        <v>205</v>
      </c>
      <c r="X747" s="176" t="s">
        <v>205</v>
      </c>
      <c r="Y747" s="176" t="s">
        <v>205</v>
      </c>
      <c r="Z747" s="176" t="s">
        <v>205</v>
      </c>
      <c r="AA747" s="176" t="s">
        <v>266</v>
      </c>
      <c r="AB747" s="176" t="s">
        <v>266</v>
      </c>
      <c r="AC747" s="176" t="s">
        <v>266</v>
      </c>
      <c r="AD747" s="176" t="s">
        <v>266</v>
      </c>
      <c r="AE747" s="176" t="s">
        <v>266</v>
      </c>
      <c r="AF747" s="176" t="s">
        <v>266</v>
      </c>
      <c r="AG747" s="176" t="s">
        <v>266</v>
      </c>
      <c r="AH747" s="176" t="s">
        <v>266</v>
      </c>
      <c r="AI747" s="176" t="s">
        <v>266</v>
      </c>
      <c r="AJ747" s="176" t="s">
        <v>266</v>
      </c>
      <c r="AK747" s="176" t="s">
        <v>266</v>
      </c>
      <c r="AL747" s="176" t="s">
        <v>266</v>
      </c>
      <c r="AM747" s="176" t="s">
        <v>266</v>
      </c>
      <c r="AN747" s="176" t="s">
        <v>266</v>
      </c>
      <c r="AO747" s="176" t="s">
        <v>266</v>
      </c>
      <c r="AP747" s="176" t="s">
        <v>266</v>
      </c>
      <c r="AQ747" s="176" t="s">
        <v>266</v>
      </c>
      <c r="AR747" s="176" t="s">
        <v>266</v>
      </c>
      <c r="AS747" s="176" t="s">
        <v>266</v>
      </c>
      <c r="AT747" s="176" t="s">
        <v>266</v>
      </c>
      <c r="AU747" s="176" t="s">
        <v>266</v>
      </c>
      <c r="AV747" s="176" t="s">
        <v>266</v>
      </c>
      <c r="AW747" s="176" t="s">
        <v>266</v>
      </c>
      <c r="AX747" s="176" t="s">
        <v>266</v>
      </c>
    </row>
    <row r="748" spans="1:50" x14ac:dyDescent="0.3">
      <c r="A748" s="176">
        <v>811437</v>
      </c>
      <c r="B748" s="176" t="s">
        <v>289</v>
      </c>
      <c r="C748" s="176" t="s">
        <v>203</v>
      </c>
      <c r="D748" s="176" t="s">
        <v>203</v>
      </c>
      <c r="E748" s="176" t="s">
        <v>203</v>
      </c>
      <c r="F748" s="176" t="s">
        <v>203</v>
      </c>
      <c r="G748" s="176" t="s">
        <v>203</v>
      </c>
      <c r="H748" s="176" t="s">
        <v>203</v>
      </c>
      <c r="I748" s="176" t="s">
        <v>205</v>
      </c>
      <c r="J748" s="176" t="s">
        <v>203</v>
      </c>
      <c r="K748" s="176" t="s">
        <v>203</v>
      </c>
      <c r="L748" s="176" t="s">
        <v>205</v>
      </c>
      <c r="M748" s="176" t="s">
        <v>203</v>
      </c>
      <c r="N748" s="176" t="s">
        <v>205</v>
      </c>
      <c r="O748" s="176" t="s">
        <v>204</v>
      </c>
      <c r="P748" s="176" t="s">
        <v>204</v>
      </c>
      <c r="Q748" s="176" t="s">
        <v>204</v>
      </c>
      <c r="R748" s="176" t="s">
        <v>204</v>
      </c>
      <c r="S748" s="176" t="s">
        <v>204</v>
      </c>
      <c r="T748" s="176" t="s">
        <v>204</v>
      </c>
      <c r="U748" s="176" t="s">
        <v>204</v>
      </c>
      <c r="V748" s="176" t="s">
        <v>204</v>
      </c>
      <c r="W748" s="176" t="s">
        <v>204</v>
      </c>
      <c r="X748" s="176" t="s">
        <v>204</v>
      </c>
      <c r="Y748" s="176" t="s">
        <v>204</v>
      </c>
      <c r="Z748" s="176" t="s">
        <v>204</v>
      </c>
    </row>
    <row r="749" spans="1:50" x14ac:dyDescent="0.3">
      <c r="A749" s="176">
        <v>811446</v>
      </c>
      <c r="B749" s="176" t="s">
        <v>289</v>
      </c>
      <c r="C749" s="176" t="s">
        <v>205</v>
      </c>
      <c r="D749" s="176" t="s">
        <v>205</v>
      </c>
      <c r="E749" s="176" t="s">
        <v>203</v>
      </c>
      <c r="F749" s="176" t="s">
        <v>203</v>
      </c>
      <c r="G749" s="176" t="s">
        <v>203</v>
      </c>
      <c r="H749" s="176" t="s">
        <v>205</v>
      </c>
      <c r="I749" s="176" t="s">
        <v>205</v>
      </c>
      <c r="J749" s="176" t="s">
        <v>205</v>
      </c>
      <c r="K749" s="176" t="s">
        <v>203</v>
      </c>
      <c r="L749" s="176" t="s">
        <v>203</v>
      </c>
      <c r="M749" s="176" t="s">
        <v>203</v>
      </c>
      <c r="N749" s="176" t="s">
        <v>205</v>
      </c>
      <c r="O749" s="176" t="s">
        <v>205</v>
      </c>
      <c r="P749" s="176" t="s">
        <v>205</v>
      </c>
      <c r="Q749" s="176" t="s">
        <v>205</v>
      </c>
      <c r="R749" s="176" t="s">
        <v>205</v>
      </c>
      <c r="S749" s="176" t="s">
        <v>205</v>
      </c>
      <c r="T749" s="176" t="s">
        <v>205</v>
      </c>
      <c r="U749" s="176" t="s">
        <v>205</v>
      </c>
      <c r="V749" s="176" t="s">
        <v>204</v>
      </c>
      <c r="W749" s="176" t="s">
        <v>205</v>
      </c>
      <c r="X749" s="176" t="s">
        <v>205</v>
      </c>
      <c r="Y749" s="176" t="s">
        <v>205</v>
      </c>
      <c r="Z749" s="176" t="s">
        <v>205</v>
      </c>
      <c r="AA749" s="176" t="s">
        <v>266</v>
      </c>
      <c r="AB749" s="176" t="s">
        <v>266</v>
      </c>
      <c r="AC749" s="176" t="s">
        <v>266</v>
      </c>
      <c r="AD749" s="176" t="s">
        <v>266</v>
      </c>
      <c r="AE749" s="176" t="s">
        <v>266</v>
      </c>
      <c r="AF749" s="176" t="s">
        <v>266</v>
      </c>
      <c r="AG749" s="176" t="s">
        <v>266</v>
      </c>
      <c r="AH749" s="176" t="s">
        <v>266</v>
      </c>
      <c r="AI749" s="176" t="s">
        <v>266</v>
      </c>
      <c r="AJ749" s="176" t="s">
        <v>266</v>
      </c>
      <c r="AK749" s="176" t="s">
        <v>266</v>
      </c>
      <c r="AL749" s="176" t="s">
        <v>266</v>
      </c>
      <c r="AM749" s="176" t="s">
        <v>266</v>
      </c>
      <c r="AN749" s="176" t="s">
        <v>266</v>
      </c>
      <c r="AO749" s="176" t="s">
        <v>266</v>
      </c>
      <c r="AP749" s="176" t="s">
        <v>266</v>
      </c>
      <c r="AQ749" s="176" t="s">
        <v>266</v>
      </c>
      <c r="AR749" s="176" t="s">
        <v>266</v>
      </c>
      <c r="AS749" s="176" t="s">
        <v>266</v>
      </c>
      <c r="AT749" s="176" t="s">
        <v>266</v>
      </c>
      <c r="AU749" s="176" t="s">
        <v>266</v>
      </c>
      <c r="AV749" s="176" t="s">
        <v>266</v>
      </c>
      <c r="AW749" s="176" t="s">
        <v>266</v>
      </c>
      <c r="AX749" s="176" t="s">
        <v>266</v>
      </c>
    </row>
    <row r="750" spans="1:50" x14ac:dyDescent="0.3">
      <c r="A750" s="176">
        <v>811452</v>
      </c>
      <c r="B750" s="176" t="s">
        <v>289</v>
      </c>
      <c r="C750" s="176" t="s">
        <v>204</v>
      </c>
      <c r="D750" s="176" t="s">
        <v>205</v>
      </c>
      <c r="E750" s="176" t="s">
        <v>205</v>
      </c>
      <c r="F750" s="176" t="s">
        <v>204</v>
      </c>
      <c r="G750" s="176" t="s">
        <v>204</v>
      </c>
      <c r="H750" s="176" t="s">
        <v>204</v>
      </c>
      <c r="I750" s="176" t="s">
        <v>205</v>
      </c>
      <c r="J750" s="176" t="s">
        <v>204</v>
      </c>
      <c r="K750" s="176" t="s">
        <v>205</v>
      </c>
      <c r="L750" s="176" t="s">
        <v>205</v>
      </c>
      <c r="M750" s="176" t="s">
        <v>204</v>
      </c>
      <c r="N750" s="176" t="s">
        <v>204</v>
      </c>
      <c r="O750" s="176" t="s">
        <v>204</v>
      </c>
      <c r="P750" s="176" t="s">
        <v>204</v>
      </c>
      <c r="Q750" s="176" t="s">
        <v>204</v>
      </c>
      <c r="R750" s="176" t="s">
        <v>204</v>
      </c>
      <c r="S750" s="176" t="s">
        <v>204</v>
      </c>
      <c r="T750" s="176" t="s">
        <v>204</v>
      </c>
      <c r="U750" s="176" t="s">
        <v>204</v>
      </c>
      <c r="V750" s="176" t="s">
        <v>204</v>
      </c>
      <c r="W750" s="176" t="s">
        <v>204</v>
      </c>
      <c r="X750" s="176" t="s">
        <v>204</v>
      </c>
      <c r="Y750" s="176" t="s">
        <v>204</v>
      </c>
      <c r="Z750" s="176" t="s">
        <v>204</v>
      </c>
    </row>
    <row r="751" spans="1:50" x14ac:dyDescent="0.3">
      <c r="A751" s="176">
        <v>811455</v>
      </c>
      <c r="B751" s="176" t="s">
        <v>289</v>
      </c>
      <c r="C751" s="176" t="s">
        <v>203</v>
      </c>
      <c r="D751" s="176" t="s">
        <v>205</v>
      </c>
      <c r="E751" s="176" t="s">
        <v>203</v>
      </c>
      <c r="F751" s="176" t="s">
        <v>203</v>
      </c>
      <c r="G751" s="176" t="s">
        <v>203</v>
      </c>
      <c r="H751" s="176" t="s">
        <v>203</v>
      </c>
      <c r="I751" s="176" t="s">
        <v>205</v>
      </c>
      <c r="J751" s="176" t="s">
        <v>203</v>
      </c>
      <c r="K751" s="176" t="s">
        <v>203</v>
      </c>
      <c r="L751" s="176" t="s">
        <v>203</v>
      </c>
      <c r="M751" s="176" t="s">
        <v>203</v>
      </c>
      <c r="N751" s="176" t="s">
        <v>203</v>
      </c>
      <c r="O751" s="176" t="s">
        <v>205</v>
      </c>
      <c r="P751" s="176" t="s">
        <v>205</v>
      </c>
      <c r="Q751" s="176" t="s">
        <v>205</v>
      </c>
      <c r="R751" s="176" t="s">
        <v>205</v>
      </c>
      <c r="S751" s="176" t="s">
        <v>205</v>
      </c>
      <c r="T751" s="176" t="s">
        <v>205</v>
      </c>
      <c r="U751" s="176" t="s">
        <v>205</v>
      </c>
      <c r="V751" s="176" t="s">
        <v>205</v>
      </c>
      <c r="W751" s="176" t="s">
        <v>205</v>
      </c>
      <c r="X751" s="176" t="s">
        <v>205</v>
      </c>
      <c r="Y751" s="176" t="s">
        <v>204</v>
      </c>
      <c r="Z751" s="176" t="s">
        <v>204</v>
      </c>
      <c r="AA751" s="176" t="s">
        <v>266</v>
      </c>
      <c r="AB751" s="176" t="s">
        <v>266</v>
      </c>
      <c r="AC751" s="176" t="s">
        <v>266</v>
      </c>
      <c r="AD751" s="176" t="s">
        <v>266</v>
      </c>
      <c r="AE751" s="176" t="s">
        <v>266</v>
      </c>
      <c r="AF751" s="176" t="s">
        <v>266</v>
      </c>
      <c r="AG751" s="176" t="s">
        <v>266</v>
      </c>
      <c r="AH751" s="176" t="s">
        <v>266</v>
      </c>
      <c r="AI751" s="176" t="s">
        <v>266</v>
      </c>
      <c r="AJ751" s="176" t="s">
        <v>266</v>
      </c>
      <c r="AK751" s="176" t="s">
        <v>266</v>
      </c>
      <c r="AL751" s="176" t="s">
        <v>266</v>
      </c>
      <c r="AM751" s="176" t="s">
        <v>266</v>
      </c>
      <c r="AN751" s="176" t="s">
        <v>266</v>
      </c>
      <c r="AO751" s="176" t="s">
        <v>266</v>
      </c>
      <c r="AP751" s="176" t="s">
        <v>266</v>
      </c>
      <c r="AQ751" s="176" t="s">
        <v>266</v>
      </c>
      <c r="AR751" s="176" t="s">
        <v>266</v>
      </c>
      <c r="AS751" s="176" t="s">
        <v>266</v>
      </c>
      <c r="AT751" s="176" t="s">
        <v>266</v>
      </c>
      <c r="AU751" s="176" t="s">
        <v>266</v>
      </c>
      <c r="AV751" s="176" t="s">
        <v>266</v>
      </c>
      <c r="AW751" s="176" t="s">
        <v>266</v>
      </c>
      <c r="AX751" s="176" t="s">
        <v>266</v>
      </c>
    </row>
    <row r="752" spans="1:50" x14ac:dyDescent="0.3">
      <c r="A752" s="176">
        <v>811456</v>
      </c>
      <c r="B752" s="176" t="s">
        <v>289</v>
      </c>
      <c r="C752" s="176" t="s">
        <v>203</v>
      </c>
      <c r="D752" s="176" t="s">
        <v>203</v>
      </c>
      <c r="E752" s="176" t="s">
        <v>203</v>
      </c>
      <c r="F752" s="176" t="s">
        <v>203</v>
      </c>
      <c r="G752" s="176" t="s">
        <v>203</v>
      </c>
      <c r="H752" s="176" t="s">
        <v>205</v>
      </c>
      <c r="I752" s="176" t="s">
        <v>203</v>
      </c>
      <c r="J752" s="176" t="s">
        <v>205</v>
      </c>
      <c r="K752" s="176" t="s">
        <v>205</v>
      </c>
      <c r="L752" s="176" t="s">
        <v>205</v>
      </c>
      <c r="M752" s="176" t="s">
        <v>205</v>
      </c>
      <c r="N752" s="176" t="s">
        <v>205</v>
      </c>
      <c r="O752" s="176" t="s">
        <v>204</v>
      </c>
      <c r="P752" s="176" t="s">
        <v>204</v>
      </c>
      <c r="Q752" s="176" t="s">
        <v>204</v>
      </c>
      <c r="R752" s="176" t="s">
        <v>204</v>
      </c>
      <c r="S752" s="176" t="s">
        <v>205</v>
      </c>
      <c r="T752" s="176" t="s">
        <v>204</v>
      </c>
      <c r="U752" s="176" t="s">
        <v>204</v>
      </c>
      <c r="V752" s="176" t="s">
        <v>204</v>
      </c>
      <c r="W752" s="176" t="s">
        <v>204</v>
      </c>
      <c r="X752" s="176" t="s">
        <v>204</v>
      </c>
      <c r="Y752" s="176" t="s">
        <v>204</v>
      </c>
      <c r="Z752" s="176" t="s">
        <v>204</v>
      </c>
    </row>
    <row r="753" spans="1:50" x14ac:dyDescent="0.3">
      <c r="A753" s="176">
        <v>811458</v>
      </c>
      <c r="B753" s="176" t="s">
        <v>289</v>
      </c>
      <c r="C753" s="176" t="s">
        <v>205</v>
      </c>
      <c r="D753" s="176" t="s">
        <v>205</v>
      </c>
      <c r="E753" s="176" t="s">
        <v>205</v>
      </c>
      <c r="F753" s="176" t="s">
        <v>205</v>
      </c>
      <c r="G753" s="176" t="s">
        <v>205</v>
      </c>
      <c r="H753" s="176" t="s">
        <v>205</v>
      </c>
      <c r="I753" s="176" t="s">
        <v>205</v>
      </c>
      <c r="J753" s="176" t="s">
        <v>205</v>
      </c>
      <c r="K753" s="176" t="s">
        <v>205</v>
      </c>
      <c r="L753" s="176" t="s">
        <v>205</v>
      </c>
      <c r="M753" s="176" t="s">
        <v>205</v>
      </c>
      <c r="N753" s="176" t="s">
        <v>205</v>
      </c>
      <c r="O753" s="176" t="s">
        <v>204</v>
      </c>
      <c r="P753" s="176" t="s">
        <v>204</v>
      </c>
      <c r="Q753" s="176" t="s">
        <v>204</v>
      </c>
      <c r="R753" s="176" t="s">
        <v>204</v>
      </c>
      <c r="S753" s="176" t="s">
        <v>204</v>
      </c>
      <c r="T753" s="176" t="s">
        <v>204</v>
      </c>
      <c r="U753" s="176" t="s">
        <v>204</v>
      </c>
      <c r="V753" s="176" t="s">
        <v>204</v>
      </c>
      <c r="W753" s="176" t="s">
        <v>204</v>
      </c>
      <c r="X753" s="176" t="s">
        <v>204</v>
      </c>
      <c r="Y753" s="176" t="s">
        <v>204</v>
      </c>
      <c r="Z753" s="176" t="s">
        <v>204</v>
      </c>
    </row>
    <row r="754" spans="1:50" x14ac:dyDescent="0.3">
      <c r="A754" s="176">
        <v>811463</v>
      </c>
      <c r="B754" s="176" t="s">
        <v>289</v>
      </c>
      <c r="C754" s="176" t="s">
        <v>204</v>
      </c>
      <c r="D754" s="176" t="s">
        <v>205</v>
      </c>
      <c r="E754" s="176" t="s">
        <v>205</v>
      </c>
      <c r="F754" s="176" t="s">
        <v>204</v>
      </c>
      <c r="G754" s="176" t="s">
        <v>204</v>
      </c>
      <c r="H754" s="176" t="s">
        <v>204</v>
      </c>
      <c r="I754" s="176" t="s">
        <v>205</v>
      </c>
      <c r="J754" s="176" t="s">
        <v>204</v>
      </c>
      <c r="K754" s="176" t="s">
        <v>205</v>
      </c>
      <c r="L754" s="176" t="s">
        <v>204</v>
      </c>
      <c r="M754" s="176" t="s">
        <v>204</v>
      </c>
      <c r="N754" s="176" t="s">
        <v>204</v>
      </c>
      <c r="O754" s="176" t="s">
        <v>204</v>
      </c>
      <c r="P754" s="176" t="s">
        <v>204</v>
      </c>
      <c r="Q754" s="176" t="s">
        <v>204</v>
      </c>
      <c r="R754" s="176" t="s">
        <v>204</v>
      </c>
      <c r="S754" s="176" t="s">
        <v>204</v>
      </c>
      <c r="T754" s="176" t="s">
        <v>204</v>
      </c>
      <c r="U754" s="176" t="s">
        <v>204</v>
      </c>
      <c r="V754" s="176" t="s">
        <v>204</v>
      </c>
      <c r="W754" s="176" t="s">
        <v>204</v>
      </c>
      <c r="X754" s="176" t="s">
        <v>204</v>
      </c>
      <c r="Y754" s="176" t="s">
        <v>204</v>
      </c>
      <c r="Z754" s="176" t="s">
        <v>204</v>
      </c>
    </row>
    <row r="755" spans="1:50" x14ac:dyDescent="0.3">
      <c r="A755" s="176">
        <v>811465</v>
      </c>
      <c r="B755" s="176" t="s">
        <v>289</v>
      </c>
      <c r="C755" s="176" t="s">
        <v>203</v>
      </c>
      <c r="D755" s="176" t="s">
        <v>203</v>
      </c>
      <c r="E755" s="176" t="s">
        <v>205</v>
      </c>
      <c r="F755" s="176" t="s">
        <v>203</v>
      </c>
      <c r="G755" s="176" t="s">
        <v>205</v>
      </c>
      <c r="H755" s="176" t="s">
        <v>205</v>
      </c>
      <c r="I755" s="176" t="s">
        <v>205</v>
      </c>
      <c r="J755" s="176" t="s">
        <v>205</v>
      </c>
      <c r="K755" s="176" t="s">
        <v>205</v>
      </c>
      <c r="L755" s="176" t="s">
        <v>203</v>
      </c>
      <c r="M755" s="176" t="s">
        <v>203</v>
      </c>
      <c r="N755" s="176" t="s">
        <v>205</v>
      </c>
      <c r="O755" s="176" t="s">
        <v>205</v>
      </c>
      <c r="P755" s="176" t="s">
        <v>205</v>
      </c>
      <c r="Q755" s="176" t="s">
        <v>205</v>
      </c>
      <c r="R755" s="176" t="s">
        <v>205</v>
      </c>
      <c r="S755" s="176" t="s">
        <v>205</v>
      </c>
      <c r="T755" s="176" t="s">
        <v>205</v>
      </c>
      <c r="U755" s="176" t="s">
        <v>205</v>
      </c>
      <c r="V755" s="176" t="s">
        <v>205</v>
      </c>
      <c r="W755" s="176" t="s">
        <v>205</v>
      </c>
      <c r="X755" s="176" t="s">
        <v>205</v>
      </c>
      <c r="Y755" s="176" t="s">
        <v>205</v>
      </c>
      <c r="Z755" s="176" t="s">
        <v>205</v>
      </c>
      <c r="AA755" s="176" t="s">
        <v>266</v>
      </c>
      <c r="AB755" s="176" t="s">
        <v>266</v>
      </c>
      <c r="AC755" s="176" t="s">
        <v>266</v>
      </c>
      <c r="AD755" s="176" t="s">
        <v>266</v>
      </c>
      <c r="AE755" s="176" t="s">
        <v>266</v>
      </c>
      <c r="AF755" s="176" t="s">
        <v>266</v>
      </c>
      <c r="AG755" s="176" t="s">
        <v>266</v>
      </c>
      <c r="AH755" s="176" t="s">
        <v>266</v>
      </c>
      <c r="AI755" s="176" t="s">
        <v>266</v>
      </c>
      <c r="AJ755" s="176" t="s">
        <v>266</v>
      </c>
      <c r="AK755" s="176" t="s">
        <v>266</v>
      </c>
      <c r="AL755" s="176" t="s">
        <v>266</v>
      </c>
      <c r="AM755" s="176" t="s">
        <v>266</v>
      </c>
      <c r="AN755" s="176" t="s">
        <v>266</v>
      </c>
      <c r="AO755" s="176" t="s">
        <v>266</v>
      </c>
      <c r="AP755" s="176" t="s">
        <v>266</v>
      </c>
      <c r="AQ755" s="176" t="s">
        <v>266</v>
      </c>
      <c r="AR755" s="176" t="s">
        <v>266</v>
      </c>
      <c r="AS755" s="176" t="s">
        <v>266</v>
      </c>
      <c r="AT755" s="176" t="s">
        <v>266</v>
      </c>
      <c r="AU755" s="176" t="s">
        <v>266</v>
      </c>
      <c r="AV755" s="176" t="s">
        <v>266</v>
      </c>
      <c r="AW755" s="176" t="s">
        <v>266</v>
      </c>
      <c r="AX755" s="176" t="s">
        <v>266</v>
      </c>
    </row>
    <row r="756" spans="1:50" x14ac:dyDescent="0.3">
      <c r="A756" s="176">
        <v>811480</v>
      </c>
      <c r="B756" s="176" t="s">
        <v>289</v>
      </c>
      <c r="C756" s="176" t="s">
        <v>203</v>
      </c>
      <c r="D756" s="176" t="s">
        <v>205</v>
      </c>
      <c r="E756" s="176" t="s">
        <v>203</v>
      </c>
      <c r="F756" s="176" t="s">
        <v>205</v>
      </c>
      <c r="G756" s="176" t="s">
        <v>205</v>
      </c>
      <c r="H756" s="176" t="s">
        <v>204</v>
      </c>
      <c r="I756" s="176" t="s">
        <v>205</v>
      </c>
      <c r="J756" s="176" t="s">
        <v>205</v>
      </c>
      <c r="K756" s="176" t="s">
        <v>205</v>
      </c>
      <c r="L756" s="176" t="s">
        <v>203</v>
      </c>
      <c r="M756" s="176" t="s">
        <v>203</v>
      </c>
      <c r="N756" s="176" t="s">
        <v>204</v>
      </c>
      <c r="O756" s="176" t="s">
        <v>204</v>
      </c>
      <c r="P756" s="176" t="s">
        <v>204</v>
      </c>
      <c r="Q756" s="176" t="s">
        <v>204</v>
      </c>
      <c r="R756" s="176" t="s">
        <v>204</v>
      </c>
      <c r="S756" s="176" t="s">
        <v>204</v>
      </c>
      <c r="T756" s="176" t="s">
        <v>204</v>
      </c>
      <c r="U756" s="176" t="s">
        <v>204</v>
      </c>
      <c r="V756" s="176" t="s">
        <v>204</v>
      </c>
      <c r="W756" s="176" t="s">
        <v>204</v>
      </c>
      <c r="X756" s="176" t="s">
        <v>204</v>
      </c>
      <c r="Y756" s="176" t="s">
        <v>204</v>
      </c>
      <c r="Z756" s="176" t="s">
        <v>204</v>
      </c>
      <c r="AA756" s="176" t="s">
        <v>266</v>
      </c>
      <c r="AB756" s="176" t="s">
        <v>266</v>
      </c>
      <c r="AC756" s="176" t="s">
        <v>266</v>
      </c>
      <c r="AD756" s="176" t="s">
        <v>266</v>
      </c>
      <c r="AE756" s="176" t="s">
        <v>266</v>
      </c>
      <c r="AF756" s="176" t="s">
        <v>266</v>
      </c>
      <c r="AG756" s="176" t="s">
        <v>266</v>
      </c>
      <c r="AH756" s="176" t="s">
        <v>266</v>
      </c>
      <c r="AI756" s="176" t="s">
        <v>266</v>
      </c>
      <c r="AJ756" s="176" t="s">
        <v>266</v>
      </c>
      <c r="AK756" s="176" t="s">
        <v>266</v>
      </c>
      <c r="AL756" s="176" t="s">
        <v>266</v>
      </c>
      <c r="AM756" s="176" t="s">
        <v>266</v>
      </c>
      <c r="AN756" s="176" t="s">
        <v>266</v>
      </c>
      <c r="AO756" s="176" t="s">
        <v>266</v>
      </c>
      <c r="AP756" s="176" t="s">
        <v>266</v>
      </c>
      <c r="AQ756" s="176" t="s">
        <v>266</v>
      </c>
      <c r="AR756" s="176" t="s">
        <v>266</v>
      </c>
      <c r="AS756" s="176" t="s">
        <v>266</v>
      </c>
      <c r="AT756" s="176" t="s">
        <v>266</v>
      </c>
      <c r="AU756" s="176" t="s">
        <v>266</v>
      </c>
      <c r="AV756" s="176" t="s">
        <v>266</v>
      </c>
      <c r="AW756" s="176" t="s">
        <v>266</v>
      </c>
      <c r="AX756" s="176" t="s">
        <v>266</v>
      </c>
    </row>
    <row r="757" spans="1:50" x14ac:dyDescent="0.3">
      <c r="A757" s="176">
        <v>811512</v>
      </c>
      <c r="B757" s="176" t="s">
        <v>289</v>
      </c>
      <c r="C757" s="176" t="s">
        <v>203</v>
      </c>
      <c r="D757" s="176" t="s">
        <v>205</v>
      </c>
      <c r="E757" s="176" t="s">
        <v>203</v>
      </c>
      <c r="F757" s="176" t="s">
        <v>205</v>
      </c>
      <c r="G757" s="176" t="s">
        <v>205</v>
      </c>
      <c r="H757" s="176" t="s">
        <v>205</v>
      </c>
      <c r="I757" s="176" t="s">
        <v>205</v>
      </c>
      <c r="J757" s="176" t="s">
        <v>205</v>
      </c>
      <c r="K757" s="176" t="s">
        <v>203</v>
      </c>
      <c r="L757" s="176" t="s">
        <v>203</v>
      </c>
      <c r="M757" s="176" t="s">
        <v>203</v>
      </c>
      <c r="N757" s="176" t="s">
        <v>205</v>
      </c>
      <c r="O757" s="176" t="s">
        <v>205</v>
      </c>
      <c r="P757" s="176" t="s">
        <v>205</v>
      </c>
      <c r="Q757" s="176" t="s">
        <v>205</v>
      </c>
      <c r="R757" s="176" t="s">
        <v>203</v>
      </c>
      <c r="S757" s="176" t="s">
        <v>204</v>
      </c>
      <c r="T757" s="176" t="s">
        <v>205</v>
      </c>
      <c r="U757" s="176" t="s">
        <v>205</v>
      </c>
      <c r="V757" s="176" t="s">
        <v>204</v>
      </c>
      <c r="W757" s="176" t="s">
        <v>205</v>
      </c>
      <c r="X757" s="176" t="s">
        <v>205</v>
      </c>
      <c r="Y757" s="176" t="s">
        <v>204</v>
      </c>
      <c r="Z757" s="176" t="s">
        <v>204</v>
      </c>
      <c r="AA757" s="176" t="s">
        <v>266</v>
      </c>
      <c r="AB757" s="176" t="s">
        <v>266</v>
      </c>
      <c r="AC757" s="176" t="s">
        <v>266</v>
      </c>
      <c r="AD757" s="176" t="s">
        <v>266</v>
      </c>
      <c r="AE757" s="176" t="s">
        <v>266</v>
      </c>
      <c r="AF757" s="176" t="s">
        <v>266</v>
      </c>
      <c r="AG757" s="176" t="s">
        <v>266</v>
      </c>
      <c r="AH757" s="176" t="s">
        <v>266</v>
      </c>
      <c r="AI757" s="176" t="s">
        <v>266</v>
      </c>
      <c r="AJ757" s="176" t="s">
        <v>266</v>
      </c>
      <c r="AK757" s="176" t="s">
        <v>266</v>
      </c>
      <c r="AL757" s="176" t="s">
        <v>266</v>
      </c>
      <c r="AM757" s="176" t="s">
        <v>266</v>
      </c>
      <c r="AN757" s="176" t="s">
        <v>266</v>
      </c>
      <c r="AO757" s="176" t="s">
        <v>266</v>
      </c>
      <c r="AP757" s="176" t="s">
        <v>266</v>
      </c>
      <c r="AQ757" s="176" t="s">
        <v>266</v>
      </c>
      <c r="AR757" s="176" t="s">
        <v>266</v>
      </c>
      <c r="AS757" s="176" t="s">
        <v>266</v>
      </c>
      <c r="AT757" s="176" t="s">
        <v>266</v>
      </c>
      <c r="AU757" s="176" t="s">
        <v>266</v>
      </c>
      <c r="AV757" s="176" t="s">
        <v>266</v>
      </c>
      <c r="AW757" s="176" t="s">
        <v>266</v>
      </c>
      <c r="AX757" s="176" t="s">
        <v>266</v>
      </c>
    </row>
    <row r="758" spans="1:50" x14ac:dyDescent="0.3">
      <c r="A758" s="176">
        <v>811515</v>
      </c>
      <c r="B758" s="176" t="s">
        <v>289</v>
      </c>
      <c r="C758" s="176" t="s">
        <v>203</v>
      </c>
      <c r="D758" s="176" t="s">
        <v>205</v>
      </c>
      <c r="E758" s="176" t="s">
        <v>205</v>
      </c>
      <c r="F758" s="176" t="s">
        <v>205</v>
      </c>
      <c r="G758" s="176" t="s">
        <v>205</v>
      </c>
      <c r="H758" s="176" t="s">
        <v>204</v>
      </c>
      <c r="I758" s="176" t="s">
        <v>205</v>
      </c>
      <c r="J758" s="176" t="s">
        <v>205</v>
      </c>
      <c r="K758" s="176" t="s">
        <v>204</v>
      </c>
      <c r="L758" s="176" t="s">
        <v>203</v>
      </c>
      <c r="M758" s="176" t="s">
        <v>203</v>
      </c>
      <c r="N758" s="176" t="s">
        <v>204</v>
      </c>
      <c r="O758" s="176" t="s">
        <v>204</v>
      </c>
      <c r="P758" s="176" t="s">
        <v>205</v>
      </c>
      <c r="Q758" s="176" t="s">
        <v>205</v>
      </c>
      <c r="R758" s="176" t="s">
        <v>204</v>
      </c>
      <c r="S758" s="176" t="s">
        <v>204</v>
      </c>
      <c r="T758" s="176" t="s">
        <v>205</v>
      </c>
      <c r="U758" s="176" t="s">
        <v>204</v>
      </c>
      <c r="V758" s="176" t="s">
        <v>204</v>
      </c>
      <c r="W758" s="176" t="s">
        <v>204</v>
      </c>
      <c r="X758" s="176" t="s">
        <v>205</v>
      </c>
      <c r="Y758" s="176" t="s">
        <v>204</v>
      </c>
      <c r="Z758" s="176" t="s">
        <v>204</v>
      </c>
      <c r="AA758" s="176" t="s">
        <v>266</v>
      </c>
      <c r="AB758" s="176" t="s">
        <v>266</v>
      </c>
      <c r="AC758" s="176" t="s">
        <v>266</v>
      </c>
      <c r="AD758" s="176" t="s">
        <v>266</v>
      </c>
      <c r="AE758" s="176" t="s">
        <v>266</v>
      </c>
      <c r="AF758" s="176" t="s">
        <v>266</v>
      </c>
      <c r="AG758" s="176" t="s">
        <v>266</v>
      </c>
      <c r="AH758" s="176" t="s">
        <v>266</v>
      </c>
      <c r="AI758" s="176" t="s">
        <v>266</v>
      </c>
      <c r="AJ758" s="176" t="s">
        <v>266</v>
      </c>
      <c r="AK758" s="176" t="s">
        <v>266</v>
      </c>
      <c r="AL758" s="176" t="s">
        <v>266</v>
      </c>
      <c r="AM758" s="176" t="s">
        <v>266</v>
      </c>
      <c r="AN758" s="176" t="s">
        <v>266</v>
      </c>
      <c r="AO758" s="176" t="s">
        <v>266</v>
      </c>
      <c r="AP758" s="176" t="s">
        <v>266</v>
      </c>
      <c r="AQ758" s="176" t="s">
        <v>266</v>
      </c>
      <c r="AR758" s="176" t="s">
        <v>266</v>
      </c>
      <c r="AS758" s="176" t="s">
        <v>266</v>
      </c>
      <c r="AT758" s="176" t="s">
        <v>266</v>
      </c>
      <c r="AU758" s="176" t="s">
        <v>266</v>
      </c>
      <c r="AV758" s="176" t="s">
        <v>266</v>
      </c>
      <c r="AW758" s="176" t="s">
        <v>266</v>
      </c>
      <c r="AX758" s="176" t="s">
        <v>266</v>
      </c>
    </row>
    <row r="759" spans="1:50" x14ac:dyDescent="0.3">
      <c r="A759" s="176">
        <v>811529</v>
      </c>
      <c r="B759" s="176" t="s">
        <v>289</v>
      </c>
      <c r="C759" s="176" t="s">
        <v>205</v>
      </c>
      <c r="D759" s="176" t="s">
        <v>205</v>
      </c>
      <c r="E759" s="176" t="s">
        <v>205</v>
      </c>
      <c r="F759" s="176" t="s">
        <v>205</v>
      </c>
      <c r="G759" s="176" t="s">
        <v>205</v>
      </c>
      <c r="H759" s="176" t="s">
        <v>203</v>
      </c>
      <c r="I759" s="176" t="s">
        <v>203</v>
      </c>
      <c r="J759" s="176" t="s">
        <v>203</v>
      </c>
      <c r="K759" s="176" t="s">
        <v>203</v>
      </c>
      <c r="L759" s="176" t="s">
        <v>205</v>
      </c>
      <c r="M759" s="176" t="s">
        <v>205</v>
      </c>
      <c r="N759" s="176" t="s">
        <v>205</v>
      </c>
      <c r="O759" s="176" t="s">
        <v>205</v>
      </c>
      <c r="P759" s="176" t="s">
        <v>205</v>
      </c>
      <c r="Q759" s="176" t="s">
        <v>205</v>
      </c>
      <c r="R759" s="176" t="s">
        <v>205</v>
      </c>
      <c r="S759" s="176" t="s">
        <v>205</v>
      </c>
      <c r="T759" s="176" t="s">
        <v>205</v>
      </c>
      <c r="U759" s="176" t="s">
        <v>204</v>
      </c>
      <c r="V759" s="176" t="s">
        <v>204</v>
      </c>
      <c r="W759" s="176" t="s">
        <v>204</v>
      </c>
      <c r="X759" s="176" t="s">
        <v>204</v>
      </c>
      <c r="Y759" s="176" t="s">
        <v>204</v>
      </c>
      <c r="Z759" s="176" t="s">
        <v>204</v>
      </c>
    </row>
    <row r="760" spans="1:50" x14ac:dyDescent="0.3">
      <c r="A760" s="176">
        <v>811541</v>
      </c>
      <c r="B760" s="176" t="s">
        <v>289</v>
      </c>
      <c r="C760" s="176" t="s">
        <v>205</v>
      </c>
      <c r="D760" s="176" t="s">
        <v>203</v>
      </c>
      <c r="E760" s="176" t="s">
        <v>205</v>
      </c>
      <c r="F760" s="176" t="s">
        <v>205</v>
      </c>
      <c r="G760" s="176" t="s">
        <v>205</v>
      </c>
      <c r="H760" s="176" t="s">
        <v>205</v>
      </c>
      <c r="I760" s="176" t="s">
        <v>203</v>
      </c>
      <c r="J760" s="176" t="s">
        <v>205</v>
      </c>
      <c r="K760" s="176" t="s">
        <v>205</v>
      </c>
      <c r="L760" s="176" t="s">
        <v>203</v>
      </c>
      <c r="M760" s="176" t="s">
        <v>203</v>
      </c>
      <c r="N760" s="176" t="s">
        <v>203</v>
      </c>
      <c r="O760" s="176" t="s">
        <v>205</v>
      </c>
      <c r="P760" s="176" t="s">
        <v>205</v>
      </c>
      <c r="Q760" s="176" t="s">
        <v>205</v>
      </c>
      <c r="R760" s="176" t="s">
        <v>205</v>
      </c>
      <c r="S760" s="176" t="s">
        <v>205</v>
      </c>
      <c r="T760" s="176" t="s">
        <v>205</v>
      </c>
      <c r="U760" s="176" t="s">
        <v>205</v>
      </c>
      <c r="V760" s="176" t="s">
        <v>204</v>
      </c>
      <c r="W760" s="176" t="s">
        <v>204</v>
      </c>
      <c r="X760" s="176" t="s">
        <v>205</v>
      </c>
      <c r="Y760" s="176" t="s">
        <v>205</v>
      </c>
      <c r="Z760" s="176" t="s">
        <v>204</v>
      </c>
      <c r="AA760" s="176" t="s">
        <v>266</v>
      </c>
      <c r="AB760" s="176" t="s">
        <v>266</v>
      </c>
      <c r="AC760" s="176" t="s">
        <v>266</v>
      </c>
      <c r="AD760" s="176" t="s">
        <v>266</v>
      </c>
      <c r="AE760" s="176" t="s">
        <v>266</v>
      </c>
      <c r="AF760" s="176" t="s">
        <v>266</v>
      </c>
      <c r="AG760" s="176" t="s">
        <v>266</v>
      </c>
      <c r="AH760" s="176" t="s">
        <v>266</v>
      </c>
      <c r="AI760" s="176" t="s">
        <v>266</v>
      </c>
      <c r="AJ760" s="176" t="s">
        <v>266</v>
      </c>
      <c r="AK760" s="176" t="s">
        <v>266</v>
      </c>
      <c r="AL760" s="176" t="s">
        <v>266</v>
      </c>
      <c r="AM760" s="176" t="s">
        <v>266</v>
      </c>
      <c r="AN760" s="176" t="s">
        <v>266</v>
      </c>
      <c r="AO760" s="176" t="s">
        <v>266</v>
      </c>
      <c r="AP760" s="176" t="s">
        <v>266</v>
      </c>
      <c r="AQ760" s="176" t="s">
        <v>266</v>
      </c>
      <c r="AR760" s="176" t="s">
        <v>266</v>
      </c>
      <c r="AS760" s="176" t="s">
        <v>266</v>
      </c>
      <c r="AT760" s="176" t="s">
        <v>266</v>
      </c>
      <c r="AU760" s="176" t="s">
        <v>266</v>
      </c>
      <c r="AV760" s="176" t="s">
        <v>266</v>
      </c>
      <c r="AW760" s="176" t="s">
        <v>266</v>
      </c>
      <c r="AX760" s="176" t="s">
        <v>266</v>
      </c>
    </row>
    <row r="761" spans="1:50" x14ac:dyDescent="0.3">
      <c r="A761" s="176">
        <v>811542</v>
      </c>
      <c r="B761" s="176" t="s">
        <v>289</v>
      </c>
      <c r="C761" s="176" t="s">
        <v>203</v>
      </c>
      <c r="D761" s="176" t="s">
        <v>205</v>
      </c>
      <c r="E761" s="176" t="s">
        <v>203</v>
      </c>
      <c r="F761" s="176" t="s">
        <v>203</v>
      </c>
      <c r="G761" s="176" t="s">
        <v>203</v>
      </c>
      <c r="H761" s="176" t="s">
        <v>203</v>
      </c>
      <c r="I761" s="176" t="s">
        <v>205</v>
      </c>
      <c r="J761" s="176" t="s">
        <v>203</v>
      </c>
      <c r="K761" s="176" t="s">
        <v>203</v>
      </c>
      <c r="L761" s="176" t="s">
        <v>203</v>
      </c>
      <c r="M761" s="176" t="s">
        <v>203</v>
      </c>
      <c r="N761" s="176" t="s">
        <v>203</v>
      </c>
      <c r="O761" s="176" t="s">
        <v>205</v>
      </c>
      <c r="P761" s="176" t="s">
        <v>205</v>
      </c>
      <c r="Q761" s="176" t="s">
        <v>205</v>
      </c>
      <c r="R761" s="176" t="s">
        <v>205</v>
      </c>
      <c r="S761" s="176" t="s">
        <v>205</v>
      </c>
      <c r="T761" s="176" t="s">
        <v>205</v>
      </c>
      <c r="U761" s="176" t="s">
        <v>205</v>
      </c>
      <c r="V761" s="176" t="s">
        <v>205</v>
      </c>
      <c r="W761" s="176" t="s">
        <v>205</v>
      </c>
      <c r="X761" s="176" t="s">
        <v>205</v>
      </c>
      <c r="Y761" s="176" t="s">
        <v>205</v>
      </c>
      <c r="Z761" s="176" t="s">
        <v>204</v>
      </c>
      <c r="AA761" s="176" t="s">
        <v>266</v>
      </c>
      <c r="AB761" s="176" t="s">
        <v>266</v>
      </c>
      <c r="AC761" s="176" t="s">
        <v>266</v>
      </c>
      <c r="AD761" s="176" t="s">
        <v>266</v>
      </c>
      <c r="AE761" s="176" t="s">
        <v>266</v>
      </c>
      <c r="AF761" s="176" t="s">
        <v>266</v>
      </c>
      <c r="AG761" s="176" t="s">
        <v>266</v>
      </c>
      <c r="AH761" s="176" t="s">
        <v>266</v>
      </c>
      <c r="AI761" s="176" t="s">
        <v>266</v>
      </c>
      <c r="AJ761" s="176" t="s">
        <v>266</v>
      </c>
      <c r="AK761" s="176" t="s">
        <v>266</v>
      </c>
      <c r="AL761" s="176" t="s">
        <v>266</v>
      </c>
      <c r="AM761" s="176" t="s">
        <v>266</v>
      </c>
      <c r="AN761" s="176" t="s">
        <v>266</v>
      </c>
      <c r="AO761" s="176" t="s">
        <v>266</v>
      </c>
      <c r="AP761" s="176" t="s">
        <v>266</v>
      </c>
      <c r="AQ761" s="176" t="s">
        <v>266</v>
      </c>
      <c r="AR761" s="176" t="s">
        <v>266</v>
      </c>
      <c r="AS761" s="176" t="s">
        <v>266</v>
      </c>
      <c r="AT761" s="176" t="s">
        <v>266</v>
      </c>
      <c r="AU761" s="176" t="s">
        <v>266</v>
      </c>
      <c r="AV761" s="176" t="s">
        <v>266</v>
      </c>
      <c r="AW761" s="176" t="s">
        <v>266</v>
      </c>
      <c r="AX761" s="176" t="s">
        <v>266</v>
      </c>
    </row>
    <row r="762" spans="1:50" x14ac:dyDescent="0.3">
      <c r="A762" s="176">
        <v>811547</v>
      </c>
      <c r="B762" s="176" t="s">
        <v>289</v>
      </c>
      <c r="C762" s="176" t="s">
        <v>205</v>
      </c>
      <c r="D762" s="176" t="s">
        <v>205</v>
      </c>
      <c r="E762" s="176" t="s">
        <v>204</v>
      </c>
      <c r="F762" s="176" t="s">
        <v>205</v>
      </c>
      <c r="G762" s="176" t="s">
        <v>205</v>
      </c>
      <c r="H762" s="176" t="s">
        <v>204</v>
      </c>
      <c r="I762" s="176" t="s">
        <v>205</v>
      </c>
      <c r="J762" s="176" t="s">
        <v>205</v>
      </c>
      <c r="K762" s="176" t="s">
        <v>205</v>
      </c>
      <c r="L762" s="176" t="s">
        <v>204</v>
      </c>
      <c r="M762" s="176" t="s">
        <v>205</v>
      </c>
      <c r="N762" s="176" t="s">
        <v>204</v>
      </c>
      <c r="O762" s="176" t="s">
        <v>204</v>
      </c>
      <c r="P762" s="176" t="s">
        <v>204</v>
      </c>
      <c r="Q762" s="176" t="s">
        <v>204</v>
      </c>
      <c r="R762" s="176" t="s">
        <v>204</v>
      </c>
      <c r="S762" s="176" t="s">
        <v>204</v>
      </c>
      <c r="T762" s="176" t="s">
        <v>204</v>
      </c>
      <c r="U762" s="176" t="s">
        <v>204</v>
      </c>
      <c r="V762" s="176" t="s">
        <v>204</v>
      </c>
      <c r="W762" s="176" t="s">
        <v>204</v>
      </c>
      <c r="X762" s="176" t="s">
        <v>204</v>
      </c>
      <c r="Y762" s="176" t="s">
        <v>204</v>
      </c>
      <c r="Z762" s="176" t="s">
        <v>204</v>
      </c>
    </row>
    <row r="763" spans="1:50" x14ac:dyDescent="0.3">
      <c r="A763" s="176">
        <v>811556</v>
      </c>
      <c r="B763" s="176" t="s">
        <v>289</v>
      </c>
      <c r="C763" s="176" t="s">
        <v>205</v>
      </c>
      <c r="D763" s="176" t="s">
        <v>205</v>
      </c>
      <c r="E763" s="176" t="s">
        <v>205</v>
      </c>
      <c r="F763" s="176" t="s">
        <v>203</v>
      </c>
      <c r="G763" s="176" t="s">
        <v>205</v>
      </c>
      <c r="H763" s="176" t="s">
        <v>205</v>
      </c>
      <c r="I763" s="176" t="s">
        <v>205</v>
      </c>
      <c r="J763" s="176" t="s">
        <v>205</v>
      </c>
      <c r="K763" s="176" t="s">
        <v>203</v>
      </c>
      <c r="L763" s="176" t="s">
        <v>205</v>
      </c>
      <c r="M763" s="176" t="s">
        <v>203</v>
      </c>
      <c r="N763" s="176" t="s">
        <v>205</v>
      </c>
      <c r="O763" s="176" t="s">
        <v>204</v>
      </c>
      <c r="P763" s="176" t="s">
        <v>204</v>
      </c>
      <c r="Q763" s="176" t="s">
        <v>204</v>
      </c>
      <c r="R763" s="176" t="s">
        <v>204</v>
      </c>
      <c r="S763" s="176" t="s">
        <v>204</v>
      </c>
      <c r="T763" s="176" t="s">
        <v>204</v>
      </c>
      <c r="U763" s="176" t="s">
        <v>204</v>
      </c>
      <c r="V763" s="176" t="s">
        <v>204</v>
      </c>
      <c r="W763" s="176" t="s">
        <v>204</v>
      </c>
      <c r="X763" s="176" t="s">
        <v>204</v>
      </c>
      <c r="Y763" s="176" t="s">
        <v>204</v>
      </c>
      <c r="Z763" s="176" t="s">
        <v>204</v>
      </c>
      <c r="AA763" s="176" t="s">
        <v>266</v>
      </c>
      <c r="AB763" s="176" t="s">
        <v>266</v>
      </c>
      <c r="AC763" s="176" t="s">
        <v>266</v>
      </c>
      <c r="AD763" s="176" t="s">
        <v>266</v>
      </c>
      <c r="AE763" s="176" t="s">
        <v>266</v>
      </c>
      <c r="AF763" s="176" t="s">
        <v>266</v>
      </c>
      <c r="AG763" s="176" t="s">
        <v>266</v>
      </c>
      <c r="AH763" s="176" t="s">
        <v>266</v>
      </c>
      <c r="AI763" s="176" t="s">
        <v>266</v>
      </c>
      <c r="AJ763" s="176" t="s">
        <v>266</v>
      </c>
      <c r="AK763" s="176" t="s">
        <v>266</v>
      </c>
      <c r="AL763" s="176" t="s">
        <v>266</v>
      </c>
      <c r="AM763" s="176" t="s">
        <v>266</v>
      </c>
      <c r="AN763" s="176" t="s">
        <v>266</v>
      </c>
      <c r="AO763" s="176" t="s">
        <v>266</v>
      </c>
      <c r="AP763" s="176" t="s">
        <v>266</v>
      </c>
      <c r="AQ763" s="176" t="s">
        <v>266</v>
      </c>
      <c r="AR763" s="176" t="s">
        <v>266</v>
      </c>
      <c r="AS763" s="176" t="s">
        <v>266</v>
      </c>
      <c r="AT763" s="176" t="s">
        <v>266</v>
      </c>
      <c r="AU763" s="176" t="s">
        <v>266</v>
      </c>
      <c r="AV763" s="176" t="s">
        <v>266</v>
      </c>
      <c r="AW763" s="176" t="s">
        <v>266</v>
      </c>
      <c r="AX763" s="176" t="s">
        <v>266</v>
      </c>
    </row>
    <row r="764" spans="1:50" x14ac:dyDescent="0.3">
      <c r="A764" s="176">
        <v>811560</v>
      </c>
      <c r="B764" s="176" t="s">
        <v>289</v>
      </c>
      <c r="C764" s="176" t="s">
        <v>205</v>
      </c>
      <c r="D764" s="176" t="s">
        <v>203</v>
      </c>
      <c r="E764" s="176" t="s">
        <v>203</v>
      </c>
      <c r="F764" s="176" t="s">
        <v>205</v>
      </c>
      <c r="G764" s="176" t="s">
        <v>203</v>
      </c>
      <c r="H764" s="176" t="s">
        <v>205</v>
      </c>
      <c r="I764" s="176" t="s">
        <v>203</v>
      </c>
      <c r="J764" s="176" t="s">
        <v>205</v>
      </c>
      <c r="K764" s="176" t="s">
        <v>205</v>
      </c>
      <c r="L764" s="176" t="s">
        <v>203</v>
      </c>
      <c r="M764" s="176" t="s">
        <v>205</v>
      </c>
      <c r="N764" s="176" t="s">
        <v>205</v>
      </c>
      <c r="O764" s="176" t="s">
        <v>205</v>
      </c>
      <c r="P764" s="176" t="s">
        <v>203</v>
      </c>
      <c r="Q764" s="176" t="s">
        <v>205</v>
      </c>
      <c r="R764" s="176" t="s">
        <v>203</v>
      </c>
      <c r="S764" s="176" t="s">
        <v>205</v>
      </c>
      <c r="T764" s="176" t="s">
        <v>205</v>
      </c>
      <c r="U764" s="176" t="s">
        <v>205</v>
      </c>
      <c r="V764" s="176" t="s">
        <v>205</v>
      </c>
      <c r="W764" s="176" t="s">
        <v>205</v>
      </c>
      <c r="X764" s="176" t="s">
        <v>205</v>
      </c>
      <c r="Y764" s="176" t="s">
        <v>205</v>
      </c>
      <c r="Z764" s="176" t="s">
        <v>205</v>
      </c>
      <c r="AA764" s="176" t="s">
        <v>266</v>
      </c>
      <c r="AB764" s="176" t="s">
        <v>266</v>
      </c>
      <c r="AC764" s="176" t="s">
        <v>266</v>
      </c>
      <c r="AD764" s="176" t="s">
        <v>266</v>
      </c>
      <c r="AE764" s="176" t="s">
        <v>266</v>
      </c>
      <c r="AF764" s="176" t="s">
        <v>266</v>
      </c>
      <c r="AG764" s="176" t="s">
        <v>266</v>
      </c>
      <c r="AH764" s="176" t="s">
        <v>266</v>
      </c>
      <c r="AI764" s="176" t="s">
        <v>266</v>
      </c>
      <c r="AJ764" s="176" t="s">
        <v>266</v>
      </c>
      <c r="AK764" s="176" t="s">
        <v>266</v>
      </c>
      <c r="AL764" s="176" t="s">
        <v>266</v>
      </c>
      <c r="AM764" s="176" t="s">
        <v>266</v>
      </c>
      <c r="AN764" s="176" t="s">
        <v>266</v>
      </c>
      <c r="AO764" s="176" t="s">
        <v>266</v>
      </c>
      <c r="AP764" s="176" t="s">
        <v>266</v>
      </c>
      <c r="AQ764" s="176" t="s">
        <v>266</v>
      </c>
      <c r="AR764" s="176" t="s">
        <v>266</v>
      </c>
      <c r="AS764" s="176" t="s">
        <v>266</v>
      </c>
      <c r="AT764" s="176" t="s">
        <v>266</v>
      </c>
      <c r="AU764" s="176" t="s">
        <v>266</v>
      </c>
      <c r="AV764" s="176" t="s">
        <v>266</v>
      </c>
      <c r="AW764" s="176" t="s">
        <v>266</v>
      </c>
      <c r="AX764" s="176" t="s">
        <v>266</v>
      </c>
    </row>
    <row r="765" spans="1:50" x14ac:dyDescent="0.3">
      <c r="A765" s="176">
        <v>811564</v>
      </c>
      <c r="B765" s="176" t="s">
        <v>289</v>
      </c>
      <c r="C765" s="176" t="s">
        <v>203</v>
      </c>
      <c r="D765" s="176" t="s">
        <v>203</v>
      </c>
      <c r="E765" s="176" t="s">
        <v>203</v>
      </c>
      <c r="F765" s="176" t="s">
        <v>203</v>
      </c>
      <c r="G765" s="176" t="s">
        <v>203</v>
      </c>
      <c r="H765" s="176" t="s">
        <v>203</v>
      </c>
      <c r="I765" s="176" t="s">
        <v>205</v>
      </c>
      <c r="J765" s="176" t="s">
        <v>203</v>
      </c>
      <c r="K765" s="176" t="s">
        <v>205</v>
      </c>
      <c r="L765" s="176" t="s">
        <v>203</v>
      </c>
      <c r="M765" s="176" t="s">
        <v>205</v>
      </c>
      <c r="N765" s="176" t="s">
        <v>203</v>
      </c>
      <c r="O765" s="176" t="s">
        <v>205</v>
      </c>
      <c r="P765" s="176" t="s">
        <v>205</v>
      </c>
      <c r="Q765" s="176" t="s">
        <v>205</v>
      </c>
      <c r="R765" s="176" t="s">
        <v>205</v>
      </c>
      <c r="S765" s="176" t="s">
        <v>205</v>
      </c>
      <c r="T765" s="176" t="s">
        <v>205</v>
      </c>
      <c r="U765" s="176" t="s">
        <v>204</v>
      </c>
      <c r="V765" s="176" t="s">
        <v>204</v>
      </c>
      <c r="W765" s="176" t="s">
        <v>204</v>
      </c>
      <c r="X765" s="176" t="s">
        <v>204</v>
      </c>
      <c r="Y765" s="176" t="s">
        <v>204</v>
      </c>
      <c r="Z765" s="176" t="s">
        <v>204</v>
      </c>
    </row>
    <row r="766" spans="1:50" x14ac:dyDescent="0.3">
      <c r="A766" s="176">
        <v>811569</v>
      </c>
      <c r="B766" s="176" t="s">
        <v>289</v>
      </c>
      <c r="C766" s="176" t="s">
        <v>203</v>
      </c>
      <c r="D766" s="176" t="s">
        <v>205</v>
      </c>
      <c r="E766" s="176" t="s">
        <v>205</v>
      </c>
      <c r="F766" s="176" t="s">
        <v>203</v>
      </c>
      <c r="G766" s="176" t="s">
        <v>205</v>
      </c>
      <c r="H766" s="176" t="s">
        <v>204</v>
      </c>
      <c r="I766" s="176" t="s">
        <v>205</v>
      </c>
      <c r="J766" s="176" t="s">
        <v>205</v>
      </c>
      <c r="K766" s="176" t="s">
        <v>205</v>
      </c>
      <c r="L766" s="176" t="s">
        <v>205</v>
      </c>
      <c r="M766" s="176" t="s">
        <v>205</v>
      </c>
      <c r="N766" s="176" t="s">
        <v>204</v>
      </c>
      <c r="O766" s="176" t="s">
        <v>204</v>
      </c>
      <c r="P766" s="176" t="s">
        <v>205</v>
      </c>
      <c r="Q766" s="176" t="s">
        <v>205</v>
      </c>
      <c r="R766" s="176" t="s">
        <v>205</v>
      </c>
      <c r="S766" s="176" t="s">
        <v>205</v>
      </c>
      <c r="T766" s="176" t="s">
        <v>205</v>
      </c>
      <c r="U766" s="176" t="s">
        <v>204</v>
      </c>
      <c r="V766" s="176" t="s">
        <v>204</v>
      </c>
      <c r="W766" s="176" t="s">
        <v>205</v>
      </c>
      <c r="X766" s="176" t="s">
        <v>204</v>
      </c>
      <c r="Y766" s="176" t="s">
        <v>204</v>
      </c>
      <c r="Z766" s="176" t="s">
        <v>204</v>
      </c>
      <c r="AA766" s="176" t="s">
        <v>266</v>
      </c>
      <c r="AB766" s="176" t="s">
        <v>266</v>
      </c>
      <c r="AC766" s="176" t="s">
        <v>266</v>
      </c>
      <c r="AD766" s="176" t="s">
        <v>266</v>
      </c>
      <c r="AE766" s="176" t="s">
        <v>266</v>
      </c>
      <c r="AF766" s="176" t="s">
        <v>266</v>
      </c>
      <c r="AG766" s="176" t="s">
        <v>266</v>
      </c>
      <c r="AH766" s="176" t="s">
        <v>266</v>
      </c>
      <c r="AI766" s="176" t="s">
        <v>266</v>
      </c>
      <c r="AJ766" s="176" t="s">
        <v>266</v>
      </c>
      <c r="AK766" s="176" t="s">
        <v>266</v>
      </c>
      <c r="AL766" s="176" t="s">
        <v>266</v>
      </c>
      <c r="AM766" s="176" t="s">
        <v>266</v>
      </c>
      <c r="AN766" s="176" t="s">
        <v>266</v>
      </c>
      <c r="AO766" s="176" t="s">
        <v>266</v>
      </c>
      <c r="AP766" s="176" t="s">
        <v>266</v>
      </c>
      <c r="AQ766" s="176" t="s">
        <v>266</v>
      </c>
      <c r="AR766" s="176" t="s">
        <v>266</v>
      </c>
      <c r="AS766" s="176" t="s">
        <v>266</v>
      </c>
      <c r="AT766" s="176" t="s">
        <v>266</v>
      </c>
      <c r="AU766" s="176" t="s">
        <v>266</v>
      </c>
      <c r="AV766" s="176" t="s">
        <v>266</v>
      </c>
      <c r="AW766" s="176" t="s">
        <v>266</v>
      </c>
      <c r="AX766" s="176" t="s">
        <v>266</v>
      </c>
    </row>
    <row r="767" spans="1:50" x14ac:dyDescent="0.3">
      <c r="A767" s="176">
        <v>811572</v>
      </c>
      <c r="B767" s="176" t="s">
        <v>289</v>
      </c>
      <c r="C767" s="176" t="s">
        <v>203</v>
      </c>
      <c r="D767" s="176" t="s">
        <v>203</v>
      </c>
      <c r="E767" s="176" t="s">
        <v>204</v>
      </c>
      <c r="F767" s="176" t="s">
        <v>203</v>
      </c>
      <c r="G767" s="176" t="s">
        <v>205</v>
      </c>
      <c r="H767" s="176" t="s">
        <v>205</v>
      </c>
      <c r="I767" s="176" t="s">
        <v>203</v>
      </c>
      <c r="J767" s="176" t="s">
        <v>205</v>
      </c>
      <c r="K767" s="176" t="s">
        <v>205</v>
      </c>
      <c r="L767" s="176" t="s">
        <v>205</v>
      </c>
      <c r="M767" s="176" t="s">
        <v>203</v>
      </c>
      <c r="N767" s="176" t="s">
        <v>205</v>
      </c>
      <c r="O767" s="176" t="s">
        <v>205</v>
      </c>
      <c r="P767" s="176" t="s">
        <v>205</v>
      </c>
      <c r="Q767" s="176" t="s">
        <v>205</v>
      </c>
      <c r="R767" s="176" t="s">
        <v>205</v>
      </c>
      <c r="S767" s="176" t="s">
        <v>205</v>
      </c>
      <c r="T767" s="176" t="s">
        <v>203</v>
      </c>
      <c r="U767" s="176" t="s">
        <v>205</v>
      </c>
      <c r="V767" s="176" t="s">
        <v>205</v>
      </c>
      <c r="W767" s="176" t="s">
        <v>205</v>
      </c>
      <c r="X767" s="176" t="s">
        <v>205</v>
      </c>
      <c r="Y767" s="176" t="s">
        <v>205</v>
      </c>
      <c r="Z767" s="176" t="s">
        <v>204</v>
      </c>
      <c r="AA767" s="176" t="s">
        <v>266</v>
      </c>
      <c r="AB767" s="176" t="s">
        <v>266</v>
      </c>
      <c r="AC767" s="176" t="s">
        <v>266</v>
      </c>
      <c r="AD767" s="176" t="s">
        <v>266</v>
      </c>
      <c r="AE767" s="176" t="s">
        <v>266</v>
      </c>
      <c r="AF767" s="176" t="s">
        <v>266</v>
      </c>
      <c r="AG767" s="176" t="s">
        <v>266</v>
      </c>
      <c r="AH767" s="176" t="s">
        <v>266</v>
      </c>
      <c r="AI767" s="176" t="s">
        <v>266</v>
      </c>
      <c r="AJ767" s="176" t="s">
        <v>266</v>
      </c>
      <c r="AK767" s="176" t="s">
        <v>266</v>
      </c>
      <c r="AL767" s="176" t="s">
        <v>266</v>
      </c>
      <c r="AM767" s="176" t="s">
        <v>266</v>
      </c>
      <c r="AN767" s="176" t="s">
        <v>266</v>
      </c>
      <c r="AO767" s="176" t="s">
        <v>266</v>
      </c>
      <c r="AP767" s="176" t="s">
        <v>266</v>
      </c>
      <c r="AQ767" s="176" t="s">
        <v>266</v>
      </c>
      <c r="AR767" s="176" t="s">
        <v>266</v>
      </c>
      <c r="AS767" s="176" t="s">
        <v>266</v>
      </c>
      <c r="AT767" s="176" t="s">
        <v>266</v>
      </c>
      <c r="AU767" s="176" t="s">
        <v>266</v>
      </c>
      <c r="AV767" s="176" t="s">
        <v>266</v>
      </c>
      <c r="AW767" s="176" t="s">
        <v>266</v>
      </c>
      <c r="AX767" s="176" t="s">
        <v>266</v>
      </c>
    </row>
    <row r="768" spans="1:50" x14ac:dyDescent="0.3">
      <c r="A768" s="176">
        <v>811574</v>
      </c>
      <c r="B768" s="176" t="s">
        <v>289</v>
      </c>
      <c r="C768" s="176" t="s">
        <v>205</v>
      </c>
      <c r="D768" s="176" t="s">
        <v>205</v>
      </c>
      <c r="E768" s="176" t="s">
        <v>205</v>
      </c>
      <c r="F768" s="176" t="s">
        <v>203</v>
      </c>
      <c r="G768" s="176" t="s">
        <v>203</v>
      </c>
      <c r="H768" s="176" t="s">
        <v>205</v>
      </c>
      <c r="I768" s="176" t="s">
        <v>205</v>
      </c>
      <c r="J768" s="176" t="s">
        <v>203</v>
      </c>
      <c r="K768" s="176" t="s">
        <v>203</v>
      </c>
      <c r="L768" s="176" t="s">
        <v>205</v>
      </c>
      <c r="M768" s="176" t="s">
        <v>203</v>
      </c>
      <c r="N768" s="176" t="s">
        <v>205</v>
      </c>
      <c r="O768" s="176" t="s">
        <v>205</v>
      </c>
      <c r="P768" s="176" t="s">
        <v>205</v>
      </c>
      <c r="Q768" s="176" t="s">
        <v>205</v>
      </c>
      <c r="R768" s="176" t="s">
        <v>205</v>
      </c>
      <c r="S768" s="176" t="s">
        <v>205</v>
      </c>
      <c r="T768" s="176" t="s">
        <v>205</v>
      </c>
      <c r="U768" s="176" t="s">
        <v>205</v>
      </c>
      <c r="V768" s="176" t="s">
        <v>205</v>
      </c>
      <c r="W768" s="176" t="s">
        <v>205</v>
      </c>
      <c r="X768" s="176" t="s">
        <v>205</v>
      </c>
      <c r="Y768" s="176" t="s">
        <v>205</v>
      </c>
      <c r="Z768" s="176" t="s">
        <v>204</v>
      </c>
      <c r="AA768" s="176" t="s">
        <v>266</v>
      </c>
      <c r="AB768" s="176" t="s">
        <v>266</v>
      </c>
      <c r="AC768" s="176" t="s">
        <v>266</v>
      </c>
      <c r="AD768" s="176" t="s">
        <v>266</v>
      </c>
      <c r="AE768" s="176" t="s">
        <v>266</v>
      </c>
      <c r="AF768" s="176" t="s">
        <v>266</v>
      </c>
      <c r="AG768" s="176" t="s">
        <v>266</v>
      </c>
      <c r="AH768" s="176" t="s">
        <v>266</v>
      </c>
      <c r="AI768" s="176" t="s">
        <v>266</v>
      </c>
      <c r="AJ768" s="176" t="s">
        <v>266</v>
      </c>
      <c r="AK768" s="176" t="s">
        <v>266</v>
      </c>
      <c r="AL768" s="176" t="s">
        <v>266</v>
      </c>
      <c r="AM768" s="176" t="s">
        <v>266</v>
      </c>
      <c r="AN768" s="176" t="s">
        <v>266</v>
      </c>
      <c r="AO768" s="176" t="s">
        <v>266</v>
      </c>
      <c r="AP768" s="176" t="s">
        <v>266</v>
      </c>
      <c r="AQ768" s="176" t="s">
        <v>266</v>
      </c>
      <c r="AR768" s="176" t="s">
        <v>266</v>
      </c>
      <c r="AS768" s="176" t="s">
        <v>266</v>
      </c>
      <c r="AT768" s="176" t="s">
        <v>266</v>
      </c>
      <c r="AU768" s="176" t="s">
        <v>266</v>
      </c>
      <c r="AV768" s="176" t="s">
        <v>266</v>
      </c>
      <c r="AW768" s="176" t="s">
        <v>266</v>
      </c>
      <c r="AX768" s="176" t="s">
        <v>266</v>
      </c>
    </row>
    <row r="769" spans="1:50" x14ac:dyDescent="0.3">
      <c r="A769" s="176">
        <v>811585</v>
      </c>
      <c r="B769" s="176" t="s">
        <v>289</v>
      </c>
      <c r="C769" s="176" t="s">
        <v>204</v>
      </c>
      <c r="D769" s="176" t="s">
        <v>203</v>
      </c>
      <c r="E769" s="176" t="s">
        <v>203</v>
      </c>
      <c r="F769" s="176" t="s">
        <v>204</v>
      </c>
      <c r="G769" s="176" t="s">
        <v>204</v>
      </c>
      <c r="H769" s="176" t="s">
        <v>204</v>
      </c>
      <c r="I769" s="176" t="s">
        <v>204</v>
      </c>
      <c r="J769" s="176" t="s">
        <v>204</v>
      </c>
      <c r="K769" s="176" t="s">
        <v>203</v>
      </c>
      <c r="L769" s="176" t="s">
        <v>203</v>
      </c>
      <c r="M769" s="176" t="s">
        <v>204</v>
      </c>
      <c r="N769" s="176" t="s">
        <v>204</v>
      </c>
      <c r="O769" s="176" t="s">
        <v>204</v>
      </c>
      <c r="P769" s="176" t="s">
        <v>204</v>
      </c>
      <c r="Q769" s="176" t="s">
        <v>204</v>
      </c>
      <c r="R769" s="176" t="s">
        <v>204</v>
      </c>
      <c r="S769" s="176" t="s">
        <v>204</v>
      </c>
      <c r="T769" s="176" t="s">
        <v>204</v>
      </c>
      <c r="U769" s="176" t="s">
        <v>204</v>
      </c>
      <c r="V769" s="176" t="s">
        <v>204</v>
      </c>
      <c r="W769" s="176" t="s">
        <v>204</v>
      </c>
      <c r="X769" s="176" t="s">
        <v>204</v>
      </c>
      <c r="Y769" s="176" t="s">
        <v>204</v>
      </c>
      <c r="Z769" s="176" t="s">
        <v>204</v>
      </c>
      <c r="AA769" s="176" t="s">
        <v>266</v>
      </c>
      <c r="AB769" s="176" t="s">
        <v>266</v>
      </c>
      <c r="AC769" s="176" t="s">
        <v>266</v>
      </c>
      <c r="AD769" s="176" t="s">
        <v>266</v>
      </c>
      <c r="AE769" s="176" t="s">
        <v>266</v>
      </c>
      <c r="AF769" s="176" t="s">
        <v>266</v>
      </c>
      <c r="AG769" s="176" t="s">
        <v>266</v>
      </c>
      <c r="AH769" s="176" t="s">
        <v>266</v>
      </c>
      <c r="AI769" s="176" t="s">
        <v>266</v>
      </c>
      <c r="AJ769" s="176" t="s">
        <v>266</v>
      </c>
      <c r="AK769" s="176" t="s">
        <v>266</v>
      </c>
      <c r="AL769" s="176" t="s">
        <v>266</v>
      </c>
      <c r="AM769" s="176" t="s">
        <v>266</v>
      </c>
      <c r="AN769" s="176" t="s">
        <v>266</v>
      </c>
      <c r="AO769" s="176" t="s">
        <v>266</v>
      </c>
      <c r="AP769" s="176" t="s">
        <v>266</v>
      </c>
      <c r="AQ769" s="176" t="s">
        <v>266</v>
      </c>
      <c r="AR769" s="176" t="s">
        <v>266</v>
      </c>
      <c r="AS769" s="176" t="s">
        <v>266</v>
      </c>
      <c r="AT769" s="176" t="s">
        <v>266</v>
      </c>
      <c r="AU769" s="176" t="s">
        <v>266</v>
      </c>
      <c r="AV769" s="176" t="s">
        <v>266</v>
      </c>
      <c r="AW769" s="176" t="s">
        <v>266</v>
      </c>
      <c r="AX769" s="176" t="s">
        <v>266</v>
      </c>
    </row>
    <row r="770" spans="1:50" x14ac:dyDescent="0.3">
      <c r="A770" s="176">
        <v>811600</v>
      </c>
      <c r="B770" s="176" t="s">
        <v>289</v>
      </c>
      <c r="C770" s="176" t="s">
        <v>204</v>
      </c>
      <c r="D770" s="176" t="s">
        <v>204</v>
      </c>
      <c r="E770" s="176" t="s">
        <v>204</v>
      </c>
      <c r="F770" s="176" t="s">
        <v>204</v>
      </c>
      <c r="G770" s="176" t="s">
        <v>204</v>
      </c>
      <c r="H770" s="176" t="s">
        <v>204</v>
      </c>
      <c r="I770" s="176" t="s">
        <v>205</v>
      </c>
      <c r="J770" s="176" t="s">
        <v>204</v>
      </c>
      <c r="K770" s="176" t="s">
        <v>204</v>
      </c>
      <c r="L770" s="176" t="s">
        <v>205</v>
      </c>
      <c r="M770" s="176" t="s">
        <v>204</v>
      </c>
      <c r="N770" s="176" t="s">
        <v>204</v>
      </c>
      <c r="O770" s="176" t="s">
        <v>204</v>
      </c>
      <c r="P770" s="176" t="s">
        <v>204</v>
      </c>
      <c r="Q770" s="176" t="s">
        <v>204</v>
      </c>
      <c r="R770" s="176" t="s">
        <v>204</v>
      </c>
      <c r="S770" s="176" t="s">
        <v>203</v>
      </c>
      <c r="T770" s="176" t="s">
        <v>203</v>
      </c>
      <c r="U770" s="176" t="s">
        <v>204</v>
      </c>
      <c r="V770" s="176" t="s">
        <v>204</v>
      </c>
      <c r="W770" s="176" t="s">
        <v>204</v>
      </c>
      <c r="X770" s="176" t="s">
        <v>204</v>
      </c>
      <c r="Y770" s="176" t="s">
        <v>204</v>
      </c>
      <c r="Z770" s="176" t="s">
        <v>204</v>
      </c>
    </row>
    <row r="771" spans="1:50" x14ac:dyDescent="0.3">
      <c r="A771" s="176">
        <v>811605</v>
      </c>
      <c r="B771" s="176" t="s">
        <v>289</v>
      </c>
      <c r="C771" s="176" t="s">
        <v>205</v>
      </c>
      <c r="D771" s="176" t="s">
        <v>205</v>
      </c>
      <c r="E771" s="176" t="s">
        <v>203</v>
      </c>
      <c r="F771" s="176" t="s">
        <v>203</v>
      </c>
      <c r="G771" s="176" t="s">
        <v>205</v>
      </c>
      <c r="H771" s="176" t="s">
        <v>203</v>
      </c>
      <c r="I771" s="176" t="s">
        <v>205</v>
      </c>
      <c r="J771" s="176" t="s">
        <v>203</v>
      </c>
      <c r="K771" s="176" t="s">
        <v>203</v>
      </c>
      <c r="L771" s="176" t="s">
        <v>203</v>
      </c>
      <c r="M771" s="176" t="s">
        <v>203</v>
      </c>
      <c r="N771" s="176" t="s">
        <v>205</v>
      </c>
      <c r="O771" s="176" t="s">
        <v>204</v>
      </c>
      <c r="P771" s="176" t="s">
        <v>205</v>
      </c>
      <c r="Q771" s="176" t="s">
        <v>205</v>
      </c>
      <c r="R771" s="176" t="s">
        <v>204</v>
      </c>
      <c r="S771" s="176" t="s">
        <v>205</v>
      </c>
      <c r="T771" s="176" t="s">
        <v>203</v>
      </c>
      <c r="U771" s="176" t="s">
        <v>205</v>
      </c>
      <c r="V771" s="176" t="s">
        <v>204</v>
      </c>
      <c r="W771" s="176" t="s">
        <v>205</v>
      </c>
      <c r="X771" s="176" t="s">
        <v>205</v>
      </c>
      <c r="Y771" s="176" t="s">
        <v>204</v>
      </c>
      <c r="Z771" s="176" t="s">
        <v>204</v>
      </c>
      <c r="AA771" s="176" t="s">
        <v>266</v>
      </c>
      <c r="AB771" s="176" t="s">
        <v>266</v>
      </c>
      <c r="AC771" s="176" t="s">
        <v>266</v>
      </c>
      <c r="AD771" s="176" t="s">
        <v>266</v>
      </c>
      <c r="AE771" s="176" t="s">
        <v>266</v>
      </c>
      <c r="AF771" s="176" t="s">
        <v>266</v>
      </c>
      <c r="AG771" s="176" t="s">
        <v>266</v>
      </c>
      <c r="AH771" s="176" t="s">
        <v>266</v>
      </c>
      <c r="AI771" s="176" t="s">
        <v>266</v>
      </c>
      <c r="AJ771" s="176" t="s">
        <v>266</v>
      </c>
      <c r="AK771" s="176" t="s">
        <v>266</v>
      </c>
      <c r="AL771" s="176" t="s">
        <v>266</v>
      </c>
      <c r="AM771" s="176" t="s">
        <v>266</v>
      </c>
      <c r="AN771" s="176" t="s">
        <v>266</v>
      </c>
      <c r="AO771" s="176" t="s">
        <v>266</v>
      </c>
      <c r="AP771" s="176" t="s">
        <v>266</v>
      </c>
      <c r="AQ771" s="176" t="s">
        <v>266</v>
      </c>
      <c r="AR771" s="176" t="s">
        <v>266</v>
      </c>
      <c r="AS771" s="176" t="s">
        <v>266</v>
      </c>
      <c r="AT771" s="176" t="s">
        <v>266</v>
      </c>
      <c r="AU771" s="176" t="s">
        <v>266</v>
      </c>
      <c r="AV771" s="176" t="s">
        <v>266</v>
      </c>
      <c r="AW771" s="176" t="s">
        <v>266</v>
      </c>
      <c r="AX771" s="176" t="s">
        <v>266</v>
      </c>
    </row>
    <row r="772" spans="1:50" x14ac:dyDescent="0.3">
      <c r="A772" s="176">
        <v>811608</v>
      </c>
      <c r="B772" s="176" t="s">
        <v>289</v>
      </c>
      <c r="C772" s="176" t="s">
        <v>203</v>
      </c>
      <c r="D772" s="176" t="s">
        <v>205</v>
      </c>
      <c r="E772" s="176" t="s">
        <v>205</v>
      </c>
      <c r="F772" s="176" t="s">
        <v>205</v>
      </c>
      <c r="G772" s="176" t="s">
        <v>205</v>
      </c>
      <c r="H772" s="176" t="s">
        <v>203</v>
      </c>
      <c r="I772" s="176" t="s">
        <v>205</v>
      </c>
      <c r="J772" s="176" t="s">
        <v>204</v>
      </c>
      <c r="K772" s="176" t="s">
        <v>205</v>
      </c>
      <c r="L772" s="176" t="s">
        <v>205</v>
      </c>
      <c r="M772" s="176" t="s">
        <v>203</v>
      </c>
      <c r="N772" s="176" t="s">
        <v>205</v>
      </c>
      <c r="O772" s="176" t="s">
        <v>204</v>
      </c>
      <c r="P772" s="176" t="s">
        <v>205</v>
      </c>
      <c r="Q772" s="176" t="s">
        <v>205</v>
      </c>
      <c r="R772" s="176" t="s">
        <v>205</v>
      </c>
      <c r="S772" s="176" t="s">
        <v>205</v>
      </c>
      <c r="T772" s="176" t="s">
        <v>204</v>
      </c>
      <c r="U772" s="176" t="s">
        <v>205</v>
      </c>
      <c r="V772" s="176" t="s">
        <v>204</v>
      </c>
      <c r="W772" s="176" t="s">
        <v>204</v>
      </c>
      <c r="X772" s="176" t="s">
        <v>205</v>
      </c>
      <c r="Y772" s="176" t="s">
        <v>204</v>
      </c>
      <c r="Z772" s="176" t="s">
        <v>204</v>
      </c>
      <c r="AA772" s="176" t="s">
        <v>266</v>
      </c>
      <c r="AB772" s="176" t="s">
        <v>266</v>
      </c>
      <c r="AC772" s="176" t="s">
        <v>266</v>
      </c>
      <c r="AD772" s="176" t="s">
        <v>266</v>
      </c>
      <c r="AE772" s="176" t="s">
        <v>266</v>
      </c>
      <c r="AF772" s="176" t="s">
        <v>266</v>
      </c>
      <c r="AG772" s="176" t="s">
        <v>266</v>
      </c>
      <c r="AH772" s="176" t="s">
        <v>266</v>
      </c>
      <c r="AI772" s="176" t="s">
        <v>266</v>
      </c>
      <c r="AJ772" s="176" t="s">
        <v>266</v>
      </c>
      <c r="AK772" s="176" t="s">
        <v>266</v>
      </c>
      <c r="AL772" s="176" t="s">
        <v>266</v>
      </c>
      <c r="AM772" s="176" t="s">
        <v>266</v>
      </c>
      <c r="AN772" s="176" t="s">
        <v>266</v>
      </c>
      <c r="AO772" s="176" t="s">
        <v>266</v>
      </c>
      <c r="AP772" s="176" t="s">
        <v>266</v>
      </c>
      <c r="AQ772" s="176" t="s">
        <v>266</v>
      </c>
      <c r="AR772" s="176" t="s">
        <v>266</v>
      </c>
      <c r="AS772" s="176" t="s">
        <v>266</v>
      </c>
      <c r="AT772" s="176" t="s">
        <v>266</v>
      </c>
      <c r="AU772" s="176" t="s">
        <v>266</v>
      </c>
      <c r="AV772" s="176" t="s">
        <v>266</v>
      </c>
      <c r="AW772" s="176" t="s">
        <v>266</v>
      </c>
      <c r="AX772" s="176" t="s">
        <v>266</v>
      </c>
    </row>
    <row r="773" spans="1:50" x14ac:dyDescent="0.3">
      <c r="A773" s="176">
        <v>811611</v>
      </c>
      <c r="B773" s="176" t="s">
        <v>289</v>
      </c>
      <c r="C773" s="176" t="s">
        <v>205</v>
      </c>
      <c r="D773" s="176" t="s">
        <v>204</v>
      </c>
      <c r="E773" s="176" t="s">
        <v>203</v>
      </c>
      <c r="F773" s="176" t="s">
        <v>205</v>
      </c>
      <c r="G773" s="176" t="s">
        <v>203</v>
      </c>
      <c r="H773" s="176" t="s">
        <v>203</v>
      </c>
      <c r="I773" s="176" t="s">
        <v>205</v>
      </c>
      <c r="J773" s="176" t="s">
        <v>205</v>
      </c>
      <c r="K773" s="176" t="s">
        <v>204</v>
      </c>
      <c r="L773" s="176" t="s">
        <v>205</v>
      </c>
      <c r="M773" s="176" t="s">
        <v>205</v>
      </c>
      <c r="N773" s="176" t="s">
        <v>205</v>
      </c>
      <c r="O773" s="176" t="s">
        <v>205</v>
      </c>
      <c r="P773" s="176" t="s">
        <v>205</v>
      </c>
      <c r="Q773" s="176" t="s">
        <v>205</v>
      </c>
      <c r="R773" s="176" t="s">
        <v>204</v>
      </c>
      <c r="S773" s="176" t="s">
        <v>205</v>
      </c>
      <c r="T773" s="176" t="s">
        <v>205</v>
      </c>
      <c r="U773" s="176" t="s">
        <v>205</v>
      </c>
      <c r="V773" s="176" t="s">
        <v>205</v>
      </c>
      <c r="W773" s="176" t="s">
        <v>205</v>
      </c>
      <c r="X773" s="176" t="s">
        <v>205</v>
      </c>
      <c r="Y773" s="176" t="s">
        <v>205</v>
      </c>
      <c r="Z773" s="176" t="s">
        <v>204</v>
      </c>
      <c r="AA773" s="176" t="s">
        <v>266</v>
      </c>
      <c r="AB773" s="176" t="s">
        <v>266</v>
      </c>
      <c r="AC773" s="176" t="s">
        <v>266</v>
      </c>
      <c r="AD773" s="176" t="s">
        <v>266</v>
      </c>
      <c r="AE773" s="176" t="s">
        <v>266</v>
      </c>
      <c r="AF773" s="176" t="s">
        <v>266</v>
      </c>
      <c r="AG773" s="176" t="s">
        <v>266</v>
      </c>
      <c r="AH773" s="176" t="s">
        <v>266</v>
      </c>
      <c r="AI773" s="176" t="s">
        <v>266</v>
      </c>
      <c r="AJ773" s="176" t="s">
        <v>266</v>
      </c>
      <c r="AK773" s="176" t="s">
        <v>266</v>
      </c>
      <c r="AL773" s="176" t="s">
        <v>266</v>
      </c>
      <c r="AM773" s="176" t="s">
        <v>266</v>
      </c>
      <c r="AN773" s="176" t="s">
        <v>266</v>
      </c>
      <c r="AO773" s="176" t="s">
        <v>266</v>
      </c>
      <c r="AP773" s="176" t="s">
        <v>266</v>
      </c>
      <c r="AQ773" s="176" t="s">
        <v>266</v>
      </c>
      <c r="AR773" s="176" t="s">
        <v>266</v>
      </c>
      <c r="AS773" s="176" t="s">
        <v>266</v>
      </c>
      <c r="AT773" s="176" t="s">
        <v>266</v>
      </c>
      <c r="AU773" s="176" t="s">
        <v>266</v>
      </c>
      <c r="AV773" s="176" t="s">
        <v>266</v>
      </c>
      <c r="AW773" s="176" t="s">
        <v>266</v>
      </c>
      <c r="AX773" s="176" t="s">
        <v>266</v>
      </c>
    </row>
    <row r="774" spans="1:50" x14ac:dyDescent="0.3">
      <c r="A774" s="176">
        <v>811620</v>
      </c>
      <c r="B774" s="176" t="s">
        <v>289</v>
      </c>
      <c r="C774" s="176" t="s">
        <v>203</v>
      </c>
      <c r="D774" s="176" t="s">
        <v>203</v>
      </c>
      <c r="E774" s="176" t="s">
        <v>203</v>
      </c>
      <c r="F774" s="176" t="s">
        <v>205</v>
      </c>
      <c r="G774" s="176" t="s">
        <v>203</v>
      </c>
      <c r="H774" s="176" t="s">
        <v>203</v>
      </c>
      <c r="I774" s="176" t="s">
        <v>205</v>
      </c>
      <c r="J774" s="176" t="s">
        <v>205</v>
      </c>
      <c r="K774" s="176" t="s">
        <v>203</v>
      </c>
      <c r="L774" s="176" t="s">
        <v>205</v>
      </c>
      <c r="M774" s="176" t="s">
        <v>205</v>
      </c>
      <c r="N774" s="176" t="s">
        <v>205</v>
      </c>
      <c r="O774" s="176" t="s">
        <v>205</v>
      </c>
      <c r="P774" s="176" t="s">
        <v>203</v>
      </c>
      <c r="Q774" s="176" t="s">
        <v>205</v>
      </c>
      <c r="R774" s="176" t="s">
        <v>203</v>
      </c>
      <c r="S774" s="176" t="s">
        <v>205</v>
      </c>
      <c r="T774" s="176" t="s">
        <v>205</v>
      </c>
      <c r="U774" s="176" t="s">
        <v>205</v>
      </c>
      <c r="V774" s="176" t="s">
        <v>205</v>
      </c>
      <c r="W774" s="176" t="s">
        <v>205</v>
      </c>
      <c r="X774" s="176" t="s">
        <v>205</v>
      </c>
      <c r="Y774" s="176" t="s">
        <v>203</v>
      </c>
      <c r="Z774" s="176" t="s">
        <v>205</v>
      </c>
      <c r="AA774" s="176" t="s">
        <v>266</v>
      </c>
      <c r="AB774" s="176" t="s">
        <v>266</v>
      </c>
      <c r="AC774" s="176" t="s">
        <v>266</v>
      </c>
      <c r="AD774" s="176" t="s">
        <v>266</v>
      </c>
      <c r="AE774" s="176" t="s">
        <v>266</v>
      </c>
      <c r="AF774" s="176" t="s">
        <v>266</v>
      </c>
      <c r="AG774" s="176" t="s">
        <v>266</v>
      </c>
      <c r="AH774" s="176" t="s">
        <v>266</v>
      </c>
      <c r="AI774" s="176" t="s">
        <v>266</v>
      </c>
      <c r="AJ774" s="176" t="s">
        <v>266</v>
      </c>
      <c r="AK774" s="176" t="s">
        <v>266</v>
      </c>
      <c r="AL774" s="176" t="s">
        <v>266</v>
      </c>
      <c r="AM774" s="176" t="s">
        <v>266</v>
      </c>
      <c r="AN774" s="176" t="s">
        <v>266</v>
      </c>
      <c r="AO774" s="176" t="s">
        <v>266</v>
      </c>
      <c r="AP774" s="176" t="s">
        <v>266</v>
      </c>
      <c r="AQ774" s="176" t="s">
        <v>266</v>
      </c>
      <c r="AR774" s="176" t="s">
        <v>266</v>
      </c>
      <c r="AS774" s="176" t="s">
        <v>266</v>
      </c>
      <c r="AT774" s="176" t="s">
        <v>266</v>
      </c>
      <c r="AU774" s="176" t="s">
        <v>266</v>
      </c>
      <c r="AV774" s="176" t="s">
        <v>266</v>
      </c>
      <c r="AW774" s="176" t="s">
        <v>266</v>
      </c>
      <c r="AX774" s="176" t="s">
        <v>266</v>
      </c>
    </row>
    <row r="775" spans="1:50" x14ac:dyDescent="0.3">
      <c r="A775" s="176">
        <v>811651</v>
      </c>
      <c r="B775" s="176" t="s">
        <v>289</v>
      </c>
      <c r="C775" s="176" t="s">
        <v>203</v>
      </c>
      <c r="D775" s="176" t="s">
        <v>205</v>
      </c>
      <c r="E775" s="176" t="s">
        <v>205</v>
      </c>
      <c r="F775" s="176" t="s">
        <v>205</v>
      </c>
      <c r="G775" s="176" t="s">
        <v>203</v>
      </c>
      <c r="H775" s="176" t="s">
        <v>205</v>
      </c>
      <c r="I775" s="176" t="s">
        <v>203</v>
      </c>
      <c r="J775" s="176" t="s">
        <v>205</v>
      </c>
      <c r="K775" s="176" t="s">
        <v>205</v>
      </c>
      <c r="L775" s="176" t="s">
        <v>203</v>
      </c>
      <c r="M775" s="176" t="s">
        <v>203</v>
      </c>
      <c r="N775" s="176" t="s">
        <v>205</v>
      </c>
      <c r="O775" s="176" t="s">
        <v>205</v>
      </c>
      <c r="P775" s="176" t="s">
        <v>205</v>
      </c>
      <c r="Q775" s="176" t="s">
        <v>204</v>
      </c>
      <c r="R775" s="176" t="s">
        <v>205</v>
      </c>
      <c r="S775" s="176" t="s">
        <v>204</v>
      </c>
      <c r="T775" s="176" t="s">
        <v>205</v>
      </c>
      <c r="U775" s="176" t="s">
        <v>205</v>
      </c>
      <c r="V775" s="176" t="s">
        <v>205</v>
      </c>
      <c r="W775" s="176" t="s">
        <v>205</v>
      </c>
      <c r="X775" s="176" t="s">
        <v>205</v>
      </c>
      <c r="Y775" s="176" t="s">
        <v>205</v>
      </c>
      <c r="Z775" s="176" t="s">
        <v>205</v>
      </c>
      <c r="AA775" s="176" t="s">
        <v>266</v>
      </c>
      <c r="AB775" s="176" t="s">
        <v>266</v>
      </c>
      <c r="AC775" s="176" t="s">
        <v>266</v>
      </c>
      <c r="AD775" s="176" t="s">
        <v>266</v>
      </c>
      <c r="AE775" s="176" t="s">
        <v>266</v>
      </c>
      <c r="AF775" s="176" t="s">
        <v>266</v>
      </c>
      <c r="AG775" s="176" t="s">
        <v>266</v>
      </c>
      <c r="AH775" s="176" t="s">
        <v>266</v>
      </c>
      <c r="AI775" s="176" t="s">
        <v>266</v>
      </c>
      <c r="AJ775" s="176" t="s">
        <v>266</v>
      </c>
      <c r="AK775" s="176" t="s">
        <v>266</v>
      </c>
      <c r="AL775" s="176" t="s">
        <v>266</v>
      </c>
      <c r="AM775" s="176" t="s">
        <v>266</v>
      </c>
      <c r="AN775" s="176" t="s">
        <v>266</v>
      </c>
      <c r="AO775" s="176" t="s">
        <v>266</v>
      </c>
      <c r="AP775" s="176" t="s">
        <v>266</v>
      </c>
      <c r="AQ775" s="176" t="s">
        <v>266</v>
      </c>
      <c r="AR775" s="176" t="s">
        <v>266</v>
      </c>
      <c r="AS775" s="176" t="s">
        <v>266</v>
      </c>
      <c r="AT775" s="176" t="s">
        <v>266</v>
      </c>
      <c r="AU775" s="176" t="s">
        <v>266</v>
      </c>
      <c r="AV775" s="176" t="s">
        <v>266</v>
      </c>
      <c r="AW775" s="176" t="s">
        <v>266</v>
      </c>
      <c r="AX775" s="176" t="s">
        <v>266</v>
      </c>
    </row>
    <row r="776" spans="1:50" x14ac:dyDescent="0.3">
      <c r="A776" s="176">
        <v>811660</v>
      </c>
      <c r="B776" s="176" t="s">
        <v>289</v>
      </c>
      <c r="C776" s="176" t="s">
        <v>205</v>
      </c>
      <c r="D776" s="176" t="s">
        <v>205</v>
      </c>
      <c r="E776" s="176" t="s">
        <v>205</v>
      </c>
      <c r="F776" s="176" t="s">
        <v>205</v>
      </c>
      <c r="G776" s="176" t="s">
        <v>205</v>
      </c>
      <c r="H776" s="176" t="s">
        <v>204</v>
      </c>
      <c r="I776" s="176" t="s">
        <v>205</v>
      </c>
      <c r="J776" s="176" t="s">
        <v>203</v>
      </c>
      <c r="K776" s="176" t="s">
        <v>203</v>
      </c>
      <c r="L776" s="176" t="s">
        <v>203</v>
      </c>
      <c r="M776" s="176" t="s">
        <v>203</v>
      </c>
      <c r="N776" s="176" t="s">
        <v>204</v>
      </c>
      <c r="O776" s="176" t="s">
        <v>204</v>
      </c>
      <c r="P776" s="176" t="s">
        <v>205</v>
      </c>
      <c r="Q776" s="176" t="s">
        <v>203</v>
      </c>
      <c r="R776" s="176" t="s">
        <v>203</v>
      </c>
      <c r="S776" s="176" t="s">
        <v>205</v>
      </c>
      <c r="T776" s="176" t="s">
        <v>205</v>
      </c>
      <c r="U776" s="176" t="s">
        <v>204</v>
      </c>
      <c r="V776" s="176" t="s">
        <v>204</v>
      </c>
      <c r="W776" s="176" t="s">
        <v>204</v>
      </c>
      <c r="X776" s="176" t="s">
        <v>204</v>
      </c>
      <c r="Y776" s="176" t="s">
        <v>204</v>
      </c>
      <c r="Z776" s="176" t="s">
        <v>204</v>
      </c>
      <c r="AA776" s="176" t="s">
        <v>266</v>
      </c>
      <c r="AB776" s="176" t="s">
        <v>266</v>
      </c>
      <c r="AC776" s="176" t="s">
        <v>266</v>
      </c>
      <c r="AD776" s="176" t="s">
        <v>266</v>
      </c>
      <c r="AE776" s="176" t="s">
        <v>266</v>
      </c>
      <c r="AF776" s="176" t="s">
        <v>266</v>
      </c>
      <c r="AG776" s="176" t="s">
        <v>266</v>
      </c>
      <c r="AH776" s="176" t="s">
        <v>266</v>
      </c>
      <c r="AI776" s="176" t="s">
        <v>266</v>
      </c>
      <c r="AJ776" s="176" t="s">
        <v>266</v>
      </c>
      <c r="AK776" s="176" t="s">
        <v>266</v>
      </c>
      <c r="AL776" s="176" t="s">
        <v>266</v>
      </c>
      <c r="AM776" s="176" t="s">
        <v>266</v>
      </c>
      <c r="AN776" s="176" t="s">
        <v>266</v>
      </c>
      <c r="AO776" s="176" t="s">
        <v>266</v>
      </c>
      <c r="AP776" s="176" t="s">
        <v>266</v>
      </c>
      <c r="AQ776" s="176" t="s">
        <v>266</v>
      </c>
      <c r="AR776" s="176" t="s">
        <v>266</v>
      </c>
      <c r="AS776" s="176" t="s">
        <v>266</v>
      </c>
      <c r="AT776" s="176" t="s">
        <v>266</v>
      </c>
      <c r="AU776" s="176" t="s">
        <v>266</v>
      </c>
      <c r="AV776" s="176" t="s">
        <v>266</v>
      </c>
      <c r="AW776" s="176" t="s">
        <v>266</v>
      </c>
      <c r="AX776" s="176" t="s">
        <v>266</v>
      </c>
    </row>
    <row r="777" spans="1:50" x14ac:dyDescent="0.3">
      <c r="A777" s="176">
        <v>811663</v>
      </c>
      <c r="B777" s="176" t="s">
        <v>289</v>
      </c>
      <c r="C777" s="176" t="s">
        <v>203</v>
      </c>
      <c r="D777" s="176" t="s">
        <v>205</v>
      </c>
      <c r="E777" s="176" t="s">
        <v>205</v>
      </c>
      <c r="F777" s="176" t="s">
        <v>203</v>
      </c>
      <c r="G777" s="176" t="s">
        <v>204</v>
      </c>
      <c r="H777" s="176" t="s">
        <v>203</v>
      </c>
      <c r="I777" s="176" t="s">
        <v>205</v>
      </c>
      <c r="J777" s="176" t="s">
        <v>205</v>
      </c>
      <c r="K777" s="176" t="s">
        <v>205</v>
      </c>
      <c r="L777" s="176" t="s">
        <v>203</v>
      </c>
      <c r="M777" s="176" t="s">
        <v>203</v>
      </c>
      <c r="N777" s="176" t="s">
        <v>205</v>
      </c>
      <c r="O777" s="176" t="s">
        <v>205</v>
      </c>
      <c r="P777" s="176" t="s">
        <v>204</v>
      </c>
      <c r="Q777" s="176" t="s">
        <v>205</v>
      </c>
      <c r="R777" s="176" t="s">
        <v>204</v>
      </c>
      <c r="S777" s="176" t="s">
        <v>205</v>
      </c>
      <c r="T777" s="176" t="s">
        <v>205</v>
      </c>
      <c r="U777" s="176" t="s">
        <v>205</v>
      </c>
      <c r="V777" s="176" t="s">
        <v>204</v>
      </c>
      <c r="W777" s="176" t="s">
        <v>205</v>
      </c>
      <c r="X777" s="176" t="s">
        <v>205</v>
      </c>
      <c r="Y777" s="176" t="s">
        <v>205</v>
      </c>
      <c r="Z777" s="176" t="s">
        <v>204</v>
      </c>
      <c r="AA777" s="176" t="s">
        <v>266</v>
      </c>
      <c r="AB777" s="176" t="s">
        <v>266</v>
      </c>
      <c r="AC777" s="176" t="s">
        <v>266</v>
      </c>
      <c r="AD777" s="176" t="s">
        <v>266</v>
      </c>
      <c r="AE777" s="176" t="s">
        <v>266</v>
      </c>
      <c r="AF777" s="176" t="s">
        <v>266</v>
      </c>
      <c r="AG777" s="176" t="s">
        <v>266</v>
      </c>
      <c r="AH777" s="176" t="s">
        <v>266</v>
      </c>
      <c r="AI777" s="176" t="s">
        <v>266</v>
      </c>
      <c r="AJ777" s="176" t="s">
        <v>266</v>
      </c>
      <c r="AK777" s="176" t="s">
        <v>266</v>
      </c>
      <c r="AL777" s="176" t="s">
        <v>266</v>
      </c>
      <c r="AM777" s="176" t="s">
        <v>266</v>
      </c>
      <c r="AN777" s="176" t="s">
        <v>266</v>
      </c>
      <c r="AO777" s="176" t="s">
        <v>266</v>
      </c>
      <c r="AP777" s="176" t="s">
        <v>266</v>
      </c>
      <c r="AQ777" s="176" t="s">
        <v>266</v>
      </c>
      <c r="AR777" s="176" t="s">
        <v>266</v>
      </c>
      <c r="AS777" s="176" t="s">
        <v>266</v>
      </c>
      <c r="AT777" s="176" t="s">
        <v>266</v>
      </c>
      <c r="AU777" s="176" t="s">
        <v>266</v>
      </c>
      <c r="AV777" s="176" t="s">
        <v>266</v>
      </c>
      <c r="AW777" s="176" t="s">
        <v>266</v>
      </c>
      <c r="AX777" s="176" t="s">
        <v>266</v>
      </c>
    </row>
    <row r="778" spans="1:50" x14ac:dyDescent="0.3">
      <c r="A778" s="176">
        <v>811671</v>
      </c>
      <c r="B778" s="176" t="s">
        <v>289</v>
      </c>
      <c r="C778" s="176" t="s">
        <v>205</v>
      </c>
      <c r="D778" s="176" t="s">
        <v>205</v>
      </c>
      <c r="E778" s="176" t="s">
        <v>203</v>
      </c>
      <c r="F778" s="176" t="s">
        <v>205</v>
      </c>
      <c r="G778" s="176" t="s">
        <v>204</v>
      </c>
      <c r="H778" s="176" t="s">
        <v>204</v>
      </c>
      <c r="I778" s="176" t="s">
        <v>205</v>
      </c>
      <c r="J778" s="176" t="s">
        <v>205</v>
      </c>
      <c r="K778" s="176" t="s">
        <v>203</v>
      </c>
      <c r="L778" s="176" t="s">
        <v>205</v>
      </c>
      <c r="M778" s="176" t="s">
        <v>204</v>
      </c>
      <c r="N778" s="176" t="s">
        <v>204</v>
      </c>
      <c r="O778" s="176" t="s">
        <v>205</v>
      </c>
      <c r="P778" s="176" t="s">
        <v>205</v>
      </c>
      <c r="Q778" s="176" t="s">
        <v>205</v>
      </c>
      <c r="R778" s="176" t="s">
        <v>205</v>
      </c>
      <c r="S778" s="176" t="s">
        <v>205</v>
      </c>
      <c r="T778" s="176" t="s">
        <v>204</v>
      </c>
      <c r="U778" s="176" t="s">
        <v>204</v>
      </c>
      <c r="V778" s="176" t="s">
        <v>205</v>
      </c>
      <c r="W778" s="176" t="s">
        <v>205</v>
      </c>
      <c r="X778" s="176" t="s">
        <v>205</v>
      </c>
      <c r="Y778" s="176" t="s">
        <v>204</v>
      </c>
      <c r="Z778" s="176" t="s">
        <v>204</v>
      </c>
      <c r="AA778" s="176" t="s">
        <v>266</v>
      </c>
      <c r="AB778" s="176" t="s">
        <v>266</v>
      </c>
      <c r="AC778" s="176" t="s">
        <v>266</v>
      </c>
      <c r="AD778" s="176" t="s">
        <v>266</v>
      </c>
      <c r="AE778" s="176" t="s">
        <v>266</v>
      </c>
      <c r="AF778" s="176" t="s">
        <v>266</v>
      </c>
      <c r="AG778" s="176" t="s">
        <v>266</v>
      </c>
      <c r="AH778" s="176" t="s">
        <v>266</v>
      </c>
      <c r="AI778" s="176" t="s">
        <v>266</v>
      </c>
      <c r="AJ778" s="176" t="s">
        <v>266</v>
      </c>
      <c r="AK778" s="176" t="s">
        <v>266</v>
      </c>
      <c r="AL778" s="176" t="s">
        <v>266</v>
      </c>
      <c r="AM778" s="176" t="s">
        <v>266</v>
      </c>
      <c r="AN778" s="176" t="s">
        <v>266</v>
      </c>
      <c r="AO778" s="176" t="s">
        <v>266</v>
      </c>
      <c r="AP778" s="176" t="s">
        <v>266</v>
      </c>
      <c r="AQ778" s="176" t="s">
        <v>266</v>
      </c>
      <c r="AR778" s="176" t="s">
        <v>266</v>
      </c>
      <c r="AS778" s="176" t="s">
        <v>266</v>
      </c>
      <c r="AT778" s="176" t="s">
        <v>266</v>
      </c>
      <c r="AU778" s="176" t="s">
        <v>266</v>
      </c>
      <c r="AV778" s="176" t="s">
        <v>266</v>
      </c>
      <c r="AW778" s="176" t="s">
        <v>266</v>
      </c>
      <c r="AX778" s="176" t="s">
        <v>266</v>
      </c>
    </row>
    <row r="779" spans="1:50" x14ac:dyDescent="0.3">
      <c r="A779" s="176">
        <v>811682</v>
      </c>
      <c r="B779" s="176" t="s">
        <v>289</v>
      </c>
      <c r="C779" s="176" t="s">
        <v>204</v>
      </c>
      <c r="D779" s="176" t="s">
        <v>204</v>
      </c>
      <c r="E779" s="176" t="s">
        <v>205</v>
      </c>
      <c r="F779" s="176" t="s">
        <v>204</v>
      </c>
      <c r="G779" s="176" t="s">
        <v>204</v>
      </c>
      <c r="H779" s="176" t="s">
        <v>204</v>
      </c>
      <c r="I779" s="176" t="s">
        <v>204</v>
      </c>
      <c r="J779" s="176" t="s">
        <v>205</v>
      </c>
      <c r="K779" s="176" t="s">
        <v>204</v>
      </c>
      <c r="L779" s="176" t="s">
        <v>205</v>
      </c>
      <c r="M779" s="176" t="s">
        <v>204</v>
      </c>
      <c r="N779" s="176" t="s">
        <v>204</v>
      </c>
      <c r="O779" s="176" t="s">
        <v>204</v>
      </c>
      <c r="P779" s="176" t="s">
        <v>204</v>
      </c>
      <c r="Q779" s="176" t="s">
        <v>204</v>
      </c>
      <c r="R779" s="176" t="s">
        <v>204</v>
      </c>
      <c r="S779" s="176" t="s">
        <v>204</v>
      </c>
      <c r="T779" s="176" t="s">
        <v>204</v>
      </c>
      <c r="U779" s="176" t="s">
        <v>204</v>
      </c>
      <c r="V779" s="176" t="s">
        <v>204</v>
      </c>
      <c r="W779" s="176" t="s">
        <v>204</v>
      </c>
      <c r="X779" s="176" t="s">
        <v>204</v>
      </c>
      <c r="Y779" s="176" t="s">
        <v>204</v>
      </c>
      <c r="Z779" s="176" t="s">
        <v>204</v>
      </c>
    </row>
    <row r="780" spans="1:50" x14ac:dyDescent="0.3">
      <c r="A780" s="176">
        <v>811683</v>
      </c>
      <c r="B780" s="176" t="s">
        <v>289</v>
      </c>
      <c r="C780" s="176" t="s">
        <v>203</v>
      </c>
      <c r="D780" s="176" t="s">
        <v>203</v>
      </c>
      <c r="E780" s="176" t="s">
        <v>203</v>
      </c>
      <c r="F780" s="176" t="s">
        <v>205</v>
      </c>
      <c r="G780" s="176" t="s">
        <v>205</v>
      </c>
      <c r="H780" s="176" t="s">
        <v>204</v>
      </c>
      <c r="I780" s="176" t="s">
        <v>205</v>
      </c>
      <c r="J780" s="176" t="s">
        <v>204</v>
      </c>
      <c r="K780" s="176" t="s">
        <v>205</v>
      </c>
      <c r="L780" s="176" t="s">
        <v>203</v>
      </c>
      <c r="M780" s="176" t="s">
        <v>204</v>
      </c>
      <c r="N780" s="176" t="s">
        <v>204</v>
      </c>
      <c r="O780" s="176" t="s">
        <v>205</v>
      </c>
      <c r="P780" s="176" t="s">
        <v>205</v>
      </c>
      <c r="Q780" s="176" t="s">
        <v>204</v>
      </c>
      <c r="R780" s="176" t="s">
        <v>205</v>
      </c>
      <c r="S780" s="176" t="s">
        <v>204</v>
      </c>
      <c r="T780" s="176" t="s">
        <v>204</v>
      </c>
      <c r="U780" s="176" t="s">
        <v>204</v>
      </c>
      <c r="V780" s="176" t="s">
        <v>204</v>
      </c>
      <c r="W780" s="176" t="s">
        <v>204</v>
      </c>
      <c r="X780" s="176" t="s">
        <v>204</v>
      </c>
      <c r="Y780" s="176" t="s">
        <v>204</v>
      </c>
      <c r="Z780" s="176" t="s">
        <v>204</v>
      </c>
    </row>
    <row r="781" spans="1:50" x14ac:dyDescent="0.3">
      <c r="A781" s="176">
        <v>811696</v>
      </c>
      <c r="B781" s="176" t="s">
        <v>289</v>
      </c>
      <c r="C781" s="176" t="s">
        <v>203</v>
      </c>
      <c r="D781" s="176" t="s">
        <v>203</v>
      </c>
      <c r="E781" s="176" t="s">
        <v>205</v>
      </c>
      <c r="F781" s="176" t="s">
        <v>205</v>
      </c>
      <c r="G781" s="176" t="s">
        <v>205</v>
      </c>
      <c r="H781" s="176" t="s">
        <v>203</v>
      </c>
      <c r="I781" s="176" t="s">
        <v>205</v>
      </c>
      <c r="J781" s="176" t="s">
        <v>205</v>
      </c>
      <c r="K781" s="176" t="s">
        <v>204</v>
      </c>
      <c r="L781" s="176" t="s">
        <v>205</v>
      </c>
      <c r="M781" s="176" t="s">
        <v>205</v>
      </c>
      <c r="N781" s="176" t="s">
        <v>205</v>
      </c>
      <c r="O781" s="176" t="s">
        <v>205</v>
      </c>
      <c r="P781" s="176" t="s">
        <v>205</v>
      </c>
      <c r="Q781" s="176" t="s">
        <v>205</v>
      </c>
      <c r="R781" s="176" t="s">
        <v>203</v>
      </c>
      <c r="S781" s="176" t="s">
        <v>205</v>
      </c>
      <c r="T781" s="176" t="s">
        <v>205</v>
      </c>
      <c r="U781" s="176" t="s">
        <v>205</v>
      </c>
      <c r="V781" s="176" t="s">
        <v>205</v>
      </c>
      <c r="W781" s="176" t="s">
        <v>205</v>
      </c>
      <c r="X781" s="176" t="s">
        <v>205</v>
      </c>
      <c r="Y781" s="176" t="s">
        <v>205</v>
      </c>
      <c r="Z781" s="176" t="s">
        <v>205</v>
      </c>
      <c r="AA781" s="176" t="s">
        <v>266</v>
      </c>
      <c r="AB781" s="176" t="s">
        <v>266</v>
      </c>
      <c r="AC781" s="176" t="s">
        <v>266</v>
      </c>
      <c r="AD781" s="176" t="s">
        <v>266</v>
      </c>
      <c r="AE781" s="176" t="s">
        <v>266</v>
      </c>
      <c r="AF781" s="176" t="s">
        <v>266</v>
      </c>
      <c r="AG781" s="176" t="s">
        <v>266</v>
      </c>
      <c r="AH781" s="176" t="s">
        <v>266</v>
      </c>
      <c r="AI781" s="176" t="s">
        <v>266</v>
      </c>
      <c r="AJ781" s="176" t="s">
        <v>266</v>
      </c>
      <c r="AK781" s="176" t="s">
        <v>266</v>
      </c>
      <c r="AL781" s="176" t="s">
        <v>266</v>
      </c>
      <c r="AM781" s="176" t="s">
        <v>266</v>
      </c>
      <c r="AN781" s="176" t="s">
        <v>266</v>
      </c>
      <c r="AO781" s="176" t="s">
        <v>266</v>
      </c>
      <c r="AP781" s="176" t="s">
        <v>266</v>
      </c>
      <c r="AQ781" s="176" t="s">
        <v>266</v>
      </c>
      <c r="AR781" s="176" t="s">
        <v>266</v>
      </c>
      <c r="AS781" s="176" t="s">
        <v>266</v>
      </c>
      <c r="AT781" s="176" t="s">
        <v>266</v>
      </c>
      <c r="AU781" s="176" t="s">
        <v>266</v>
      </c>
      <c r="AV781" s="176" t="s">
        <v>266</v>
      </c>
      <c r="AW781" s="176" t="s">
        <v>266</v>
      </c>
      <c r="AX781" s="176" t="s">
        <v>266</v>
      </c>
    </row>
    <row r="782" spans="1:50" x14ac:dyDescent="0.3">
      <c r="A782" s="176">
        <v>811727</v>
      </c>
      <c r="B782" s="176" t="s">
        <v>289</v>
      </c>
      <c r="C782" s="176" t="s">
        <v>203</v>
      </c>
      <c r="D782" s="176" t="s">
        <v>203</v>
      </c>
      <c r="E782" s="176" t="s">
        <v>203</v>
      </c>
      <c r="F782" s="176" t="s">
        <v>203</v>
      </c>
      <c r="G782" s="176" t="s">
        <v>203</v>
      </c>
      <c r="H782" s="176" t="s">
        <v>203</v>
      </c>
      <c r="I782" s="176" t="s">
        <v>205</v>
      </c>
      <c r="J782" s="176" t="s">
        <v>205</v>
      </c>
      <c r="K782" s="176" t="s">
        <v>205</v>
      </c>
      <c r="L782" s="176" t="s">
        <v>203</v>
      </c>
      <c r="M782" s="176" t="s">
        <v>205</v>
      </c>
      <c r="N782" s="176" t="s">
        <v>205</v>
      </c>
      <c r="O782" s="176" t="s">
        <v>205</v>
      </c>
      <c r="P782" s="176" t="s">
        <v>205</v>
      </c>
      <c r="Q782" s="176" t="s">
        <v>205</v>
      </c>
      <c r="R782" s="176" t="s">
        <v>205</v>
      </c>
      <c r="S782" s="176" t="s">
        <v>205</v>
      </c>
      <c r="T782" s="176" t="s">
        <v>205</v>
      </c>
      <c r="U782" s="176" t="s">
        <v>205</v>
      </c>
      <c r="V782" s="176" t="s">
        <v>204</v>
      </c>
      <c r="W782" s="176" t="s">
        <v>205</v>
      </c>
      <c r="X782" s="176" t="s">
        <v>205</v>
      </c>
      <c r="Y782" s="176" t="s">
        <v>205</v>
      </c>
      <c r="Z782" s="176" t="s">
        <v>204</v>
      </c>
      <c r="AA782" s="176" t="s">
        <v>266</v>
      </c>
      <c r="AB782" s="176" t="s">
        <v>266</v>
      </c>
      <c r="AC782" s="176" t="s">
        <v>266</v>
      </c>
      <c r="AD782" s="176" t="s">
        <v>266</v>
      </c>
      <c r="AE782" s="176" t="s">
        <v>266</v>
      </c>
      <c r="AF782" s="176" t="s">
        <v>266</v>
      </c>
      <c r="AG782" s="176" t="s">
        <v>266</v>
      </c>
      <c r="AH782" s="176" t="s">
        <v>266</v>
      </c>
      <c r="AI782" s="176" t="s">
        <v>266</v>
      </c>
      <c r="AJ782" s="176" t="s">
        <v>266</v>
      </c>
      <c r="AK782" s="176" t="s">
        <v>266</v>
      </c>
      <c r="AL782" s="176" t="s">
        <v>266</v>
      </c>
      <c r="AM782" s="176" t="s">
        <v>266</v>
      </c>
      <c r="AN782" s="176" t="s">
        <v>266</v>
      </c>
      <c r="AO782" s="176" t="s">
        <v>266</v>
      </c>
      <c r="AP782" s="176" t="s">
        <v>266</v>
      </c>
      <c r="AQ782" s="176" t="s">
        <v>266</v>
      </c>
      <c r="AR782" s="176" t="s">
        <v>266</v>
      </c>
      <c r="AS782" s="176" t="s">
        <v>266</v>
      </c>
      <c r="AT782" s="176" t="s">
        <v>266</v>
      </c>
      <c r="AU782" s="176" t="s">
        <v>266</v>
      </c>
      <c r="AV782" s="176" t="s">
        <v>266</v>
      </c>
      <c r="AW782" s="176" t="s">
        <v>266</v>
      </c>
      <c r="AX782" s="176" t="s">
        <v>266</v>
      </c>
    </row>
    <row r="783" spans="1:50" x14ac:dyDescent="0.3">
      <c r="A783" s="176">
        <v>811740</v>
      </c>
      <c r="B783" s="176" t="s">
        <v>289</v>
      </c>
      <c r="C783" s="176" t="s">
        <v>205</v>
      </c>
      <c r="D783" s="176" t="s">
        <v>203</v>
      </c>
      <c r="E783" s="176" t="s">
        <v>203</v>
      </c>
      <c r="F783" s="176" t="s">
        <v>203</v>
      </c>
      <c r="G783" s="176" t="s">
        <v>203</v>
      </c>
      <c r="H783" s="176" t="s">
        <v>203</v>
      </c>
      <c r="I783" s="176" t="s">
        <v>205</v>
      </c>
      <c r="J783" s="176" t="s">
        <v>205</v>
      </c>
      <c r="K783" s="176" t="s">
        <v>203</v>
      </c>
      <c r="L783" s="176" t="s">
        <v>203</v>
      </c>
      <c r="M783" s="176" t="s">
        <v>205</v>
      </c>
      <c r="N783" s="176" t="s">
        <v>205</v>
      </c>
      <c r="O783" s="176" t="s">
        <v>205</v>
      </c>
      <c r="P783" s="176" t="s">
        <v>205</v>
      </c>
      <c r="Q783" s="176" t="s">
        <v>205</v>
      </c>
      <c r="R783" s="176" t="s">
        <v>205</v>
      </c>
      <c r="S783" s="176" t="s">
        <v>205</v>
      </c>
      <c r="T783" s="176" t="s">
        <v>205</v>
      </c>
      <c r="U783" s="176" t="s">
        <v>205</v>
      </c>
      <c r="V783" s="176" t="s">
        <v>205</v>
      </c>
      <c r="W783" s="176" t="s">
        <v>205</v>
      </c>
      <c r="X783" s="176" t="s">
        <v>205</v>
      </c>
      <c r="Y783" s="176" t="s">
        <v>205</v>
      </c>
      <c r="Z783" s="176" t="s">
        <v>204</v>
      </c>
      <c r="AA783" s="176" t="s">
        <v>266</v>
      </c>
      <c r="AB783" s="176" t="s">
        <v>266</v>
      </c>
      <c r="AC783" s="176" t="s">
        <v>266</v>
      </c>
      <c r="AD783" s="176" t="s">
        <v>266</v>
      </c>
      <c r="AE783" s="176" t="s">
        <v>266</v>
      </c>
      <c r="AF783" s="176" t="s">
        <v>266</v>
      </c>
      <c r="AG783" s="176" t="s">
        <v>266</v>
      </c>
      <c r="AH783" s="176" t="s">
        <v>266</v>
      </c>
      <c r="AI783" s="176" t="s">
        <v>266</v>
      </c>
      <c r="AJ783" s="176" t="s">
        <v>266</v>
      </c>
      <c r="AK783" s="176" t="s">
        <v>266</v>
      </c>
      <c r="AL783" s="176" t="s">
        <v>266</v>
      </c>
      <c r="AM783" s="176" t="s">
        <v>266</v>
      </c>
      <c r="AN783" s="176" t="s">
        <v>266</v>
      </c>
      <c r="AO783" s="176" t="s">
        <v>266</v>
      </c>
      <c r="AP783" s="176" t="s">
        <v>266</v>
      </c>
      <c r="AQ783" s="176" t="s">
        <v>266</v>
      </c>
      <c r="AR783" s="176" t="s">
        <v>266</v>
      </c>
      <c r="AS783" s="176" t="s">
        <v>266</v>
      </c>
      <c r="AT783" s="176" t="s">
        <v>266</v>
      </c>
      <c r="AU783" s="176" t="s">
        <v>266</v>
      </c>
      <c r="AV783" s="176" t="s">
        <v>266</v>
      </c>
      <c r="AW783" s="176" t="s">
        <v>266</v>
      </c>
      <c r="AX783" s="176" t="s">
        <v>266</v>
      </c>
    </row>
    <row r="784" spans="1:50" x14ac:dyDescent="0.3">
      <c r="A784" s="176">
        <v>811743</v>
      </c>
      <c r="B784" s="176" t="s">
        <v>289</v>
      </c>
      <c r="C784" s="176" t="s">
        <v>203</v>
      </c>
      <c r="D784" s="176" t="s">
        <v>203</v>
      </c>
      <c r="E784" s="176" t="s">
        <v>203</v>
      </c>
      <c r="F784" s="176" t="s">
        <v>205</v>
      </c>
      <c r="G784" s="176" t="s">
        <v>205</v>
      </c>
      <c r="H784" s="176" t="s">
        <v>205</v>
      </c>
      <c r="I784" s="176" t="s">
        <v>205</v>
      </c>
      <c r="J784" s="176" t="s">
        <v>205</v>
      </c>
      <c r="K784" s="176" t="s">
        <v>205</v>
      </c>
      <c r="L784" s="176" t="s">
        <v>203</v>
      </c>
      <c r="M784" s="176" t="s">
        <v>205</v>
      </c>
      <c r="N784" s="176" t="s">
        <v>205</v>
      </c>
      <c r="O784" s="176" t="s">
        <v>203</v>
      </c>
      <c r="P784" s="176" t="s">
        <v>203</v>
      </c>
      <c r="Q784" s="176" t="s">
        <v>203</v>
      </c>
      <c r="R784" s="176" t="s">
        <v>203</v>
      </c>
      <c r="S784" s="176" t="s">
        <v>203</v>
      </c>
      <c r="T784" s="176" t="s">
        <v>203</v>
      </c>
      <c r="U784" s="176" t="s">
        <v>205</v>
      </c>
      <c r="V784" s="176" t="s">
        <v>203</v>
      </c>
      <c r="W784" s="176" t="s">
        <v>205</v>
      </c>
      <c r="X784" s="176" t="s">
        <v>205</v>
      </c>
      <c r="Y784" s="176" t="s">
        <v>203</v>
      </c>
      <c r="Z784" s="176" t="s">
        <v>203</v>
      </c>
      <c r="AA784" s="176" t="s">
        <v>266</v>
      </c>
      <c r="AB784" s="176" t="s">
        <v>266</v>
      </c>
      <c r="AC784" s="176" t="s">
        <v>266</v>
      </c>
      <c r="AD784" s="176" t="s">
        <v>266</v>
      </c>
      <c r="AE784" s="176" t="s">
        <v>266</v>
      </c>
      <c r="AF784" s="176" t="s">
        <v>266</v>
      </c>
      <c r="AG784" s="176" t="s">
        <v>266</v>
      </c>
      <c r="AH784" s="176" t="s">
        <v>266</v>
      </c>
      <c r="AI784" s="176" t="s">
        <v>266</v>
      </c>
      <c r="AJ784" s="176" t="s">
        <v>266</v>
      </c>
      <c r="AK784" s="176" t="s">
        <v>266</v>
      </c>
      <c r="AL784" s="176" t="s">
        <v>266</v>
      </c>
      <c r="AM784" s="176" t="s">
        <v>266</v>
      </c>
      <c r="AN784" s="176" t="s">
        <v>266</v>
      </c>
      <c r="AO784" s="176" t="s">
        <v>266</v>
      </c>
      <c r="AP784" s="176" t="s">
        <v>266</v>
      </c>
      <c r="AQ784" s="176" t="s">
        <v>266</v>
      </c>
      <c r="AR784" s="176" t="s">
        <v>266</v>
      </c>
      <c r="AS784" s="176" t="s">
        <v>266</v>
      </c>
      <c r="AT784" s="176" t="s">
        <v>266</v>
      </c>
      <c r="AU784" s="176" t="s">
        <v>266</v>
      </c>
      <c r="AV784" s="176" t="s">
        <v>266</v>
      </c>
      <c r="AW784" s="176" t="s">
        <v>266</v>
      </c>
      <c r="AX784" s="176" t="s">
        <v>266</v>
      </c>
    </row>
    <row r="785" spans="1:50" x14ac:dyDescent="0.3">
      <c r="A785" s="176">
        <v>811747</v>
      </c>
      <c r="B785" s="176" t="s">
        <v>289</v>
      </c>
      <c r="C785" s="176" t="s">
        <v>205</v>
      </c>
      <c r="D785" s="176" t="s">
        <v>203</v>
      </c>
      <c r="E785" s="176" t="s">
        <v>203</v>
      </c>
      <c r="F785" s="176" t="s">
        <v>205</v>
      </c>
      <c r="G785" s="176" t="s">
        <v>203</v>
      </c>
      <c r="H785" s="176" t="s">
        <v>205</v>
      </c>
      <c r="I785" s="176" t="s">
        <v>205</v>
      </c>
      <c r="J785" s="176" t="s">
        <v>205</v>
      </c>
      <c r="K785" s="176" t="s">
        <v>205</v>
      </c>
      <c r="L785" s="176" t="s">
        <v>203</v>
      </c>
      <c r="M785" s="176" t="s">
        <v>203</v>
      </c>
      <c r="N785" s="176" t="s">
        <v>204</v>
      </c>
      <c r="O785" s="176" t="s">
        <v>204</v>
      </c>
      <c r="P785" s="176" t="s">
        <v>205</v>
      </c>
      <c r="Q785" s="176" t="s">
        <v>205</v>
      </c>
      <c r="R785" s="176" t="s">
        <v>205</v>
      </c>
      <c r="S785" s="176" t="s">
        <v>204</v>
      </c>
      <c r="T785" s="176" t="s">
        <v>204</v>
      </c>
      <c r="U785" s="176" t="s">
        <v>204</v>
      </c>
      <c r="V785" s="176" t="s">
        <v>204</v>
      </c>
      <c r="W785" s="176" t="s">
        <v>204</v>
      </c>
      <c r="X785" s="176" t="s">
        <v>204</v>
      </c>
      <c r="Y785" s="176" t="s">
        <v>204</v>
      </c>
      <c r="Z785" s="176" t="s">
        <v>204</v>
      </c>
    </row>
    <row r="786" spans="1:50" x14ac:dyDescent="0.3">
      <c r="A786" s="176">
        <v>811749</v>
      </c>
      <c r="B786" s="176" t="s">
        <v>289</v>
      </c>
      <c r="C786" s="176" t="s">
        <v>204</v>
      </c>
      <c r="D786" s="176" t="s">
        <v>203</v>
      </c>
      <c r="E786" s="176" t="s">
        <v>203</v>
      </c>
      <c r="F786" s="176" t="s">
        <v>204</v>
      </c>
      <c r="G786" s="176" t="s">
        <v>204</v>
      </c>
      <c r="H786" s="176" t="s">
        <v>204</v>
      </c>
      <c r="I786" s="176" t="s">
        <v>205</v>
      </c>
      <c r="J786" s="176" t="s">
        <v>204</v>
      </c>
      <c r="K786" s="176" t="s">
        <v>203</v>
      </c>
      <c r="L786" s="176" t="s">
        <v>205</v>
      </c>
      <c r="M786" s="176" t="s">
        <v>204</v>
      </c>
      <c r="N786" s="176" t="s">
        <v>204</v>
      </c>
      <c r="O786" s="176" t="s">
        <v>205</v>
      </c>
      <c r="P786" s="176" t="s">
        <v>204</v>
      </c>
      <c r="Q786" s="176" t="s">
        <v>205</v>
      </c>
      <c r="R786" s="176" t="s">
        <v>203</v>
      </c>
      <c r="S786" s="176" t="s">
        <v>203</v>
      </c>
      <c r="T786" s="176" t="s">
        <v>203</v>
      </c>
      <c r="U786" s="176" t="s">
        <v>203</v>
      </c>
      <c r="V786" s="176" t="s">
        <v>205</v>
      </c>
      <c r="W786" s="176" t="s">
        <v>205</v>
      </c>
      <c r="X786" s="176" t="s">
        <v>203</v>
      </c>
      <c r="Y786" s="176" t="s">
        <v>204</v>
      </c>
      <c r="Z786" s="176" t="s">
        <v>205</v>
      </c>
      <c r="AA786" s="176" t="s">
        <v>266</v>
      </c>
      <c r="AB786" s="176" t="s">
        <v>266</v>
      </c>
      <c r="AC786" s="176" t="s">
        <v>266</v>
      </c>
      <c r="AD786" s="176" t="s">
        <v>266</v>
      </c>
      <c r="AE786" s="176" t="s">
        <v>266</v>
      </c>
      <c r="AF786" s="176" t="s">
        <v>266</v>
      </c>
      <c r="AG786" s="176" t="s">
        <v>266</v>
      </c>
      <c r="AH786" s="176" t="s">
        <v>266</v>
      </c>
      <c r="AI786" s="176" t="s">
        <v>266</v>
      </c>
      <c r="AJ786" s="176" t="s">
        <v>266</v>
      </c>
      <c r="AK786" s="176" t="s">
        <v>266</v>
      </c>
      <c r="AL786" s="176" t="s">
        <v>266</v>
      </c>
      <c r="AM786" s="176" t="s">
        <v>266</v>
      </c>
      <c r="AN786" s="176" t="s">
        <v>266</v>
      </c>
      <c r="AO786" s="176" t="s">
        <v>266</v>
      </c>
      <c r="AP786" s="176" t="s">
        <v>266</v>
      </c>
      <c r="AQ786" s="176" t="s">
        <v>266</v>
      </c>
      <c r="AR786" s="176" t="s">
        <v>266</v>
      </c>
      <c r="AS786" s="176" t="s">
        <v>266</v>
      </c>
      <c r="AT786" s="176" t="s">
        <v>266</v>
      </c>
      <c r="AU786" s="176" t="s">
        <v>266</v>
      </c>
      <c r="AV786" s="176" t="s">
        <v>266</v>
      </c>
      <c r="AW786" s="176" t="s">
        <v>266</v>
      </c>
      <c r="AX786" s="176" t="s">
        <v>266</v>
      </c>
    </row>
    <row r="787" spans="1:50" x14ac:dyDescent="0.3">
      <c r="A787" s="176">
        <v>811751</v>
      </c>
      <c r="B787" s="176" t="s">
        <v>289</v>
      </c>
      <c r="C787" s="176" t="s">
        <v>205</v>
      </c>
      <c r="D787" s="176" t="s">
        <v>205</v>
      </c>
      <c r="E787" s="176" t="s">
        <v>205</v>
      </c>
      <c r="F787" s="176" t="s">
        <v>205</v>
      </c>
      <c r="G787" s="176" t="s">
        <v>205</v>
      </c>
      <c r="H787" s="176" t="s">
        <v>203</v>
      </c>
      <c r="I787" s="176" t="s">
        <v>205</v>
      </c>
      <c r="J787" s="176" t="s">
        <v>205</v>
      </c>
      <c r="K787" s="176" t="s">
        <v>205</v>
      </c>
      <c r="L787" s="176" t="s">
        <v>203</v>
      </c>
      <c r="M787" s="176" t="s">
        <v>203</v>
      </c>
      <c r="N787" s="176" t="s">
        <v>205</v>
      </c>
      <c r="O787" s="176" t="s">
        <v>204</v>
      </c>
      <c r="P787" s="176" t="s">
        <v>205</v>
      </c>
      <c r="Q787" s="176" t="s">
        <v>205</v>
      </c>
      <c r="R787" s="176" t="s">
        <v>205</v>
      </c>
      <c r="S787" s="176" t="s">
        <v>205</v>
      </c>
      <c r="T787" s="176" t="s">
        <v>205</v>
      </c>
      <c r="U787" s="176" t="s">
        <v>205</v>
      </c>
      <c r="V787" s="176" t="s">
        <v>205</v>
      </c>
      <c r="W787" s="176" t="s">
        <v>205</v>
      </c>
      <c r="X787" s="176" t="s">
        <v>205</v>
      </c>
      <c r="Y787" s="176" t="s">
        <v>205</v>
      </c>
      <c r="Z787" s="176" t="s">
        <v>204</v>
      </c>
    </row>
    <row r="788" spans="1:50" x14ac:dyDescent="0.3">
      <c r="A788" s="176">
        <v>811765</v>
      </c>
      <c r="B788" s="176" t="s">
        <v>289</v>
      </c>
      <c r="C788" s="176" t="s">
        <v>203</v>
      </c>
      <c r="D788" s="176" t="s">
        <v>203</v>
      </c>
      <c r="E788" s="176" t="s">
        <v>205</v>
      </c>
      <c r="F788" s="176" t="s">
        <v>205</v>
      </c>
      <c r="G788" s="176" t="s">
        <v>205</v>
      </c>
      <c r="H788" s="176" t="s">
        <v>203</v>
      </c>
      <c r="I788" s="176" t="s">
        <v>205</v>
      </c>
      <c r="J788" s="176" t="s">
        <v>205</v>
      </c>
      <c r="K788" s="176" t="s">
        <v>205</v>
      </c>
      <c r="L788" s="176" t="s">
        <v>205</v>
      </c>
      <c r="M788" s="176" t="s">
        <v>205</v>
      </c>
      <c r="N788" s="176" t="s">
        <v>205</v>
      </c>
      <c r="O788" s="176" t="s">
        <v>204</v>
      </c>
      <c r="P788" s="176" t="s">
        <v>205</v>
      </c>
      <c r="Q788" s="176" t="s">
        <v>205</v>
      </c>
      <c r="R788" s="176" t="s">
        <v>205</v>
      </c>
      <c r="S788" s="176" t="s">
        <v>205</v>
      </c>
      <c r="T788" s="176" t="s">
        <v>204</v>
      </c>
      <c r="U788" s="176" t="s">
        <v>204</v>
      </c>
      <c r="V788" s="176" t="s">
        <v>204</v>
      </c>
      <c r="W788" s="176" t="s">
        <v>204</v>
      </c>
      <c r="X788" s="176" t="s">
        <v>204</v>
      </c>
      <c r="Y788" s="176" t="s">
        <v>204</v>
      </c>
      <c r="Z788" s="176" t="s">
        <v>204</v>
      </c>
    </row>
    <row r="789" spans="1:50" x14ac:dyDescent="0.3">
      <c r="A789" s="176">
        <v>811771</v>
      </c>
      <c r="B789" s="176" t="s">
        <v>289</v>
      </c>
      <c r="C789" s="176" t="s">
        <v>203</v>
      </c>
      <c r="D789" s="176" t="s">
        <v>203</v>
      </c>
      <c r="E789" s="176" t="s">
        <v>205</v>
      </c>
      <c r="F789" s="176" t="s">
        <v>205</v>
      </c>
      <c r="G789" s="176" t="s">
        <v>205</v>
      </c>
      <c r="H789" s="176" t="s">
        <v>204</v>
      </c>
      <c r="I789" s="176" t="s">
        <v>205</v>
      </c>
      <c r="J789" s="176" t="s">
        <v>204</v>
      </c>
      <c r="K789" s="176" t="s">
        <v>205</v>
      </c>
      <c r="L789" s="176" t="s">
        <v>203</v>
      </c>
      <c r="M789" s="176" t="s">
        <v>204</v>
      </c>
      <c r="N789" s="176" t="s">
        <v>204</v>
      </c>
      <c r="O789" s="176" t="s">
        <v>204</v>
      </c>
      <c r="P789" s="176" t="s">
        <v>203</v>
      </c>
      <c r="Q789" s="176" t="s">
        <v>205</v>
      </c>
      <c r="R789" s="176" t="s">
        <v>203</v>
      </c>
      <c r="S789" s="176" t="s">
        <v>205</v>
      </c>
      <c r="T789" s="176" t="s">
        <v>204</v>
      </c>
      <c r="U789" s="176" t="s">
        <v>205</v>
      </c>
      <c r="V789" s="176" t="s">
        <v>204</v>
      </c>
      <c r="W789" s="176" t="s">
        <v>205</v>
      </c>
      <c r="X789" s="176" t="s">
        <v>203</v>
      </c>
      <c r="Y789" s="176" t="s">
        <v>205</v>
      </c>
      <c r="Z789" s="176" t="s">
        <v>205</v>
      </c>
      <c r="AA789" s="176" t="s">
        <v>266</v>
      </c>
      <c r="AB789" s="176" t="s">
        <v>266</v>
      </c>
      <c r="AC789" s="176" t="s">
        <v>266</v>
      </c>
      <c r="AD789" s="176" t="s">
        <v>266</v>
      </c>
      <c r="AE789" s="176" t="s">
        <v>266</v>
      </c>
      <c r="AF789" s="176" t="s">
        <v>266</v>
      </c>
      <c r="AG789" s="176" t="s">
        <v>266</v>
      </c>
      <c r="AH789" s="176" t="s">
        <v>266</v>
      </c>
      <c r="AI789" s="176" t="s">
        <v>266</v>
      </c>
      <c r="AJ789" s="176" t="s">
        <v>266</v>
      </c>
      <c r="AK789" s="176" t="s">
        <v>266</v>
      </c>
      <c r="AL789" s="176" t="s">
        <v>266</v>
      </c>
      <c r="AM789" s="176" t="s">
        <v>266</v>
      </c>
      <c r="AN789" s="176" t="s">
        <v>266</v>
      </c>
      <c r="AO789" s="176" t="s">
        <v>266</v>
      </c>
      <c r="AP789" s="176" t="s">
        <v>266</v>
      </c>
      <c r="AQ789" s="176" t="s">
        <v>266</v>
      </c>
      <c r="AR789" s="176" t="s">
        <v>266</v>
      </c>
      <c r="AS789" s="176" t="s">
        <v>266</v>
      </c>
      <c r="AT789" s="176" t="s">
        <v>266</v>
      </c>
      <c r="AU789" s="176" t="s">
        <v>266</v>
      </c>
      <c r="AV789" s="176" t="s">
        <v>266</v>
      </c>
      <c r="AW789" s="176" t="s">
        <v>266</v>
      </c>
      <c r="AX789" s="176" t="s">
        <v>266</v>
      </c>
    </row>
    <row r="790" spans="1:50" x14ac:dyDescent="0.3">
      <c r="A790" s="176">
        <v>811774</v>
      </c>
      <c r="B790" s="176" t="s">
        <v>289</v>
      </c>
      <c r="C790" s="176" t="s">
        <v>203</v>
      </c>
      <c r="D790" s="176" t="s">
        <v>205</v>
      </c>
      <c r="E790" s="176" t="s">
        <v>203</v>
      </c>
      <c r="F790" s="176" t="s">
        <v>203</v>
      </c>
      <c r="G790" s="176" t="s">
        <v>203</v>
      </c>
      <c r="H790" s="176" t="s">
        <v>205</v>
      </c>
      <c r="I790" s="176" t="s">
        <v>205</v>
      </c>
      <c r="J790" s="176" t="s">
        <v>205</v>
      </c>
      <c r="K790" s="176" t="s">
        <v>205</v>
      </c>
      <c r="L790" s="176" t="s">
        <v>205</v>
      </c>
      <c r="M790" s="176" t="s">
        <v>205</v>
      </c>
      <c r="N790" s="176" t="s">
        <v>205</v>
      </c>
      <c r="O790" s="176" t="s">
        <v>205</v>
      </c>
      <c r="P790" s="176" t="s">
        <v>205</v>
      </c>
      <c r="Q790" s="176" t="s">
        <v>205</v>
      </c>
      <c r="R790" s="176" t="s">
        <v>205</v>
      </c>
      <c r="S790" s="176" t="s">
        <v>205</v>
      </c>
      <c r="T790" s="176" t="s">
        <v>205</v>
      </c>
      <c r="U790" s="176" t="s">
        <v>204</v>
      </c>
      <c r="V790" s="176" t="s">
        <v>204</v>
      </c>
      <c r="W790" s="176" t="s">
        <v>205</v>
      </c>
      <c r="X790" s="176" t="s">
        <v>205</v>
      </c>
      <c r="Y790" s="176" t="s">
        <v>204</v>
      </c>
      <c r="Z790" s="176" t="s">
        <v>205</v>
      </c>
      <c r="AA790" s="176" t="s">
        <v>266</v>
      </c>
      <c r="AB790" s="176" t="s">
        <v>266</v>
      </c>
      <c r="AC790" s="176" t="s">
        <v>266</v>
      </c>
      <c r="AD790" s="176" t="s">
        <v>266</v>
      </c>
      <c r="AE790" s="176" t="s">
        <v>266</v>
      </c>
      <c r="AF790" s="176" t="s">
        <v>266</v>
      </c>
      <c r="AG790" s="176" t="s">
        <v>266</v>
      </c>
      <c r="AH790" s="176" t="s">
        <v>266</v>
      </c>
      <c r="AI790" s="176" t="s">
        <v>266</v>
      </c>
      <c r="AJ790" s="176" t="s">
        <v>266</v>
      </c>
      <c r="AK790" s="176" t="s">
        <v>266</v>
      </c>
      <c r="AL790" s="176" t="s">
        <v>266</v>
      </c>
      <c r="AM790" s="176" t="s">
        <v>266</v>
      </c>
      <c r="AN790" s="176" t="s">
        <v>266</v>
      </c>
      <c r="AO790" s="176" t="s">
        <v>266</v>
      </c>
      <c r="AP790" s="176" t="s">
        <v>266</v>
      </c>
      <c r="AQ790" s="176" t="s">
        <v>266</v>
      </c>
      <c r="AR790" s="176" t="s">
        <v>266</v>
      </c>
      <c r="AS790" s="176" t="s">
        <v>266</v>
      </c>
      <c r="AT790" s="176" t="s">
        <v>266</v>
      </c>
      <c r="AU790" s="176" t="s">
        <v>266</v>
      </c>
      <c r="AV790" s="176" t="s">
        <v>266</v>
      </c>
      <c r="AW790" s="176" t="s">
        <v>266</v>
      </c>
      <c r="AX790" s="176" t="s">
        <v>266</v>
      </c>
    </row>
    <row r="791" spans="1:50" x14ac:dyDescent="0.3">
      <c r="A791" s="176">
        <v>811776</v>
      </c>
      <c r="B791" s="176" t="s">
        <v>289</v>
      </c>
      <c r="C791" s="176" t="s">
        <v>205</v>
      </c>
      <c r="D791" s="176" t="s">
        <v>205</v>
      </c>
      <c r="E791" s="176" t="s">
        <v>205</v>
      </c>
      <c r="F791" s="176" t="s">
        <v>203</v>
      </c>
      <c r="G791" s="176" t="s">
        <v>203</v>
      </c>
      <c r="H791" s="176" t="s">
        <v>205</v>
      </c>
      <c r="I791" s="176" t="s">
        <v>205</v>
      </c>
      <c r="J791" s="176" t="s">
        <v>203</v>
      </c>
      <c r="K791" s="176" t="s">
        <v>204</v>
      </c>
      <c r="L791" s="176" t="s">
        <v>205</v>
      </c>
      <c r="M791" s="176" t="s">
        <v>203</v>
      </c>
      <c r="N791" s="176" t="s">
        <v>203</v>
      </c>
      <c r="O791" s="176" t="s">
        <v>205</v>
      </c>
      <c r="P791" s="176" t="s">
        <v>204</v>
      </c>
      <c r="Q791" s="176" t="s">
        <v>205</v>
      </c>
      <c r="R791" s="176" t="s">
        <v>204</v>
      </c>
      <c r="S791" s="176" t="s">
        <v>204</v>
      </c>
      <c r="T791" s="176" t="s">
        <v>204</v>
      </c>
      <c r="U791" s="176" t="s">
        <v>205</v>
      </c>
      <c r="V791" s="176" t="s">
        <v>204</v>
      </c>
      <c r="W791" s="176" t="s">
        <v>204</v>
      </c>
      <c r="X791" s="176" t="s">
        <v>205</v>
      </c>
      <c r="Y791" s="176" t="s">
        <v>205</v>
      </c>
      <c r="Z791" s="176" t="s">
        <v>204</v>
      </c>
      <c r="AA791" s="176" t="s">
        <v>266</v>
      </c>
      <c r="AB791" s="176" t="s">
        <v>266</v>
      </c>
      <c r="AC791" s="176" t="s">
        <v>266</v>
      </c>
      <c r="AD791" s="176" t="s">
        <v>266</v>
      </c>
      <c r="AE791" s="176" t="s">
        <v>266</v>
      </c>
      <c r="AF791" s="176" t="s">
        <v>266</v>
      </c>
      <c r="AG791" s="176" t="s">
        <v>266</v>
      </c>
      <c r="AH791" s="176" t="s">
        <v>266</v>
      </c>
      <c r="AI791" s="176" t="s">
        <v>266</v>
      </c>
      <c r="AJ791" s="176" t="s">
        <v>266</v>
      </c>
      <c r="AK791" s="176" t="s">
        <v>266</v>
      </c>
      <c r="AL791" s="176" t="s">
        <v>266</v>
      </c>
      <c r="AM791" s="176" t="s">
        <v>266</v>
      </c>
      <c r="AN791" s="176" t="s">
        <v>266</v>
      </c>
      <c r="AO791" s="176" t="s">
        <v>266</v>
      </c>
      <c r="AP791" s="176" t="s">
        <v>266</v>
      </c>
      <c r="AQ791" s="176" t="s">
        <v>266</v>
      </c>
      <c r="AR791" s="176" t="s">
        <v>266</v>
      </c>
      <c r="AS791" s="176" t="s">
        <v>266</v>
      </c>
      <c r="AT791" s="176" t="s">
        <v>266</v>
      </c>
      <c r="AU791" s="176" t="s">
        <v>266</v>
      </c>
      <c r="AV791" s="176" t="s">
        <v>266</v>
      </c>
      <c r="AW791" s="176" t="s">
        <v>266</v>
      </c>
      <c r="AX791" s="176" t="s">
        <v>266</v>
      </c>
    </row>
    <row r="792" spans="1:50" x14ac:dyDescent="0.3">
      <c r="A792" s="176">
        <v>811803</v>
      </c>
      <c r="B792" s="176" t="s">
        <v>289</v>
      </c>
      <c r="C792" s="176" t="s">
        <v>204</v>
      </c>
      <c r="D792" s="176" t="s">
        <v>205</v>
      </c>
      <c r="E792" s="176" t="s">
        <v>204</v>
      </c>
      <c r="F792" s="176" t="s">
        <v>204</v>
      </c>
      <c r="G792" s="176" t="s">
        <v>204</v>
      </c>
      <c r="H792" s="176" t="s">
        <v>204</v>
      </c>
      <c r="I792" s="176" t="s">
        <v>204</v>
      </c>
      <c r="J792" s="176" t="s">
        <v>204</v>
      </c>
      <c r="K792" s="176" t="s">
        <v>204</v>
      </c>
      <c r="L792" s="176" t="s">
        <v>205</v>
      </c>
      <c r="M792" s="176" t="s">
        <v>205</v>
      </c>
      <c r="N792" s="176" t="s">
        <v>204</v>
      </c>
      <c r="O792" s="176" t="s">
        <v>204</v>
      </c>
      <c r="P792" s="176" t="s">
        <v>204</v>
      </c>
      <c r="Q792" s="176" t="s">
        <v>205</v>
      </c>
      <c r="R792" s="176" t="s">
        <v>205</v>
      </c>
      <c r="S792" s="176" t="s">
        <v>205</v>
      </c>
      <c r="T792" s="176" t="s">
        <v>205</v>
      </c>
      <c r="U792" s="176" t="s">
        <v>205</v>
      </c>
      <c r="V792" s="176" t="s">
        <v>205</v>
      </c>
      <c r="W792" s="176" t="s">
        <v>204</v>
      </c>
      <c r="X792" s="176" t="s">
        <v>205</v>
      </c>
      <c r="Y792" s="176" t="s">
        <v>204</v>
      </c>
      <c r="Z792" s="176" t="s">
        <v>204</v>
      </c>
    </row>
    <row r="793" spans="1:50" x14ac:dyDescent="0.3">
      <c r="A793" s="176">
        <v>811804</v>
      </c>
      <c r="B793" s="176" t="s">
        <v>289</v>
      </c>
      <c r="C793" s="176" t="s">
        <v>204</v>
      </c>
      <c r="D793" s="176" t="s">
        <v>205</v>
      </c>
      <c r="E793" s="176" t="s">
        <v>204</v>
      </c>
      <c r="F793" s="176" t="s">
        <v>204</v>
      </c>
      <c r="G793" s="176" t="s">
        <v>204</v>
      </c>
      <c r="H793" s="176" t="s">
        <v>204</v>
      </c>
      <c r="I793" s="176" t="s">
        <v>204</v>
      </c>
      <c r="J793" s="176" t="s">
        <v>204</v>
      </c>
      <c r="K793" s="176" t="s">
        <v>204</v>
      </c>
      <c r="L793" s="176" t="s">
        <v>205</v>
      </c>
      <c r="M793" s="176" t="s">
        <v>204</v>
      </c>
      <c r="N793" s="176" t="s">
        <v>204</v>
      </c>
      <c r="O793" s="176" t="s">
        <v>204</v>
      </c>
      <c r="P793" s="176" t="s">
        <v>204</v>
      </c>
      <c r="Q793" s="176" t="s">
        <v>205</v>
      </c>
      <c r="R793" s="176" t="s">
        <v>204</v>
      </c>
      <c r="S793" s="176" t="s">
        <v>204</v>
      </c>
      <c r="T793" s="176" t="s">
        <v>204</v>
      </c>
      <c r="U793" s="176" t="s">
        <v>205</v>
      </c>
      <c r="V793" s="176" t="s">
        <v>205</v>
      </c>
      <c r="W793" s="176" t="s">
        <v>204</v>
      </c>
      <c r="X793" s="176" t="s">
        <v>204</v>
      </c>
      <c r="Y793" s="176" t="s">
        <v>204</v>
      </c>
      <c r="Z793" s="176" t="s">
        <v>204</v>
      </c>
    </row>
    <row r="794" spans="1:50" x14ac:dyDescent="0.3">
      <c r="A794" s="176">
        <v>811806</v>
      </c>
      <c r="B794" s="176" t="s">
        <v>289</v>
      </c>
      <c r="C794" s="176" t="s">
        <v>204</v>
      </c>
      <c r="D794" s="176" t="s">
        <v>205</v>
      </c>
      <c r="E794" s="176" t="s">
        <v>203</v>
      </c>
      <c r="F794" s="176" t="s">
        <v>204</v>
      </c>
      <c r="G794" s="176" t="s">
        <v>204</v>
      </c>
      <c r="H794" s="176" t="s">
        <v>204</v>
      </c>
      <c r="I794" s="176" t="s">
        <v>204</v>
      </c>
      <c r="J794" s="176" t="s">
        <v>205</v>
      </c>
      <c r="K794" s="176" t="s">
        <v>204</v>
      </c>
      <c r="L794" s="176" t="s">
        <v>203</v>
      </c>
      <c r="M794" s="176" t="s">
        <v>204</v>
      </c>
      <c r="N794" s="176" t="s">
        <v>204</v>
      </c>
      <c r="O794" s="176" t="s">
        <v>205</v>
      </c>
      <c r="P794" s="176" t="s">
        <v>204</v>
      </c>
      <c r="Q794" s="176" t="s">
        <v>204</v>
      </c>
      <c r="R794" s="176" t="s">
        <v>204</v>
      </c>
      <c r="S794" s="176" t="s">
        <v>204</v>
      </c>
      <c r="T794" s="176" t="s">
        <v>204</v>
      </c>
      <c r="U794" s="176" t="s">
        <v>204</v>
      </c>
      <c r="V794" s="176" t="s">
        <v>204</v>
      </c>
      <c r="W794" s="176" t="s">
        <v>204</v>
      </c>
      <c r="X794" s="176" t="s">
        <v>204</v>
      </c>
      <c r="Y794" s="176" t="s">
        <v>204</v>
      </c>
      <c r="Z794" s="176" t="s">
        <v>204</v>
      </c>
    </row>
    <row r="795" spans="1:50" x14ac:dyDescent="0.3">
      <c r="A795" s="176">
        <v>811809</v>
      </c>
      <c r="B795" s="176" t="s">
        <v>289</v>
      </c>
      <c r="C795" s="176" t="s">
        <v>204</v>
      </c>
      <c r="D795" s="176" t="s">
        <v>203</v>
      </c>
      <c r="E795" s="176" t="s">
        <v>203</v>
      </c>
      <c r="F795" s="176" t="s">
        <v>204</v>
      </c>
      <c r="G795" s="176" t="s">
        <v>204</v>
      </c>
      <c r="H795" s="176" t="s">
        <v>204</v>
      </c>
      <c r="I795" s="176" t="s">
        <v>204</v>
      </c>
      <c r="J795" s="176" t="s">
        <v>204</v>
      </c>
      <c r="K795" s="176" t="s">
        <v>205</v>
      </c>
      <c r="L795" s="176" t="s">
        <v>204</v>
      </c>
      <c r="M795" s="176" t="s">
        <v>204</v>
      </c>
      <c r="N795" s="176" t="s">
        <v>204</v>
      </c>
      <c r="O795" s="176" t="s">
        <v>204</v>
      </c>
      <c r="P795" s="176" t="s">
        <v>204</v>
      </c>
      <c r="Q795" s="176" t="s">
        <v>204</v>
      </c>
      <c r="R795" s="176" t="s">
        <v>204</v>
      </c>
      <c r="S795" s="176" t="s">
        <v>204</v>
      </c>
      <c r="T795" s="176" t="s">
        <v>204</v>
      </c>
      <c r="U795" s="176" t="s">
        <v>204</v>
      </c>
      <c r="V795" s="176" t="s">
        <v>204</v>
      </c>
      <c r="W795" s="176" t="s">
        <v>204</v>
      </c>
      <c r="X795" s="176" t="s">
        <v>204</v>
      </c>
      <c r="Y795" s="176" t="s">
        <v>204</v>
      </c>
      <c r="Z795" s="176" t="s">
        <v>204</v>
      </c>
    </row>
    <row r="796" spans="1:50" x14ac:dyDescent="0.3">
      <c r="A796" s="176">
        <v>811812</v>
      </c>
      <c r="B796" s="176" t="s">
        <v>289</v>
      </c>
      <c r="C796" s="176" t="s">
        <v>204</v>
      </c>
      <c r="D796" s="176" t="s">
        <v>203</v>
      </c>
      <c r="E796" s="176" t="s">
        <v>205</v>
      </c>
      <c r="F796" s="176" t="s">
        <v>204</v>
      </c>
      <c r="G796" s="176" t="s">
        <v>204</v>
      </c>
      <c r="H796" s="176" t="s">
        <v>204</v>
      </c>
      <c r="I796" s="176" t="s">
        <v>203</v>
      </c>
      <c r="J796" s="176" t="s">
        <v>204</v>
      </c>
      <c r="K796" s="176" t="s">
        <v>204</v>
      </c>
      <c r="L796" s="176" t="s">
        <v>205</v>
      </c>
      <c r="M796" s="176" t="s">
        <v>204</v>
      </c>
      <c r="N796" s="176" t="s">
        <v>204</v>
      </c>
      <c r="O796" s="176" t="s">
        <v>204</v>
      </c>
      <c r="P796" s="176" t="s">
        <v>204</v>
      </c>
      <c r="Q796" s="176" t="s">
        <v>205</v>
      </c>
      <c r="R796" s="176" t="s">
        <v>204</v>
      </c>
      <c r="S796" s="176" t="s">
        <v>205</v>
      </c>
      <c r="T796" s="176" t="s">
        <v>204</v>
      </c>
      <c r="U796" s="176" t="s">
        <v>204</v>
      </c>
      <c r="V796" s="176" t="s">
        <v>204</v>
      </c>
      <c r="W796" s="176" t="s">
        <v>204</v>
      </c>
      <c r="X796" s="176" t="s">
        <v>204</v>
      </c>
      <c r="Y796" s="176" t="s">
        <v>204</v>
      </c>
      <c r="Z796" s="176" t="s">
        <v>204</v>
      </c>
    </row>
    <row r="797" spans="1:50" x14ac:dyDescent="0.3">
      <c r="A797" s="176">
        <v>811815</v>
      </c>
      <c r="B797" s="176" t="s">
        <v>289</v>
      </c>
      <c r="C797" s="176" t="s">
        <v>204</v>
      </c>
      <c r="D797" s="176" t="s">
        <v>205</v>
      </c>
      <c r="E797" s="176" t="s">
        <v>205</v>
      </c>
      <c r="F797" s="176" t="s">
        <v>204</v>
      </c>
      <c r="G797" s="176" t="s">
        <v>204</v>
      </c>
      <c r="H797" s="176" t="s">
        <v>204</v>
      </c>
      <c r="I797" s="176" t="s">
        <v>204</v>
      </c>
      <c r="J797" s="176" t="s">
        <v>205</v>
      </c>
      <c r="K797" s="176" t="s">
        <v>204</v>
      </c>
      <c r="L797" s="176" t="s">
        <v>205</v>
      </c>
      <c r="M797" s="176" t="s">
        <v>204</v>
      </c>
      <c r="N797" s="176" t="s">
        <v>204</v>
      </c>
      <c r="O797" s="176" t="s">
        <v>204</v>
      </c>
      <c r="P797" s="176" t="s">
        <v>204</v>
      </c>
      <c r="Q797" s="176" t="s">
        <v>205</v>
      </c>
      <c r="R797" s="176" t="s">
        <v>204</v>
      </c>
      <c r="S797" s="176" t="s">
        <v>205</v>
      </c>
      <c r="T797" s="176" t="s">
        <v>204</v>
      </c>
      <c r="U797" s="176" t="s">
        <v>204</v>
      </c>
      <c r="V797" s="176" t="s">
        <v>204</v>
      </c>
      <c r="W797" s="176" t="s">
        <v>204</v>
      </c>
      <c r="X797" s="176" t="s">
        <v>204</v>
      </c>
      <c r="Y797" s="176" t="s">
        <v>205</v>
      </c>
      <c r="Z797" s="176" t="s">
        <v>204</v>
      </c>
      <c r="AA797" s="176" t="s">
        <v>266</v>
      </c>
      <c r="AB797" s="176" t="s">
        <v>266</v>
      </c>
      <c r="AC797" s="176" t="s">
        <v>266</v>
      </c>
      <c r="AD797" s="176" t="s">
        <v>266</v>
      </c>
      <c r="AE797" s="176" t="s">
        <v>266</v>
      </c>
      <c r="AF797" s="176" t="s">
        <v>266</v>
      </c>
      <c r="AG797" s="176" t="s">
        <v>266</v>
      </c>
      <c r="AH797" s="176" t="s">
        <v>266</v>
      </c>
      <c r="AI797" s="176" t="s">
        <v>266</v>
      </c>
      <c r="AJ797" s="176" t="s">
        <v>266</v>
      </c>
      <c r="AK797" s="176" t="s">
        <v>266</v>
      </c>
      <c r="AL797" s="176" t="s">
        <v>266</v>
      </c>
      <c r="AM797" s="176" t="s">
        <v>266</v>
      </c>
      <c r="AN797" s="176" t="s">
        <v>266</v>
      </c>
      <c r="AO797" s="176" t="s">
        <v>266</v>
      </c>
      <c r="AP797" s="176" t="s">
        <v>266</v>
      </c>
      <c r="AQ797" s="176" t="s">
        <v>266</v>
      </c>
      <c r="AR797" s="176" t="s">
        <v>266</v>
      </c>
      <c r="AS797" s="176" t="s">
        <v>266</v>
      </c>
      <c r="AT797" s="176" t="s">
        <v>266</v>
      </c>
      <c r="AU797" s="176" t="s">
        <v>266</v>
      </c>
      <c r="AV797" s="176" t="s">
        <v>266</v>
      </c>
      <c r="AW797" s="176" t="s">
        <v>266</v>
      </c>
      <c r="AX797" s="176" t="s">
        <v>266</v>
      </c>
    </row>
    <row r="798" spans="1:50" x14ac:dyDescent="0.3">
      <c r="A798" s="176">
        <v>811817</v>
      </c>
      <c r="B798" s="176" t="s">
        <v>289</v>
      </c>
      <c r="C798" s="176" t="s">
        <v>204</v>
      </c>
      <c r="D798" s="176" t="s">
        <v>205</v>
      </c>
      <c r="E798" s="176" t="s">
        <v>205</v>
      </c>
      <c r="F798" s="176" t="s">
        <v>204</v>
      </c>
      <c r="G798" s="176" t="s">
        <v>204</v>
      </c>
      <c r="H798" s="176" t="s">
        <v>204</v>
      </c>
      <c r="I798" s="176" t="s">
        <v>205</v>
      </c>
      <c r="J798" s="176" t="s">
        <v>204</v>
      </c>
      <c r="K798" s="176" t="s">
        <v>204</v>
      </c>
      <c r="L798" s="176" t="s">
        <v>205</v>
      </c>
      <c r="M798" s="176" t="s">
        <v>204</v>
      </c>
      <c r="N798" s="176" t="s">
        <v>204</v>
      </c>
      <c r="O798" s="176" t="s">
        <v>205</v>
      </c>
      <c r="P798" s="176" t="s">
        <v>205</v>
      </c>
      <c r="Q798" s="176" t="s">
        <v>205</v>
      </c>
      <c r="R798" s="176" t="s">
        <v>205</v>
      </c>
      <c r="S798" s="176" t="s">
        <v>205</v>
      </c>
      <c r="T798" s="176" t="s">
        <v>203</v>
      </c>
      <c r="U798" s="176" t="s">
        <v>204</v>
      </c>
      <c r="V798" s="176" t="s">
        <v>204</v>
      </c>
      <c r="W798" s="176" t="s">
        <v>204</v>
      </c>
      <c r="X798" s="176" t="s">
        <v>204</v>
      </c>
      <c r="Y798" s="176" t="s">
        <v>204</v>
      </c>
      <c r="Z798" s="176" t="s">
        <v>204</v>
      </c>
      <c r="AA798" s="176" t="s">
        <v>266</v>
      </c>
      <c r="AB798" s="176" t="s">
        <v>266</v>
      </c>
      <c r="AC798" s="176" t="s">
        <v>266</v>
      </c>
      <c r="AD798" s="176" t="s">
        <v>266</v>
      </c>
      <c r="AE798" s="176" t="s">
        <v>266</v>
      </c>
      <c r="AF798" s="176" t="s">
        <v>266</v>
      </c>
      <c r="AG798" s="176" t="s">
        <v>266</v>
      </c>
      <c r="AH798" s="176" t="s">
        <v>266</v>
      </c>
      <c r="AI798" s="176" t="s">
        <v>266</v>
      </c>
      <c r="AJ798" s="176" t="s">
        <v>266</v>
      </c>
      <c r="AK798" s="176" t="s">
        <v>266</v>
      </c>
      <c r="AL798" s="176" t="s">
        <v>266</v>
      </c>
      <c r="AM798" s="176" t="s">
        <v>266</v>
      </c>
      <c r="AN798" s="176" t="s">
        <v>266</v>
      </c>
      <c r="AO798" s="176" t="s">
        <v>266</v>
      </c>
      <c r="AP798" s="176" t="s">
        <v>266</v>
      </c>
      <c r="AQ798" s="176" t="s">
        <v>266</v>
      </c>
      <c r="AR798" s="176" t="s">
        <v>266</v>
      </c>
      <c r="AS798" s="176" t="s">
        <v>266</v>
      </c>
      <c r="AT798" s="176" t="s">
        <v>266</v>
      </c>
      <c r="AU798" s="176" t="s">
        <v>266</v>
      </c>
      <c r="AV798" s="176" t="s">
        <v>266</v>
      </c>
      <c r="AW798" s="176" t="s">
        <v>266</v>
      </c>
      <c r="AX798" s="176" t="s">
        <v>266</v>
      </c>
    </row>
    <row r="799" spans="1:50" x14ac:dyDescent="0.3">
      <c r="A799" s="176">
        <v>811820</v>
      </c>
      <c r="B799" s="176" t="s">
        <v>289</v>
      </c>
      <c r="C799" s="176" t="s">
        <v>204</v>
      </c>
      <c r="D799" s="176" t="s">
        <v>205</v>
      </c>
      <c r="E799" s="176" t="s">
        <v>204</v>
      </c>
      <c r="F799" s="176" t="s">
        <v>204</v>
      </c>
      <c r="G799" s="176" t="s">
        <v>204</v>
      </c>
      <c r="H799" s="176" t="s">
        <v>204</v>
      </c>
      <c r="I799" s="176" t="s">
        <v>204</v>
      </c>
      <c r="J799" s="176" t="s">
        <v>204</v>
      </c>
      <c r="K799" s="176" t="s">
        <v>204</v>
      </c>
      <c r="L799" s="176" t="s">
        <v>205</v>
      </c>
      <c r="M799" s="176" t="s">
        <v>204</v>
      </c>
      <c r="N799" s="176" t="s">
        <v>204</v>
      </c>
      <c r="O799" s="176" t="s">
        <v>205</v>
      </c>
      <c r="P799" s="176" t="s">
        <v>204</v>
      </c>
      <c r="Q799" s="176" t="s">
        <v>205</v>
      </c>
      <c r="R799" s="176" t="s">
        <v>205</v>
      </c>
      <c r="S799" s="176" t="s">
        <v>205</v>
      </c>
      <c r="T799" s="176" t="s">
        <v>204</v>
      </c>
      <c r="U799" s="176" t="s">
        <v>204</v>
      </c>
      <c r="V799" s="176" t="s">
        <v>204</v>
      </c>
      <c r="W799" s="176" t="s">
        <v>204</v>
      </c>
      <c r="X799" s="176" t="s">
        <v>204</v>
      </c>
      <c r="Y799" s="176" t="s">
        <v>204</v>
      </c>
      <c r="Z799" s="176" t="s">
        <v>204</v>
      </c>
    </row>
    <row r="800" spans="1:50" x14ac:dyDescent="0.3">
      <c r="A800" s="176">
        <v>811822</v>
      </c>
      <c r="B800" s="176" t="s">
        <v>289</v>
      </c>
      <c r="C800" s="176" t="s">
        <v>204</v>
      </c>
      <c r="D800" s="176" t="s">
        <v>205</v>
      </c>
      <c r="E800" s="176" t="s">
        <v>205</v>
      </c>
      <c r="F800" s="176" t="s">
        <v>204</v>
      </c>
      <c r="G800" s="176" t="s">
        <v>204</v>
      </c>
      <c r="H800" s="176" t="s">
        <v>204</v>
      </c>
      <c r="I800" s="176" t="s">
        <v>204</v>
      </c>
      <c r="J800" s="176" t="s">
        <v>204</v>
      </c>
      <c r="K800" s="176" t="s">
        <v>204</v>
      </c>
      <c r="L800" s="176" t="s">
        <v>204</v>
      </c>
      <c r="M800" s="176" t="s">
        <v>204</v>
      </c>
      <c r="N800" s="176" t="s">
        <v>204</v>
      </c>
      <c r="O800" s="176" t="s">
        <v>204</v>
      </c>
      <c r="P800" s="176" t="s">
        <v>204</v>
      </c>
      <c r="Q800" s="176" t="s">
        <v>204</v>
      </c>
      <c r="R800" s="176" t="s">
        <v>205</v>
      </c>
      <c r="S800" s="176" t="s">
        <v>205</v>
      </c>
      <c r="T800" s="176" t="s">
        <v>204</v>
      </c>
      <c r="U800" s="176" t="s">
        <v>204</v>
      </c>
      <c r="V800" s="176" t="s">
        <v>204</v>
      </c>
      <c r="W800" s="176" t="s">
        <v>204</v>
      </c>
      <c r="X800" s="176" t="s">
        <v>204</v>
      </c>
      <c r="Y800" s="176" t="s">
        <v>204</v>
      </c>
      <c r="Z800" s="176" t="s">
        <v>204</v>
      </c>
    </row>
    <row r="801" spans="1:50" x14ac:dyDescent="0.3">
      <c r="A801" s="176">
        <v>811823</v>
      </c>
      <c r="B801" s="176" t="s">
        <v>289</v>
      </c>
      <c r="C801" s="176" t="s">
        <v>204</v>
      </c>
      <c r="D801" s="176" t="s">
        <v>205</v>
      </c>
      <c r="E801" s="176" t="s">
        <v>205</v>
      </c>
      <c r="F801" s="176" t="s">
        <v>204</v>
      </c>
      <c r="G801" s="176" t="s">
        <v>204</v>
      </c>
      <c r="H801" s="176" t="s">
        <v>204</v>
      </c>
      <c r="I801" s="176" t="s">
        <v>204</v>
      </c>
      <c r="J801" s="176" t="s">
        <v>205</v>
      </c>
      <c r="K801" s="176" t="s">
        <v>204</v>
      </c>
      <c r="L801" s="176" t="s">
        <v>205</v>
      </c>
      <c r="M801" s="176" t="s">
        <v>204</v>
      </c>
      <c r="N801" s="176" t="s">
        <v>204</v>
      </c>
      <c r="O801" s="176" t="s">
        <v>204</v>
      </c>
      <c r="P801" s="176" t="s">
        <v>205</v>
      </c>
      <c r="Q801" s="176" t="s">
        <v>205</v>
      </c>
      <c r="R801" s="176" t="s">
        <v>205</v>
      </c>
      <c r="S801" s="176" t="s">
        <v>203</v>
      </c>
      <c r="T801" s="176" t="s">
        <v>204</v>
      </c>
      <c r="U801" s="176" t="s">
        <v>204</v>
      </c>
      <c r="V801" s="176" t="s">
        <v>204</v>
      </c>
      <c r="W801" s="176" t="s">
        <v>203</v>
      </c>
      <c r="X801" s="176" t="s">
        <v>205</v>
      </c>
      <c r="Y801" s="176" t="s">
        <v>204</v>
      </c>
      <c r="Z801" s="176" t="s">
        <v>204</v>
      </c>
      <c r="AA801" s="176" t="s">
        <v>266</v>
      </c>
      <c r="AB801" s="176" t="s">
        <v>266</v>
      </c>
      <c r="AC801" s="176" t="s">
        <v>266</v>
      </c>
      <c r="AD801" s="176" t="s">
        <v>266</v>
      </c>
      <c r="AE801" s="176" t="s">
        <v>266</v>
      </c>
      <c r="AF801" s="176" t="s">
        <v>266</v>
      </c>
      <c r="AG801" s="176" t="s">
        <v>266</v>
      </c>
      <c r="AH801" s="176" t="s">
        <v>266</v>
      </c>
      <c r="AI801" s="176" t="s">
        <v>266</v>
      </c>
      <c r="AJ801" s="176" t="s">
        <v>266</v>
      </c>
      <c r="AK801" s="176" t="s">
        <v>266</v>
      </c>
      <c r="AL801" s="176" t="s">
        <v>266</v>
      </c>
      <c r="AM801" s="176" t="s">
        <v>266</v>
      </c>
      <c r="AN801" s="176" t="s">
        <v>266</v>
      </c>
      <c r="AO801" s="176" t="s">
        <v>266</v>
      </c>
      <c r="AP801" s="176" t="s">
        <v>266</v>
      </c>
      <c r="AQ801" s="176" t="s">
        <v>266</v>
      </c>
      <c r="AR801" s="176" t="s">
        <v>266</v>
      </c>
      <c r="AS801" s="176" t="s">
        <v>266</v>
      </c>
      <c r="AT801" s="176" t="s">
        <v>266</v>
      </c>
      <c r="AU801" s="176" t="s">
        <v>266</v>
      </c>
      <c r="AV801" s="176" t="s">
        <v>266</v>
      </c>
      <c r="AW801" s="176" t="s">
        <v>266</v>
      </c>
      <c r="AX801" s="176" t="s">
        <v>266</v>
      </c>
    </row>
    <row r="802" spans="1:50" x14ac:dyDescent="0.3">
      <c r="A802" s="176">
        <v>811824</v>
      </c>
      <c r="B802" s="176" t="s">
        <v>289</v>
      </c>
      <c r="C802" s="176" t="s">
        <v>204</v>
      </c>
      <c r="D802" s="176" t="s">
        <v>203</v>
      </c>
      <c r="E802" s="176" t="s">
        <v>204</v>
      </c>
      <c r="F802" s="176" t="s">
        <v>204</v>
      </c>
      <c r="G802" s="176" t="s">
        <v>204</v>
      </c>
      <c r="H802" s="176" t="s">
        <v>204</v>
      </c>
      <c r="I802" s="176" t="s">
        <v>204</v>
      </c>
      <c r="J802" s="176" t="s">
        <v>205</v>
      </c>
      <c r="K802" s="176" t="s">
        <v>204</v>
      </c>
      <c r="L802" s="176" t="s">
        <v>205</v>
      </c>
      <c r="M802" s="176" t="s">
        <v>204</v>
      </c>
      <c r="N802" s="176" t="s">
        <v>204</v>
      </c>
      <c r="O802" s="176" t="s">
        <v>205</v>
      </c>
      <c r="P802" s="176" t="s">
        <v>204</v>
      </c>
      <c r="Q802" s="176" t="s">
        <v>205</v>
      </c>
      <c r="R802" s="176" t="s">
        <v>205</v>
      </c>
      <c r="S802" s="176" t="s">
        <v>203</v>
      </c>
      <c r="T802" s="176" t="s">
        <v>204</v>
      </c>
      <c r="U802" s="176" t="s">
        <v>205</v>
      </c>
      <c r="V802" s="176" t="s">
        <v>205</v>
      </c>
      <c r="W802" s="176" t="s">
        <v>205</v>
      </c>
      <c r="X802" s="176" t="s">
        <v>204</v>
      </c>
      <c r="Y802" s="176" t="s">
        <v>203</v>
      </c>
      <c r="Z802" s="176" t="s">
        <v>205</v>
      </c>
    </row>
    <row r="803" spans="1:50" x14ac:dyDescent="0.3">
      <c r="A803" s="176">
        <v>811825</v>
      </c>
      <c r="B803" s="176" t="s">
        <v>289</v>
      </c>
      <c r="C803" s="176" t="s">
        <v>204</v>
      </c>
      <c r="D803" s="176" t="s">
        <v>204</v>
      </c>
      <c r="E803" s="176" t="s">
        <v>205</v>
      </c>
      <c r="F803" s="176" t="s">
        <v>204</v>
      </c>
      <c r="G803" s="176" t="s">
        <v>204</v>
      </c>
      <c r="H803" s="176" t="s">
        <v>204</v>
      </c>
      <c r="I803" s="176" t="s">
        <v>204</v>
      </c>
      <c r="J803" s="176" t="s">
        <v>205</v>
      </c>
      <c r="K803" s="176" t="s">
        <v>204</v>
      </c>
      <c r="L803" s="176" t="s">
        <v>205</v>
      </c>
      <c r="M803" s="176" t="s">
        <v>204</v>
      </c>
      <c r="N803" s="176" t="s">
        <v>204</v>
      </c>
      <c r="O803" s="176" t="s">
        <v>204</v>
      </c>
      <c r="P803" s="176" t="s">
        <v>204</v>
      </c>
      <c r="Q803" s="176" t="s">
        <v>204</v>
      </c>
      <c r="R803" s="176" t="s">
        <v>204</v>
      </c>
      <c r="S803" s="176" t="s">
        <v>204</v>
      </c>
      <c r="T803" s="176" t="s">
        <v>204</v>
      </c>
      <c r="U803" s="176" t="s">
        <v>204</v>
      </c>
      <c r="V803" s="176" t="s">
        <v>204</v>
      </c>
      <c r="W803" s="176" t="s">
        <v>204</v>
      </c>
      <c r="X803" s="176" t="s">
        <v>204</v>
      </c>
      <c r="Y803" s="176" t="s">
        <v>204</v>
      </c>
      <c r="Z803" s="176" t="s">
        <v>204</v>
      </c>
    </row>
    <row r="804" spans="1:50" x14ac:dyDescent="0.3">
      <c r="A804" s="176">
        <v>811827</v>
      </c>
      <c r="B804" s="176" t="s">
        <v>289</v>
      </c>
      <c r="C804" s="176" t="s">
        <v>204</v>
      </c>
      <c r="D804" s="176" t="s">
        <v>205</v>
      </c>
      <c r="E804" s="176" t="s">
        <v>204</v>
      </c>
      <c r="F804" s="176" t="s">
        <v>204</v>
      </c>
      <c r="G804" s="176" t="s">
        <v>204</v>
      </c>
      <c r="H804" s="176" t="s">
        <v>204</v>
      </c>
      <c r="I804" s="176" t="s">
        <v>204</v>
      </c>
      <c r="J804" s="176" t="s">
        <v>204</v>
      </c>
      <c r="K804" s="176" t="s">
        <v>204</v>
      </c>
      <c r="L804" s="176" t="s">
        <v>204</v>
      </c>
      <c r="M804" s="176" t="s">
        <v>204</v>
      </c>
      <c r="N804" s="176" t="s">
        <v>204</v>
      </c>
      <c r="O804" s="176" t="s">
        <v>205</v>
      </c>
      <c r="P804" s="176" t="s">
        <v>204</v>
      </c>
      <c r="Q804" s="176" t="s">
        <v>204</v>
      </c>
      <c r="R804" s="176" t="s">
        <v>205</v>
      </c>
      <c r="S804" s="176" t="s">
        <v>205</v>
      </c>
      <c r="T804" s="176" t="s">
        <v>204</v>
      </c>
      <c r="U804" s="176" t="s">
        <v>204</v>
      </c>
      <c r="V804" s="176" t="s">
        <v>204</v>
      </c>
      <c r="W804" s="176" t="s">
        <v>204</v>
      </c>
      <c r="X804" s="176" t="s">
        <v>204</v>
      </c>
      <c r="Y804" s="176" t="s">
        <v>204</v>
      </c>
      <c r="Z804" s="176" t="s">
        <v>204</v>
      </c>
    </row>
    <row r="805" spans="1:50" x14ac:dyDescent="0.3">
      <c r="A805" s="176">
        <v>811828</v>
      </c>
      <c r="B805" s="176" t="s">
        <v>289</v>
      </c>
      <c r="C805" s="176" t="s">
        <v>204</v>
      </c>
      <c r="D805" s="176" t="s">
        <v>203</v>
      </c>
      <c r="E805" s="176" t="s">
        <v>204</v>
      </c>
      <c r="F805" s="176" t="s">
        <v>204</v>
      </c>
      <c r="G805" s="176" t="s">
        <v>204</v>
      </c>
      <c r="H805" s="176" t="s">
        <v>204</v>
      </c>
      <c r="I805" s="176" t="s">
        <v>204</v>
      </c>
      <c r="J805" s="176" t="s">
        <v>204</v>
      </c>
      <c r="K805" s="176" t="s">
        <v>204</v>
      </c>
      <c r="L805" s="176" t="s">
        <v>203</v>
      </c>
      <c r="M805" s="176" t="s">
        <v>204</v>
      </c>
      <c r="N805" s="176" t="s">
        <v>204</v>
      </c>
      <c r="O805" s="176" t="s">
        <v>204</v>
      </c>
      <c r="P805" s="176" t="s">
        <v>204</v>
      </c>
      <c r="Q805" s="176" t="s">
        <v>204</v>
      </c>
      <c r="R805" s="176" t="s">
        <v>204</v>
      </c>
      <c r="S805" s="176" t="s">
        <v>204</v>
      </c>
      <c r="T805" s="176" t="s">
        <v>204</v>
      </c>
      <c r="U805" s="176" t="s">
        <v>204</v>
      </c>
      <c r="V805" s="176" t="s">
        <v>204</v>
      </c>
      <c r="W805" s="176" t="s">
        <v>204</v>
      </c>
      <c r="X805" s="176" t="s">
        <v>204</v>
      </c>
      <c r="Y805" s="176" t="s">
        <v>204</v>
      </c>
      <c r="Z805" s="176" t="s">
        <v>204</v>
      </c>
    </row>
    <row r="806" spans="1:50" x14ac:dyDescent="0.3">
      <c r="A806" s="176">
        <v>811829</v>
      </c>
      <c r="B806" s="176" t="s">
        <v>289</v>
      </c>
      <c r="C806" s="176" t="s">
        <v>204</v>
      </c>
      <c r="D806" s="176" t="s">
        <v>205</v>
      </c>
      <c r="E806" s="176" t="s">
        <v>205</v>
      </c>
      <c r="F806" s="176" t="s">
        <v>204</v>
      </c>
      <c r="G806" s="176" t="s">
        <v>204</v>
      </c>
      <c r="H806" s="176" t="s">
        <v>204</v>
      </c>
      <c r="I806" s="176" t="s">
        <v>204</v>
      </c>
      <c r="J806" s="176" t="s">
        <v>204</v>
      </c>
      <c r="K806" s="176" t="s">
        <v>205</v>
      </c>
      <c r="L806" s="176" t="s">
        <v>205</v>
      </c>
      <c r="M806" s="176" t="s">
        <v>204</v>
      </c>
      <c r="N806" s="176" t="s">
        <v>204</v>
      </c>
      <c r="O806" s="176" t="s">
        <v>205</v>
      </c>
      <c r="P806" s="176" t="s">
        <v>204</v>
      </c>
      <c r="Q806" s="176" t="s">
        <v>204</v>
      </c>
      <c r="R806" s="176" t="s">
        <v>203</v>
      </c>
      <c r="S806" s="176" t="s">
        <v>204</v>
      </c>
      <c r="T806" s="176" t="s">
        <v>205</v>
      </c>
      <c r="U806" s="176" t="s">
        <v>204</v>
      </c>
      <c r="V806" s="176" t="s">
        <v>204</v>
      </c>
      <c r="W806" s="176" t="s">
        <v>204</v>
      </c>
      <c r="X806" s="176" t="s">
        <v>204</v>
      </c>
      <c r="Y806" s="176" t="s">
        <v>203</v>
      </c>
      <c r="Z806" s="176" t="s">
        <v>204</v>
      </c>
    </row>
    <row r="807" spans="1:50" x14ac:dyDescent="0.3">
      <c r="A807" s="176">
        <v>811830</v>
      </c>
      <c r="B807" s="176" t="s">
        <v>289</v>
      </c>
      <c r="C807" s="176" t="s">
        <v>204</v>
      </c>
      <c r="D807" s="176" t="s">
        <v>205</v>
      </c>
      <c r="E807" s="176" t="s">
        <v>204</v>
      </c>
      <c r="F807" s="176" t="s">
        <v>204</v>
      </c>
      <c r="G807" s="176" t="s">
        <v>204</v>
      </c>
      <c r="H807" s="176" t="s">
        <v>204</v>
      </c>
      <c r="I807" s="176" t="s">
        <v>204</v>
      </c>
      <c r="J807" s="176" t="s">
        <v>204</v>
      </c>
      <c r="K807" s="176" t="s">
        <v>204</v>
      </c>
      <c r="L807" s="176" t="s">
        <v>205</v>
      </c>
      <c r="M807" s="176" t="s">
        <v>205</v>
      </c>
      <c r="N807" s="176" t="s">
        <v>204</v>
      </c>
      <c r="O807" s="176" t="s">
        <v>204</v>
      </c>
      <c r="P807" s="176" t="s">
        <v>204</v>
      </c>
      <c r="Q807" s="176" t="s">
        <v>204</v>
      </c>
      <c r="R807" s="176" t="s">
        <v>204</v>
      </c>
      <c r="S807" s="176" t="s">
        <v>204</v>
      </c>
      <c r="T807" s="176" t="s">
        <v>204</v>
      </c>
      <c r="U807" s="176" t="s">
        <v>204</v>
      </c>
      <c r="V807" s="176" t="s">
        <v>204</v>
      </c>
      <c r="W807" s="176" t="s">
        <v>204</v>
      </c>
      <c r="X807" s="176" t="s">
        <v>204</v>
      </c>
      <c r="Y807" s="176" t="s">
        <v>204</v>
      </c>
      <c r="Z807" s="176" t="s">
        <v>204</v>
      </c>
    </row>
    <row r="808" spans="1:50" x14ac:dyDescent="0.3">
      <c r="A808" s="176">
        <v>811832</v>
      </c>
      <c r="B808" s="176" t="s">
        <v>289</v>
      </c>
      <c r="C808" s="176" t="s">
        <v>204</v>
      </c>
      <c r="D808" s="176" t="s">
        <v>205</v>
      </c>
      <c r="E808" s="176" t="s">
        <v>204</v>
      </c>
      <c r="F808" s="176" t="s">
        <v>204</v>
      </c>
      <c r="G808" s="176" t="s">
        <v>204</v>
      </c>
      <c r="H808" s="176" t="s">
        <v>204</v>
      </c>
      <c r="I808" s="176" t="s">
        <v>205</v>
      </c>
      <c r="J808" s="176" t="s">
        <v>205</v>
      </c>
      <c r="K808" s="176" t="s">
        <v>204</v>
      </c>
      <c r="L808" s="176" t="s">
        <v>205</v>
      </c>
      <c r="M808" s="176" t="s">
        <v>204</v>
      </c>
      <c r="N808" s="176" t="s">
        <v>204</v>
      </c>
      <c r="O808" s="176" t="s">
        <v>205</v>
      </c>
      <c r="P808" s="176" t="s">
        <v>204</v>
      </c>
      <c r="Q808" s="176" t="s">
        <v>205</v>
      </c>
      <c r="R808" s="176" t="s">
        <v>204</v>
      </c>
      <c r="S808" s="176" t="s">
        <v>205</v>
      </c>
      <c r="T808" s="176" t="s">
        <v>205</v>
      </c>
      <c r="U808" s="176" t="s">
        <v>204</v>
      </c>
      <c r="V808" s="176" t="s">
        <v>205</v>
      </c>
      <c r="W808" s="176" t="s">
        <v>204</v>
      </c>
      <c r="X808" s="176" t="s">
        <v>205</v>
      </c>
      <c r="Y808" s="176" t="s">
        <v>204</v>
      </c>
      <c r="Z808" s="176" t="s">
        <v>205</v>
      </c>
    </row>
    <row r="809" spans="1:50" x14ac:dyDescent="0.3">
      <c r="A809" s="176">
        <v>811836</v>
      </c>
      <c r="B809" s="176" t="s">
        <v>289</v>
      </c>
      <c r="C809" s="176" t="s">
        <v>204</v>
      </c>
      <c r="D809" s="176" t="s">
        <v>205</v>
      </c>
      <c r="E809" s="176" t="s">
        <v>205</v>
      </c>
      <c r="F809" s="176" t="s">
        <v>204</v>
      </c>
      <c r="G809" s="176" t="s">
        <v>204</v>
      </c>
      <c r="H809" s="176" t="s">
        <v>204</v>
      </c>
      <c r="I809" s="176" t="s">
        <v>204</v>
      </c>
      <c r="J809" s="176" t="s">
        <v>204</v>
      </c>
      <c r="K809" s="176" t="s">
        <v>204</v>
      </c>
      <c r="L809" s="176" t="s">
        <v>204</v>
      </c>
      <c r="M809" s="176" t="s">
        <v>204</v>
      </c>
      <c r="N809" s="176" t="s">
        <v>204</v>
      </c>
      <c r="O809" s="176" t="s">
        <v>204</v>
      </c>
      <c r="P809" s="176" t="s">
        <v>204</v>
      </c>
      <c r="Q809" s="176" t="s">
        <v>204</v>
      </c>
      <c r="R809" s="176" t="s">
        <v>204</v>
      </c>
      <c r="S809" s="176" t="s">
        <v>204</v>
      </c>
      <c r="T809" s="176" t="s">
        <v>204</v>
      </c>
      <c r="U809" s="176" t="s">
        <v>204</v>
      </c>
      <c r="V809" s="176" t="s">
        <v>204</v>
      </c>
      <c r="W809" s="176" t="s">
        <v>204</v>
      </c>
      <c r="X809" s="176" t="s">
        <v>204</v>
      </c>
      <c r="Y809" s="176" t="s">
        <v>204</v>
      </c>
      <c r="Z809" s="176" t="s">
        <v>204</v>
      </c>
    </row>
    <row r="810" spans="1:50" x14ac:dyDescent="0.3">
      <c r="A810" s="176">
        <v>811837</v>
      </c>
      <c r="B810" s="176" t="s">
        <v>289</v>
      </c>
      <c r="C810" s="176" t="s">
        <v>204</v>
      </c>
      <c r="D810" s="176" t="s">
        <v>205</v>
      </c>
      <c r="E810" s="176" t="s">
        <v>205</v>
      </c>
      <c r="F810" s="176" t="s">
        <v>204</v>
      </c>
      <c r="G810" s="176" t="s">
        <v>204</v>
      </c>
      <c r="H810" s="176" t="s">
        <v>204</v>
      </c>
      <c r="I810" s="176" t="s">
        <v>205</v>
      </c>
      <c r="J810" s="176" t="s">
        <v>204</v>
      </c>
      <c r="K810" s="176" t="s">
        <v>204</v>
      </c>
      <c r="L810" s="176" t="s">
        <v>205</v>
      </c>
      <c r="M810" s="176" t="s">
        <v>204</v>
      </c>
      <c r="N810" s="176" t="s">
        <v>204</v>
      </c>
      <c r="O810" s="176" t="s">
        <v>204</v>
      </c>
      <c r="P810" s="176" t="s">
        <v>204</v>
      </c>
      <c r="Q810" s="176" t="s">
        <v>205</v>
      </c>
      <c r="R810" s="176" t="s">
        <v>204</v>
      </c>
      <c r="S810" s="176" t="s">
        <v>205</v>
      </c>
      <c r="T810" s="176" t="s">
        <v>204</v>
      </c>
      <c r="U810" s="176" t="s">
        <v>205</v>
      </c>
      <c r="V810" s="176" t="s">
        <v>204</v>
      </c>
      <c r="W810" s="176" t="s">
        <v>205</v>
      </c>
      <c r="X810" s="176" t="s">
        <v>205</v>
      </c>
      <c r="Y810" s="176" t="s">
        <v>204</v>
      </c>
      <c r="Z810" s="176" t="s">
        <v>204</v>
      </c>
      <c r="AA810" s="176" t="s">
        <v>266</v>
      </c>
      <c r="AB810" s="176" t="s">
        <v>266</v>
      </c>
      <c r="AC810" s="176" t="s">
        <v>266</v>
      </c>
      <c r="AD810" s="176" t="s">
        <v>266</v>
      </c>
      <c r="AE810" s="176" t="s">
        <v>266</v>
      </c>
      <c r="AF810" s="176" t="s">
        <v>266</v>
      </c>
      <c r="AG810" s="176" t="s">
        <v>266</v>
      </c>
      <c r="AH810" s="176" t="s">
        <v>266</v>
      </c>
      <c r="AI810" s="176" t="s">
        <v>266</v>
      </c>
      <c r="AJ810" s="176" t="s">
        <v>266</v>
      </c>
      <c r="AK810" s="176" t="s">
        <v>266</v>
      </c>
      <c r="AL810" s="176" t="s">
        <v>266</v>
      </c>
      <c r="AM810" s="176" t="s">
        <v>266</v>
      </c>
      <c r="AN810" s="176" t="s">
        <v>266</v>
      </c>
      <c r="AO810" s="176" t="s">
        <v>266</v>
      </c>
      <c r="AP810" s="176" t="s">
        <v>266</v>
      </c>
      <c r="AQ810" s="176" t="s">
        <v>266</v>
      </c>
      <c r="AR810" s="176" t="s">
        <v>266</v>
      </c>
      <c r="AS810" s="176" t="s">
        <v>266</v>
      </c>
      <c r="AT810" s="176" t="s">
        <v>266</v>
      </c>
      <c r="AU810" s="176" t="s">
        <v>266</v>
      </c>
      <c r="AV810" s="176" t="s">
        <v>266</v>
      </c>
      <c r="AW810" s="176" t="s">
        <v>266</v>
      </c>
      <c r="AX810" s="176" t="s">
        <v>266</v>
      </c>
    </row>
    <row r="811" spans="1:50" x14ac:dyDescent="0.3">
      <c r="A811" s="176">
        <v>811839</v>
      </c>
      <c r="B811" s="176" t="s">
        <v>289</v>
      </c>
      <c r="C811" s="176" t="s">
        <v>204</v>
      </c>
      <c r="D811" s="176" t="s">
        <v>205</v>
      </c>
      <c r="E811" s="176" t="s">
        <v>203</v>
      </c>
      <c r="F811" s="176" t="s">
        <v>204</v>
      </c>
      <c r="G811" s="176" t="s">
        <v>204</v>
      </c>
      <c r="H811" s="176" t="s">
        <v>204</v>
      </c>
      <c r="I811" s="176" t="s">
        <v>204</v>
      </c>
      <c r="J811" s="176" t="s">
        <v>205</v>
      </c>
      <c r="K811" s="176" t="s">
        <v>204</v>
      </c>
      <c r="L811" s="176" t="s">
        <v>205</v>
      </c>
      <c r="M811" s="176" t="s">
        <v>204</v>
      </c>
      <c r="N811" s="176" t="s">
        <v>204</v>
      </c>
      <c r="O811" s="176" t="s">
        <v>204</v>
      </c>
      <c r="P811" s="176" t="s">
        <v>204</v>
      </c>
      <c r="Q811" s="176" t="s">
        <v>204</v>
      </c>
      <c r="R811" s="176" t="s">
        <v>204</v>
      </c>
      <c r="S811" s="176" t="s">
        <v>205</v>
      </c>
      <c r="T811" s="176" t="s">
        <v>204</v>
      </c>
      <c r="U811" s="176" t="s">
        <v>204</v>
      </c>
      <c r="V811" s="176" t="s">
        <v>205</v>
      </c>
      <c r="W811" s="176" t="s">
        <v>204</v>
      </c>
      <c r="X811" s="176" t="s">
        <v>204</v>
      </c>
      <c r="Y811" s="176" t="s">
        <v>205</v>
      </c>
      <c r="Z811" s="176" t="s">
        <v>204</v>
      </c>
    </row>
    <row r="812" spans="1:50" x14ac:dyDescent="0.3">
      <c r="A812" s="176">
        <v>811841</v>
      </c>
      <c r="B812" s="176" t="s">
        <v>289</v>
      </c>
      <c r="C812" s="176" t="s">
        <v>204</v>
      </c>
      <c r="D812" s="176" t="s">
        <v>205</v>
      </c>
      <c r="E812" s="176" t="s">
        <v>204</v>
      </c>
      <c r="F812" s="176" t="s">
        <v>204</v>
      </c>
      <c r="G812" s="176" t="s">
        <v>204</v>
      </c>
      <c r="H812" s="176" t="s">
        <v>204</v>
      </c>
      <c r="I812" s="176" t="s">
        <v>205</v>
      </c>
      <c r="J812" s="176" t="s">
        <v>204</v>
      </c>
      <c r="K812" s="176" t="s">
        <v>204</v>
      </c>
      <c r="L812" s="176" t="s">
        <v>205</v>
      </c>
      <c r="M812" s="176" t="s">
        <v>204</v>
      </c>
      <c r="N812" s="176" t="s">
        <v>204</v>
      </c>
      <c r="O812" s="176" t="s">
        <v>204</v>
      </c>
      <c r="P812" s="176" t="s">
        <v>204</v>
      </c>
      <c r="Q812" s="176" t="s">
        <v>204</v>
      </c>
      <c r="R812" s="176" t="s">
        <v>204</v>
      </c>
      <c r="S812" s="176" t="s">
        <v>205</v>
      </c>
      <c r="T812" s="176" t="s">
        <v>205</v>
      </c>
      <c r="U812" s="176" t="s">
        <v>203</v>
      </c>
      <c r="V812" s="176" t="s">
        <v>204</v>
      </c>
      <c r="W812" s="176" t="s">
        <v>204</v>
      </c>
      <c r="X812" s="176" t="s">
        <v>205</v>
      </c>
      <c r="Y812" s="176" t="s">
        <v>204</v>
      </c>
      <c r="Z812" s="176" t="s">
        <v>204</v>
      </c>
    </row>
    <row r="813" spans="1:50" x14ac:dyDescent="0.3">
      <c r="A813" s="176">
        <v>811844</v>
      </c>
      <c r="B813" s="176" t="s">
        <v>289</v>
      </c>
      <c r="C813" s="176" t="s">
        <v>204</v>
      </c>
      <c r="D813" s="176" t="s">
        <v>203</v>
      </c>
      <c r="E813" s="176" t="s">
        <v>204</v>
      </c>
      <c r="F813" s="176" t="s">
        <v>204</v>
      </c>
      <c r="G813" s="176" t="s">
        <v>204</v>
      </c>
      <c r="H813" s="176" t="s">
        <v>204</v>
      </c>
      <c r="I813" s="176" t="s">
        <v>204</v>
      </c>
      <c r="J813" s="176" t="s">
        <v>204</v>
      </c>
      <c r="K813" s="176" t="s">
        <v>204</v>
      </c>
      <c r="L813" s="176" t="s">
        <v>205</v>
      </c>
      <c r="M813" s="176" t="s">
        <v>203</v>
      </c>
      <c r="N813" s="176" t="s">
        <v>204</v>
      </c>
      <c r="O813" s="176" t="s">
        <v>204</v>
      </c>
      <c r="P813" s="176" t="s">
        <v>204</v>
      </c>
      <c r="Q813" s="176" t="s">
        <v>205</v>
      </c>
      <c r="R813" s="176" t="s">
        <v>205</v>
      </c>
      <c r="S813" s="176" t="s">
        <v>205</v>
      </c>
      <c r="T813" s="176" t="s">
        <v>204</v>
      </c>
      <c r="U813" s="176" t="s">
        <v>205</v>
      </c>
      <c r="V813" s="176" t="s">
        <v>204</v>
      </c>
      <c r="W813" s="176" t="s">
        <v>204</v>
      </c>
      <c r="X813" s="176" t="s">
        <v>205</v>
      </c>
      <c r="Y813" s="176" t="s">
        <v>205</v>
      </c>
      <c r="Z813" s="176" t="s">
        <v>204</v>
      </c>
    </row>
    <row r="814" spans="1:50" x14ac:dyDescent="0.3">
      <c r="A814" s="176">
        <v>811853</v>
      </c>
      <c r="B814" s="176" t="s">
        <v>289</v>
      </c>
      <c r="C814" s="176" t="s">
        <v>204</v>
      </c>
      <c r="D814" s="176" t="s">
        <v>205</v>
      </c>
      <c r="E814" s="176" t="s">
        <v>203</v>
      </c>
      <c r="F814" s="176" t="s">
        <v>204</v>
      </c>
      <c r="G814" s="176" t="s">
        <v>204</v>
      </c>
      <c r="H814" s="176" t="s">
        <v>204</v>
      </c>
      <c r="I814" s="176" t="s">
        <v>204</v>
      </c>
      <c r="J814" s="176" t="s">
        <v>203</v>
      </c>
      <c r="K814" s="176" t="s">
        <v>204</v>
      </c>
      <c r="L814" s="176" t="s">
        <v>205</v>
      </c>
      <c r="M814" s="176" t="s">
        <v>204</v>
      </c>
      <c r="N814" s="176" t="s">
        <v>204</v>
      </c>
      <c r="O814" s="176" t="s">
        <v>204</v>
      </c>
      <c r="P814" s="176" t="s">
        <v>204</v>
      </c>
      <c r="Q814" s="176" t="s">
        <v>204</v>
      </c>
      <c r="R814" s="176" t="s">
        <v>203</v>
      </c>
      <c r="S814" s="176" t="s">
        <v>205</v>
      </c>
      <c r="T814" s="176" t="s">
        <v>204</v>
      </c>
      <c r="U814" s="176" t="s">
        <v>205</v>
      </c>
      <c r="V814" s="176" t="s">
        <v>205</v>
      </c>
      <c r="W814" s="176" t="s">
        <v>205</v>
      </c>
      <c r="X814" s="176" t="s">
        <v>204</v>
      </c>
      <c r="Y814" s="176" t="s">
        <v>205</v>
      </c>
      <c r="Z814" s="176" t="s">
        <v>204</v>
      </c>
      <c r="AA814" s="176" t="s">
        <v>266</v>
      </c>
      <c r="AB814" s="176" t="s">
        <v>266</v>
      </c>
      <c r="AC814" s="176" t="s">
        <v>266</v>
      </c>
      <c r="AD814" s="176" t="s">
        <v>266</v>
      </c>
      <c r="AE814" s="176" t="s">
        <v>266</v>
      </c>
      <c r="AF814" s="176" t="s">
        <v>266</v>
      </c>
      <c r="AG814" s="176" t="s">
        <v>266</v>
      </c>
      <c r="AH814" s="176" t="s">
        <v>266</v>
      </c>
      <c r="AI814" s="176" t="s">
        <v>266</v>
      </c>
      <c r="AJ814" s="176" t="s">
        <v>266</v>
      </c>
      <c r="AK814" s="176" t="s">
        <v>266</v>
      </c>
      <c r="AL814" s="176" t="s">
        <v>266</v>
      </c>
      <c r="AM814" s="176" t="s">
        <v>266</v>
      </c>
      <c r="AN814" s="176" t="s">
        <v>266</v>
      </c>
      <c r="AO814" s="176" t="s">
        <v>266</v>
      </c>
      <c r="AP814" s="176" t="s">
        <v>266</v>
      </c>
      <c r="AQ814" s="176" t="s">
        <v>266</v>
      </c>
      <c r="AR814" s="176" t="s">
        <v>266</v>
      </c>
      <c r="AS814" s="176" t="s">
        <v>266</v>
      </c>
      <c r="AT814" s="176" t="s">
        <v>266</v>
      </c>
      <c r="AU814" s="176" t="s">
        <v>266</v>
      </c>
      <c r="AV814" s="176" t="s">
        <v>266</v>
      </c>
      <c r="AW814" s="176" t="s">
        <v>266</v>
      </c>
      <c r="AX814" s="176" t="s">
        <v>266</v>
      </c>
    </row>
    <row r="815" spans="1:50" x14ac:dyDescent="0.3">
      <c r="A815" s="176">
        <v>811857</v>
      </c>
      <c r="B815" s="176" t="s">
        <v>289</v>
      </c>
      <c r="C815" s="176" t="s">
        <v>204</v>
      </c>
      <c r="D815" s="176" t="s">
        <v>205</v>
      </c>
      <c r="E815" s="176" t="s">
        <v>205</v>
      </c>
      <c r="F815" s="176" t="s">
        <v>204</v>
      </c>
      <c r="G815" s="176" t="s">
        <v>204</v>
      </c>
      <c r="H815" s="176" t="s">
        <v>204</v>
      </c>
      <c r="I815" s="176" t="s">
        <v>204</v>
      </c>
      <c r="J815" s="176" t="s">
        <v>204</v>
      </c>
      <c r="K815" s="176" t="s">
        <v>204</v>
      </c>
      <c r="L815" s="176" t="s">
        <v>204</v>
      </c>
      <c r="M815" s="176" t="s">
        <v>204</v>
      </c>
      <c r="N815" s="176" t="s">
        <v>204</v>
      </c>
      <c r="O815" s="176" t="s">
        <v>204</v>
      </c>
      <c r="P815" s="176" t="s">
        <v>204</v>
      </c>
      <c r="Q815" s="176" t="s">
        <v>204</v>
      </c>
      <c r="R815" s="176" t="s">
        <v>204</v>
      </c>
      <c r="S815" s="176" t="s">
        <v>204</v>
      </c>
      <c r="T815" s="176" t="s">
        <v>204</v>
      </c>
      <c r="U815" s="176" t="s">
        <v>204</v>
      </c>
      <c r="V815" s="176" t="s">
        <v>204</v>
      </c>
      <c r="W815" s="176" t="s">
        <v>204</v>
      </c>
      <c r="X815" s="176" t="s">
        <v>204</v>
      </c>
      <c r="Y815" s="176" t="s">
        <v>204</v>
      </c>
      <c r="Z815" s="176" t="s">
        <v>204</v>
      </c>
    </row>
    <row r="816" spans="1:50" x14ac:dyDescent="0.3">
      <c r="A816" s="176">
        <v>811862</v>
      </c>
      <c r="B816" s="176" t="s">
        <v>289</v>
      </c>
      <c r="C816" s="176" t="s">
        <v>204</v>
      </c>
      <c r="D816" s="176" t="s">
        <v>205</v>
      </c>
      <c r="E816" s="176" t="s">
        <v>205</v>
      </c>
      <c r="F816" s="176" t="s">
        <v>204</v>
      </c>
      <c r="G816" s="176" t="s">
        <v>204</v>
      </c>
      <c r="H816" s="176" t="s">
        <v>204</v>
      </c>
      <c r="I816" s="176" t="s">
        <v>203</v>
      </c>
      <c r="J816" s="176" t="s">
        <v>204</v>
      </c>
      <c r="K816" s="176" t="s">
        <v>204</v>
      </c>
      <c r="L816" s="176" t="s">
        <v>204</v>
      </c>
      <c r="M816" s="176" t="s">
        <v>204</v>
      </c>
      <c r="N816" s="176" t="s">
        <v>204</v>
      </c>
      <c r="O816" s="176" t="s">
        <v>204</v>
      </c>
      <c r="P816" s="176" t="s">
        <v>204</v>
      </c>
      <c r="Q816" s="176" t="s">
        <v>204</v>
      </c>
      <c r="R816" s="176" t="s">
        <v>204</v>
      </c>
      <c r="S816" s="176" t="s">
        <v>204</v>
      </c>
      <c r="T816" s="176" t="s">
        <v>203</v>
      </c>
      <c r="U816" s="176" t="s">
        <v>203</v>
      </c>
      <c r="V816" s="176" t="s">
        <v>204</v>
      </c>
      <c r="W816" s="176" t="s">
        <v>204</v>
      </c>
      <c r="X816" s="176" t="s">
        <v>203</v>
      </c>
      <c r="Y816" s="176" t="s">
        <v>204</v>
      </c>
      <c r="Z816" s="176" t="s">
        <v>204</v>
      </c>
    </row>
    <row r="817" spans="1:50" x14ac:dyDescent="0.3">
      <c r="A817" s="176">
        <v>811863</v>
      </c>
      <c r="B817" s="176" t="s">
        <v>289</v>
      </c>
      <c r="C817" s="176" t="s">
        <v>204</v>
      </c>
      <c r="D817" s="176" t="s">
        <v>203</v>
      </c>
      <c r="E817" s="176" t="s">
        <v>204</v>
      </c>
      <c r="F817" s="176" t="s">
        <v>204</v>
      </c>
      <c r="G817" s="176" t="s">
        <v>204</v>
      </c>
      <c r="H817" s="176" t="s">
        <v>204</v>
      </c>
      <c r="I817" s="176" t="s">
        <v>204</v>
      </c>
      <c r="J817" s="176" t="s">
        <v>204</v>
      </c>
      <c r="K817" s="176" t="s">
        <v>203</v>
      </c>
      <c r="L817" s="176" t="s">
        <v>203</v>
      </c>
      <c r="M817" s="176" t="s">
        <v>203</v>
      </c>
      <c r="N817" s="176" t="s">
        <v>204</v>
      </c>
      <c r="O817" s="176" t="s">
        <v>203</v>
      </c>
      <c r="P817" s="176" t="s">
        <v>204</v>
      </c>
      <c r="Q817" s="176" t="s">
        <v>204</v>
      </c>
      <c r="R817" s="176" t="s">
        <v>204</v>
      </c>
      <c r="S817" s="176" t="s">
        <v>204</v>
      </c>
      <c r="T817" s="176" t="s">
        <v>203</v>
      </c>
      <c r="U817" s="176" t="s">
        <v>204</v>
      </c>
      <c r="V817" s="176" t="s">
        <v>204</v>
      </c>
      <c r="W817" s="176" t="s">
        <v>204</v>
      </c>
      <c r="X817" s="176" t="s">
        <v>204</v>
      </c>
      <c r="Y817" s="176" t="s">
        <v>204</v>
      </c>
      <c r="Z817" s="176" t="s">
        <v>204</v>
      </c>
    </row>
    <row r="818" spans="1:50" x14ac:dyDescent="0.3">
      <c r="A818" s="176">
        <v>811865</v>
      </c>
      <c r="B818" s="176" t="s">
        <v>289</v>
      </c>
      <c r="C818" s="176" t="s">
        <v>204</v>
      </c>
      <c r="D818" s="176" t="s">
        <v>205</v>
      </c>
      <c r="E818" s="176" t="s">
        <v>204</v>
      </c>
      <c r="F818" s="176" t="s">
        <v>204</v>
      </c>
      <c r="G818" s="176" t="s">
        <v>204</v>
      </c>
      <c r="H818" s="176" t="s">
        <v>204</v>
      </c>
      <c r="I818" s="176" t="s">
        <v>205</v>
      </c>
      <c r="J818" s="176" t="s">
        <v>204</v>
      </c>
      <c r="K818" s="176" t="s">
        <v>204</v>
      </c>
      <c r="L818" s="176" t="s">
        <v>205</v>
      </c>
      <c r="M818" s="176" t="s">
        <v>205</v>
      </c>
      <c r="N818" s="176" t="s">
        <v>204</v>
      </c>
      <c r="O818" s="176" t="s">
        <v>205</v>
      </c>
      <c r="P818" s="176" t="s">
        <v>204</v>
      </c>
      <c r="Q818" s="176" t="s">
        <v>205</v>
      </c>
      <c r="R818" s="176" t="s">
        <v>204</v>
      </c>
      <c r="S818" s="176" t="s">
        <v>204</v>
      </c>
      <c r="T818" s="176" t="s">
        <v>205</v>
      </c>
      <c r="U818" s="176" t="s">
        <v>204</v>
      </c>
      <c r="V818" s="176" t="s">
        <v>204</v>
      </c>
      <c r="W818" s="176" t="s">
        <v>204</v>
      </c>
      <c r="X818" s="176" t="s">
        <v>204</v>
      </c>
      <c r="Y818" s="176" t="s">
        <v>204</v>
      </c>
      <c r="Z818" s="176" t="s">
        <v>204</v>
      </c>
    </row>
    <row r="819" spans="1:50" x14ac:dyDescent="0.3">
      <c r="A819" s="176">
        <v>811867</v>
      </c>
      <c r="B819" s="176" t="s">
        <v>289</v>
      </c>
      <c r="C819" s="176" t="s">
        <v>204</v>
      </c>
      <c r="D819" s="176" t="s">
        <v>205</v>
      </c>
      <c r="E819" s="176" t="s">
        <v>204</v>
      </c>
      <c r="F819" s="176" t="s">
        <v>204</v>
      </c>
      <c r="G819" s="176" t="s">
        <v>204</v>
      </c>
      <c r="H819" s="176" t="s">
        <v>204</v>
      </c>
      <c r="I819" s="176" t="s">
        <v>204</v>
      </c>
      <c r="J819" s="176" t="s">
        <v>204</v>
      </c>
      <c r="K819" s="176" t="s">
        <v>204</v>
      </c>
      <c r="L819" s="176" t="s">
        <v>205</v>
      </c>
      <c r="M819" s="176" t="s">
        <v>204</v>
      </c>
      <c r="N819" s="176" t="s">
        <v>204</v>
      </c>
      <c r="O819" s="176" t="s">
        <v>204</v>
      </c>
      <c r="P819" s="176" t="s">
        <v>204</v>
      </c>
      <c r="Q819" s="176" t="s">
        <v>205</v>
      </c>
      <c r="R819" s="176" t="s">
        <v>204</v>
      </c>
      <c r="S819" s="176" t="s">
        <v>204</v>
      </c>
      <c r="T819" s="176" t="s">
        <v>204</v>
      </c>
      <c r="U819" s="176" t="s">
        <v>205</v>
      </c>
      <c r="V819" s="176" t="s">
        <v>205</v>
      </c>
      <c r="W819" s="176" t="s">
        <v>204</v>
      </c>
      <c r="X819" s="176" t="s">
        <v>204</v>
      </c>
      <c r="Y819" s="176" t="s">
        <v>204</v>
      </c>
      <c r="Z819" s="176" t="s">
        <v>204</v>
      </c>
    </row>
    <row r="820" spans="1:50" x14ac:dyDescent="0.3">
      <c r="A820" s="176">
        <v>811869</v>
      </c>
      <c r="B820" s="176" t="s">
        <v>289</v>
      </c>
      <c r="C820" s="176" t="s">
        <v>204</v>
      </c>
      <c r="D820" s="176" t="s">
        <v>205</v>
      </c>
      <c r="E820" s="176" t="s">
        <v>204</v>
      </c>
      <c r="F820" s="176" t="s">
        <v>204</v>
      </c>
      <c r="G820" s="176" t="s">
        <v>204</v>
      </c>
      <c r="H820" s="176" t="s">
        <v>204</v>
      </c>
      <c r="I820" s="176" t="s">
        <v>204</v>
      </c>
      <c r="J820" s="176" t="s">
        <v>204</v>
      </c>
      <c r="K820" s="176" t="s">
        <v>204</v>
      </c>
      <c r="L820" s="176" t="s">
        <v>205</v>
      </c>
      <c r="M820" s="176" t="s">
        <v>203</v>
      </c>
      <c r="N820" s="176" t="s">
        <v>204</v>
      </c>
      <c r="O820" s="176" t="s">
        <v>205</v>
      </c>
      <c r="P820" s="176" t="s">
        <v>204</v>
      </c>
      <c r="Q820" s="176" t="s">
        <v>205</v>
      </c>
      <c r="R820" s="176" t="s">
        <v>203</v>
      </c>
      <c r="S820" s="176" t="s">
        <v>205</v>
      </c>
      <c r="T820" s="176" t="s">
        <v>205</v>
      </c>
      <c r="U820" s="176" t="s">
        <v>205</v>
      </c>
      <c r="V820" s="176" t="s">
        <v>203</v>
      </c>
      <c r="W820" s="176" t="s">
        <v>205</v>
      </c>
      <c r="X820" s="176" t="s">
        <v>205</v>
      </c>
      <c r="Y820" s="176" t="s">
        <v>205</v>
      </c>
      <c r="Z820" s="176" t="s">
        <v>203</v>
      </c>
    </row>
    <row r="821" spans="1:50" x14ac:dyDescent="0.3">
      <c r="A821" s="176">
        <v>811872</v>
      </c>
      <c r="B821" s="176" t="s">
        <v>289</v>
      </c>
      <c r="C821" s="176" t="s">
        <v>204</v>
      </c>
      <c r="D821" s="176" t="s">
        <v>204</v>
      </c>
      <c r="E821" s="176" t="s">
        <v>204</v>
      </c>
      <c r="F821" s="176" t="s">
        <v>204</v>
      </c>
      <c r="G821" s="176" t="s">
        <v>204</v>
      </c>
      <c r="H821" s="176" t="s">
        <v>204</v>
      </c>
      <c r="I821" s="176" t="s">
        <v>204</v>
      </c>
      <c r="J821" s="176" t="s">
        <v>204</v>
      </c>
      <c r="K821" s="176" t="s">
        <v>204</v>
      </c>
      <c r="L821" s="176" t="s">
        <v>204</v>
      </c>
      <c r="M821" s="176" t="s">
        <v>204</v>
      </c>
      <c r="N821" s="176" t="s">
        <v>204</v>
      </c>
      <c r="O821" s="176" t="s">
        <v>204</v>
      </c>
      <c r="P821" s="176" t="s">
        <v>204</v>
      </c>
      <c r="Q821" s="176" t="s">
        <v>205</v>
      </c>
      <c r="R821" s="176" t="s">
        <v>205</v>
      </c>
      <c r="S821" s="176" t="s">
        <v>204</v>
      </c>
      <c r="T821" s="176" t="s">
        <v>204</v>
      </c>
      <c r="U821" s="176" t="s">
        <v>204</v>
      </c>
      <c r="V821" s="176" t="s">
        <v>204</v>
      </c>
      <c r="W821" s="176" t="s">
        <v>204</v>
      </c>
      <c r="X821" s="176" t="s">
        <v>204</v>
      </c>
      <c r="Y821" s="176" t="s">
        <v>204</v>
      </c>
      <c r="Z821" s="176" t="s">
        <v>204</v>
      </c>
    </row>
    <row r="822" spans="1:50" x14ac:dyDescent="0.3">
      <c r="A822" s="176">
        <v>811875</v>
      </c>
      <c r="B822" s="176" t="s">
        <v>289</v>
      </c>
      <c r="C822" s="176" t="s">
        <v>204</v>
      </c>
      <c r="D822" s="176" t="s">
        <v>205</v>
      </c>
      <c r="E822" s="176" t="s">
        <v>205</v>
      </c>
      <c r="F822" s="176" t="s">
        <v>204</v>
      </c>
      <c r="G822" s="176" t="s">
        <v>204</v>
      </c>
      <c r="H822" s="176" t="s">
        <v>204</v>
      </c>
      <c r="I822" s="176" t="s">
        <v>204</v>
      </c>
      <c r="J822" s="176" t="s">
        <v>204</v>
      </c>
      <c r="K822" s="176" t="s">
        <v>204</v>
      </c>
      <c r="L822" s="176" t="s">
        <v>204</v>
      </c>
      <c r="M822" s="176" t="s">
        <v>204</v>
      </c>
      <c r="N822" s="176" t="s">
        <v>204</v>
      </c>
      <c r="O822" s="176" t="s">
        <v>204</v>
      </c>
      <c r="P822" s="176" t="s">
        <v>204</v>
      </c>
      <c r="Q822" s="176" t="s">
        <v>204</v>
      </c>
      <c r="R822" s="176" t="s">
        <v>204</v>
      </c>
      <c r="S822" s="176" t="s">
        <v>204</v>
      </c>
      <c r="T822" s="176" t="s">
        <v>204</v>
      </c>
      <c r="U822" s="176" t="s">
        <v>205</v>
      </c>
      <c r="V822" s="176" t="s">
        <v>205</v>
      </c>
      <c r="W822" s="176" t="s">
        <v>204</v>
      </c>
      <c r="X822" s="176" t="s">
        <v>205</v>
      </c>
      <c r="Y822" s="176" t="s">
        <v>204</v>
      </c>
      <c r="Z822" s="176" t="s">
        <v>205</v>
      </c>
    </row>
    <row r="823" spans="1:50" x14ac:dyDescent="0.3">
      <c r="A823" s="176">
        <v>811877</v>
      </c>
      <c r="B823" s="176" t="s">
        <v>289</v>
      </c>
      <c r="C823" s="176" t="s">
        <v>204</v>
      </c>
      <c r="D823" s="176" t="s">
        <v>204</v>
      </c>
      <c r="E823" s="176" t="s">
        <v>204</v>
      </c>
      <c r="F823" s="176" t="s">
        <v>204</v>
      </c>
      <c r="G823" s="176" t="s">
        <v>204</v>
      </c>
      <c r="H823" s="176" t="s">
        <v>204</v>
      </c>
      <c r="I823" s="176" t="s">
        <v>204</v>
      </c>
      <c r="J823" s="176" t="s">
        <v>204</v>
      </c>
      <c r="K823" s="176" t="s">
        <v>204</v>
      </c>
      <c r="L823" s="176" t="s">
        <v>205</v>
      </c>
      <c r="M823" s="176" t="s">
        <v>204</v>
      </c>
      <c r="N823" s="176" t="s">
        <v>204</v>
      </c>
      <c r="O823" s="176" t="s">
        <v>204</v>
      </c>
      <c r="P823" s="176" t="s">
        <v>204</v>
      </c>
      <c r="Q823" s="176" t="s">
        <v>205</v>
      </c>
      <c r="R823" s="176" t="s">
        <v>205</v>
      </c>
      <c r="S823" s="176" t="s">
        <v>204</v>
      </c>
      <c r="T823" s="176" t="s">
        <v>204</v>
      </c>
      <c r="U823" s="176" t="s">
        <v>204</v>
      </c>
      <c r="V823" s="176" t="s">
        <v>204</v>
      </c>
      <c r="W823" s="176" t="s">
        <v>204</v>
      </c>
      <c r="X823" s="176" t="s">
        <v>204</v>
      </c>
      <c r="Y823" s="176" t="s">
        <v>204</v>
      </c>
      <c r="Z823" s="176" t="s">
        <v>204</v>
      </c>
    </row>
    <row r="824" spans="1:50" x14ac:dyDescent="0.3">
      <c r="A824" s="176">
        <v>811880</v>
      </c>
      <c r="B824" s="176" t="s">
        <v>289</v>
      </c>
      <c r="C824" s="176" t="s">
        <v>204</v>
      </c>
      <c r="D824" s="176" t="s">
        <v>205</v>
      </c>
      <c r="E824" s="176" t="s">
        <v>205</v>
      </c>
      <c r="F824" s="176" t="s">
        <v>204</v>
      </c>
      <c r="G824" s="176" t="s">
        <v>204</v>
      </c>
      <c r="H824" s="176" t="s">
        <v>204</v>
      </c>
      <c r="I824" s="176" t="s">
        <v>204</v>
      </c>
      <c r="J824" s="176" t="s">
        <v>204</v>
      </c>
      <c r="K824" s="176" t="s">
        <v>204</v>
      </c>
      <c r="L824" s="176" t="s">
        <v>203</v>
      </c>
      <c r="M824" s="176" t="s">
        <v>204</v>
      </c>
      <c r="N824" s="176" t="s">
        <v>204</v>
      </c>
      <c r="O824" s="176" t="s">
        <v>204</v>
      </c>
      <c r="P824" s="176" t="s">
        <v>204</v>
      </c>
      <c r="Q824" s="176" t="s">
        <v>204</v>
      </c>
      <c r="R824" s="176" t="s">
        <v>204</v>
      </c>
      <c r="S824" s="176" t="s">
        <v>204</v>
      </c>
      <c r="T824" s="176" t="s">
        <v>204</v>
      </c>
      <c r="U824" s="176" t="s">
        <v>204</v>
      </c>
      <c r="V824" s="176" t="s">
        <v>204</v>
      </c>
      <c r="W824" s="176" t="s">
        <v>204</v>
      </c>
      <c r="X824" s="176" t="s">
        <v>204</v>
      </c>
      <c r="Y824" s="176" t="s">
        <v>204</v>
      </c>
      <c r="Z824" s="176" t="s">
        <v>204</v>
      </c>
    </row>
    <row r="825" spans="1:50" x14ac:dyDescent="0.3">
      <c r="A825" s="176">
        <v>811881</v>
      </c>
      <c r="B825" s="176" t="s">
        <v>289</v>
      </c>
      <c r="C825" s="176" t="s">
        <v>204</v>
      </c>
      <c r="D825" s="176" t="s">
        <v>204</v>
      </c>
      <c r="E825" s="176" t="s">
        <v>205</v>
      </c>
      <c r="F825" s="176" t="s">
        <v>204</v>
      </c>
      <c r="G825" s="176" t="s">
        <v>204</v>
      </c>
      <c r="H825" s="176" t="s">
        <v>204</v>
      </c>
      <c r="I825" s="176" t="s">
        <v>204</v>
      </c>
      <c r="J825" s="176" t="s">
        <v>205</v>
      </c>
      <c r="K825" s="176" t="s">
        <v>204</v>
      </c>
      <c r="L825" s="176" t="s">
        <v>204</v>
      </c>
      <c r="M825" s="176" t="s">
        <v>204</v>
      </c>
      <c r="N825" s="176" t="s">
        <v>204</v>
      </c>
      <c r="O825" s="176" t="s">
        <v>204</v>
      </c>
      <c r="P825" s="176" t="s">
        <v>205</v>
      </c>
      <c r="Q825" s="176" t="s">
        <v>205</v>
      </c>
      <c r="R825" s="176" t="s">
        <v>205</v>
      </c>
      <c r="S825" s="176" t="s">
        <v>204</v>
      </c>
      <c r="T825" s="176" t="s">
        <v>204</v>
      </c>
      <c r="U825" s="176" t="s">
        <v>204</v>
      </c>
      <c r="V825" s="176" t="s">
        <v>204</v>
      </c>
      <c r="W825" s="176" t="s">
        <v>205</v>
      </c>
      <c r="X825" s="176" t="s">
        <v>204</v>
      </c>
      <c r="Y825" s="176" t="s">
        <v>204</v>
      </c>
      <c r="Z825" s="176" t="s">
        <v>204</v>
      </c>
    </row>
    <row r="826" spans="1:50" x14ac:dyDescent="0.3">
      <c r="A826" s="176">
        <v>811883</v>
      </c>
      <c r="B826" s="176" t="s">
        <v>289</v>
      </c>
      <c r="C826" s="176" t="s">
        <v>204</v>
      </c>
      <c r="D826" s="176" t="s">
        <v>204</v>
      </c>
      <c r="E826" s="176" t="s">
        <v>204</v>
      </c>
      <c r="F826" s="176" t="s">
        <v>204</v>
      </c>
      <c r="G826" s="176" t="s">
        <v>204</v>
      </c>
      <c r="H826" s="176" t="s">
        <v>204</v>
      </c>
      <c r="I826" s="176" t="s">
        <v>204</v>
      </c>
      <c r="J826" s="176" t="s">
        <v>204</v>
      </c>
      <c r="K826" s="176" t="s">
        <v>204</v>
      </c>
      <c r="L826" s="176" t="s">
        <v>204</v>
      </c>
      <c r="M826" s="176" t="s">
        <v>204</v>
      </c>
      <c r="N826" s="176" t="s">
        <v>204</v>
      </c>
      <c r="O826" s="176" t="s">
        <v>204</v>
      </c>
      <c r="P826" s="176" t="s">
        <v>205</v>
      </c>
      <c r="Q826" s="176" t="s">
        <v>203</v>
      </c>
      <c r="R826" s="176" t="s">
        <v>203</v>
      </c>
      <c r="S826" s="176" t="s">
        <v>204</v>
      </c>
      <c r="T826" s="176" t="s">
        <v>205</v>
      </c>
      <c r="U826" s="176" t="s">
        <v>205</v>
      </c>
      <c r="V826" s="176" t="s">
        <v>205</v>
      </c>
      <c r="W826" s="176" t="s">
        <v>204</v>
      </c>
      <c r="X826" s="176" t="s">
        <v>204</v>
      </c>
      <c r="Y826" s="176" t="s">
        <v>204</v>
      </c>
      <c r="Z826" s="176" t="s">
        <v>204</v>
      </c>
    </row>
    <row r="827" spans="1:50" x14ac:dyDescent="0.3">
      <c r="A827" s="176">
        <v>811884</v>
      </c>
      <c r="B827" s="176" t="s">
        <v>289</v>
      </c>
      <c r="C827" s="176" t="s">
        <v>204</v>
      </c>
      <c r="D827" s="176" t="s">
        <v>203</v>
      </c>
      <c r="E827" s="176" t="s">
        <v>203</v>
      </c>
      <c r="F827" s="176" t="s">
        <v>204</v>
      </c>
      <c r="G827" s="176" t="s">
        <v>204</v>
      </c>
      <c r="H827" s="176" t="s">
        <v>204</v>
      </c>
      <c r="I827" s="176" t="s">
        <v>205</v>
      </c>
      <c r="J827" s="176" t="s">
        <v>204</v>
      </c>
      <c r="K827" s="176" t="s">
        <v>204</v>
      </c>
      <c r="L827" s="176" t="s">
        <v>203</v>
      </c>
      <c r="M827" s="176" t="s">
        <v>204</v>
      </c>
      <c r="N827" s="176" t="s">
        <v>205</v>
      </c>
      <c r="O827" s="176" t="s">
        <v>203</v>
      </c>
      <c r="P827" s="176" t="s">
        <v>204</v>
      </c>
      <c r="Q827" s="176" t="s">
        <v>203</v>
      </c>
      <c r="R827" s="176" t="s">
        <v>204</v>
      </c>
      <c r="S827" s="176" t="s">
        <v>204</v>
      </c>
      <c r="T827" s="176" t="s">
        <v>204</v>
      </c>
      <c r="U827" s="176" t="s">
        <v>204</v>
      </c>
      <c r="V827" s="176" t="s">
        <v>204</v>
      </c>
      <c r="W827" s="176" t="s">
        <v>204</v>
      </c>
      <c r="X827" s="176" t="s">
        <v>204</v>
      </c>
      <c r="Y827" s="176" t="s">
        <v>205</v>
      </c>
      <c r="Z827" s="176" t="s">
        <v>204</v>
      </c>
    </row>
    <row r="828" spans="1:50" x14ac:dyDescent="0.3">
      <c r="A828" s="176">
        <v>811887</v>
      </c>
      <c r="B828" s="176" t="s">
        <v>289</v>
      </c>
      <c r="C828" s="176" t="s">
        <v>204</v>
      </c>
      <c r="D828" s="176" t="s">
        <v>205</v>
      </c>
      <c r="E828" s="176" t="s">
        <v>203</v>
      </c>
      <c r="F828" s="176" t="s">
        <v>204</v>
      </c>
      <c r="G828" s="176" t="s">
        <v>204</v>
      </c>
      <c r="H828" s="176" t="s">
        <v>204</v>
      </c>
      <c r="I828" s="176" t="s">
        <v>204</v>
      </c>
      <c r="J828" s="176" t="s">
        <v>203</v>
      </c>
      <c r="K828" s="176" t="s">
        <v>204</v>
      </c>
      <c r="L828" s="176" t="s">
        <v>205</v>
      </c>
      <c r="M828" s="176" t="s">
        <v>204</v>
      </c>
      <c r="N828" s="176" t="s">
        <v>204</v>
      </c>
      <c r="O828" s="176" t="s">
        <v>204</v>
      </c>
      <c r="P828" s="176" t="s">
        <v>204</v>
      </c>
      <c r="Q828" s="176" t="s">
        <v>204</v>
      </c>
      <c r="R828" s="176" t="s">
        <v>203</v>
      </c>
      <c r="S828" s="176" t="s">
        <v>205</v>
      </c>
      <c r="T828" s="176" t="s">
        <v>204</v>
      </c>
      <c r="U828" s="176" t="s">
        <v>205</v>
      </c>
      <c r="V828" s="176" t="s">
        <v>205</v>
      </c>
      <c r="W828" s="176" t="s">
        <v>205</v>
      </c>
      <c r="X828" s="176" t="s">
        <v>204</v>
      </c>
      <c r="Y828" s="176" t="s">
        <v>205</v>
      </c>
      <c r="Z828" s="176" t="s">
        <v>204</v>
      </c>
      <c r="AA828" s="176" t="s">
        <v>266</v>
      </c>
      <c r="AB828" s="176" t="s">
        <v>266</v>
      </c>
      <c r="AC828" s="176" t="s">
        <v>266</v>
      </c>
      <c r="AD828" s="176" t="s">
        <v>266</v>
      </c>
      <c r="AE828" s="176" t="s">
        <v>266</v>
      </c>
      <c r="AF828" s="176" t="s">
        <v>266</v>
      </c>
      <c r="AG828" s="176" t="s">
        <v>266</v>
      </c>
      <c r="AH828" s="176" t="s">
        <v>266</v>
      </c>
      <c r="AI828" s="176" t="s">
        <v>266</v>
      </c>
      <c r="AJ828" s="176" t="s">
        <v>266</v>
      </c>
      <c r="AK828" s="176" t="s">
        <v>266</v>
      </c>
      <c r="AL828" s="176" t="s">
        <v>266</v>
      </c>
      <c r="AM828" s="176" t="s">
        <v>266</v>
      </c>
      <c r="AN828" s="176" t="s">
        <v>266</v>
      </c>
      <c r="AO828" s="176" t="s">
        <v>266</v>
      </c>
      <c r="AP828" s="176" t="s">
        <v>266</v>
      </c>
      <c r="AQ828" s="176" t="s">
        <v>266</v>
      </c>
      <c r="AR828" s="176" t="s">
        <v>266</v>
      </c>
      <c r="AS828" s="176" t="s">
        <v>266</v>
      </c>
      <c r="AT828" s="176" t="s">
        <v>266</v>
      </c>
      <c r="AU828" s="176" t="s">
        <v>266</v>
      </c>
      <c r="AV828" s="176" t="s">
        <v>266</v>
      </c>
      <c r="AW828" s="176" t="s">
        <v>266</v>
      </c>
      <c r="AX828" s="176" t="s">
        <v>266</v>
      </c>
    </row>
    <row r="829" spans="1:50" x14ac:dyDescent="0.3">
      <c r="A829" s="176">
        <v>811888</v>
      </c>
      <c r="B829" s="176" t="s">
        <v>289</v>
      </c>
      <c r="C829" s="176" t="s">
        <v>204</v>
      </c>
      <c r="D829" s="176" t="s">
        <v>205</v>
      </c>
      <c r="E829" s="176" t="s">
        <v>204</v>
      </c>
      <c r="F829" s="176" t="s">
        <v>204</v>
      </c>
      <c r="G829" s="176" t="s">
        <v>204</v>
      </c>
      <c r="H829" s="176" t="s">
        <v>204</v>
      </c>
      <c r="I829" s="176" t="s">
        <v>204</v>
      </c>
      <c r="J829" s="176" t="s">
        <v>204</v>
      </c>
      <c r="K829" s="176" t="s">
        <v>204</v>
      </c>
      <c r="L829" s="176" t="s">
        <v>204</v>
      </c>
      <c r="M829" s="176" t="s">
        <v>204</v>
      </c>
      <c r="N829" s="176" t="s">
        <v>204</v>
      </c>
      <c r="O829" s="176" t="s">
        <v>204</v>
      </c>
      <c r="P829" s="176" t="s">
        <v>203</v>
      </c>
      <c r="Q829" s="176" t="s">
        <v>203</v>
      </c>
      <c r="R829" s="176" t="s">
        <v>203</v>
      </c>
      <c r="S829" s="176" t="s">
        <v>203</v>
      </c>
      <c r="T829" s="176" t="s">
        <v>203</v>
      </c>
      <c r="U829" s="176" t="s">
        <v>204</v>
      </c>
      <c r="V829" s="176" t="s">
        <v>204</v>
      </c>
      <c r="W829" s="176" t="s">
        <v>204</v>
      </c>
      <c r="X829" s="176" t="s">
        <v>204</v>
      </c>
      <c r="Y829" s="176" t="s">
        <v>204</v>
      </c>
      <c r="Z829" s="176" t="s">
        <v>204</v>
      </c>
    </row>
    <row r="830" spans="1:50" x14ac:dyDescent="0.3">
      <c r="A830" s="176">
        <v>811889</v>
      </c>
      <c r="B830" s="176" t="s">
        <v>289</v>
      </c>
      <c r="C830" s="176" t="s">
        <v>204</v>
      </c>
      <c r="D830" s="176" t="s">
        <v>205</v>
      </c>
      <c r="E830" s="176" t="s">
        <v>204</v>
      </c>
      <c r="F830" s="176" t="s">
        <v>204</v>
      </c>
      <c r="G830" s="176" t="s">
        <v>204</v>
      </c>
      <c r="H830" s="176" t="s">
        <v>204</v>
      </c>
      <c r="I830" s="176" t="s">
        <v>204</v>
      </c>
      <c r="J830" s="176" t="s">
        <v>204</v>
      </c>
      <c r="K830" s="176" t="s">
        <v>204</v>
      </c>
      <c r="L830" s="176" t="s">
        <v>205</v>
      </c>
      <c r="M830" s="176" t="s">
        <v>204</v>
      </c>
      <c r="N830" s="176" t="s">
        <v>204</v>
      </c>
      <c r="O830" s="176" t="s">
        <v>205</v>
      </c>
      <c r="P830" s="176" t="s">
        <v>203</v>
      </c>
      <c r="Q830" s="176" t="s">
        <v>203</v>
      </c>
      <c r="R830" s="176" t="s">
        <v>203</v>
      </c>
      <c r="S830" s="176" t="s">
        <v>203</v>
      </c>
      <c r="T830" s="176" t="s">
        <v>203</v>
      </c>
      <c r="U830" s="176" t="s">
        <v>204</v>
      </c>
      <c r="V830" s="176" t="s">
        <v>204</v>
      </c>
      <c r="W830" s="176" t="s">
        <v>204</v>
      </c>
      <c r="X830" s="176" t="s">
        <v>204</v>
      </c>
      <c r="Y830" s="176" t="s">
        <v>204</v>
      </c>
      <c r="Z830" s="176" t="s">
        <v>204</v>
      </c>
    </row>
    <row r="831" spans="1:50" x14ac:dyDescent="0.3">
      <c r="A831" s="176">
        <v>811891</v>
      </c>
      <c r="B831" s="176" t="s">
        <v>289</v>
      </c>
      <c r="C831" s="176" t="s">
        <v>204</v>
      </c>
      <c r="D831" s="176" t="s">
        <v>205</v>
      </c>
      <c r="E831" s="176" t="s">
        <v>205</v>
      </c>
      <c r="F831" s="176" t="s">
        <v>204</v>
      </c>
      <c r="G831" s="176" t="s">
        <v>204</v>
      </c>
      <c r="H831" s="176" t="s">
        <v>204</v>
      </c>
      <c r="I831" s="176" t="s">
        <v>204</v>
      </c>
      <c r="J831" s="176" t="s">
        <v>205</v>
      </c>
      <c r="K831" s="176" t="s">
        <v>204</v>
      </c>
      <c r="L831" s="176" t="s">
        <v>204</v>
      </c>
      <c r="M831" s="176" t="s">
        <v>204</v>
      </c>
      <c r="N831" s="176" t="s">
        <v>204</v>
      </c>
      <c r="O831" s="176" t="s">
        <v>204</v>
      </c>
      <c r="P831" s="176" t="s">
        <v>204</v>
      </c>
      <c r="Q831" s="176" t="s">
        <v>205</v>
      </c>
      <c r="R831" s="176" t="s">
        <v>205</v>
      </c>
      <c r="S831" s="176" t="s">
        <v>204</v>
      </c>
      <c r="T831" s="176" t="s">
        <v>204</v>
      </c>
      <c r="U831" s="176" t="s">
        <v>204</v>
      </c>
      <c r="V831" s="176" t="s">
        <v>204</v>
      </c>
      <c r="W831" s="176" t="s">
        <v>204</v>
      </c>
      <c r="X831" s="176" t="s">
        <v>204</v>
      </c>
      <c r="Y831" s="176" t="s">
        <v>204</v>
      </c>
      <c r="Z831" s="176" t="s">
        <v>204</v>
      </c>
    </row>
    <row r="832" spans="1:50" x14ac:dyDescent="0.3">
      <c r="A832" s="176">
        <v>811896</v>
      </c>
      <c r="B832" s="176" t="s">
        <v>289</v>
      </c>
      <c r="C832" s="176" t="s">
        <v>204</v>
      </c>
      <c r="D832" s="176" t="s">
        <v>203</v>
      </c>
      <c r="E832" s="176" t="s">
        <v>203</v>
      </c>
      <c r="F832" s="176" t="s">
        <v>204</v>
      </c>
      <c r="G832" s="176" t="s">
        <v>204</v>
      </c>
      <c r="H832" s="176" t="s">
        <v>204</v>
      </c>
      <c r="I832" s="176" t="s">
        <v>204</v>
      </c>
      <c r="J832" s="176" t="s">
        <v>203</v>
      </c>
      <c r="K832" s="176" t="s">
        <v>204</v>
      </c>
      <c r="L832" s="176" t="s">
        <v>205</v>
      </c>
      <c r="M832" s="176" t="s">
        <v>204</v>
      </c>
      <c r="N832" s="176" t="s">
        <v>204</v>
      </c>
      <c r="O832" s="176" t="s">
        <v>205</v>
      </c>
      <c r="P832" s="176" t="s">
        <v>204</v>
      </c>
      <c r="Q832" s="176" t="s">
        <v>205</v>
      </c>
      <c r="R832" s="176" t="s">
        <v>205</v>
      </c>
      <c r="S832" s="176" t="s">
        <v>205</v>
      </c>
      <c r="T832" s="176" t="s">
        <v>204</v>
      </c>
      <c r="U832" s="176" t="s">
        <v>204</v>
      </c>
      <c r="V832" s="176" t="s">
        <v>203</v>
      </c>
      <c r="W832" s="176" t="s">
        <v>205</v>
      </c>
      <c r="X832" s="176" t="s">
        <v>204</v>
      </c>
      <c r="Y832" s="176" t="s">
        <v>205</v>
      </c>
      <c r="Z832" s="176" t="s">
        <v>205</v>
      </c>
    </row>
    <row r="833" spans="1:50" x14ac:dyDescent="0.3">
      <c r="A833" s="176">
        <v>811898</v>
      </c>
      <c r="B833" s="176" t="s">
        <v>289</v>
      </c>
      <c r="C833" s="176" t="s">
        <v>204</v>
      </c>
      <c r="D833" s="176" t="s">
        <v>205</v>
      </c>
      <c r="E833" s="176" t="s">
        <v>204</v>
      </c>
      <c r="F833" s="176" t="s">
        <v>204</v>
      </c>
      <c r="G833" s="176" t="s">
        <v>204</v>
      </c>
      <c r="H833" s="176" t="s">
        <v>204</v>
      </c>
      <c r="I833" s="176" t="s">
        <v>204</v>
      </c>
      <c r="J833" s="176" t="s">
        <v>204</v>
      </c>
      <c r="K833" s="176" t="s">
        <v>204</v>
      </c>
      <c r="L833" s="176" t="s">
        <v>205</v>
      </c>
      <c r="M833" s="176" t="s">
        <v>205</v>
      </c>
      <c r="N833" s="176" t="s">
        <v>204</v>
      </c>
      <c r="O833" s="176" t="s">
        <v>204</v>
      </c>
      <c r="P833" s="176" t="s">
        <v>204</v>
      </c>
      <c r="Q833" s="176" t="s">
        <v>204</v>
      </c>
      <c r="R833" s="176" t="s">
        <v>204</v>
      </c>
      <c r="S833" s="176" t="s">
        <v>204</v>
      </c>
      <c r="T833" s="176" t="s">
        <v>204</v>
      </c>
      <c r="U833" s="176" t="s">
        <v>204</v>
      </c>
      <c r="V833" s="176" t="s">
        <v>204</v>
      </c>
      <c r="W833" s="176" t="s">
        <v>204</v>
      </c>
      <c r="X833" s="176" t="s">
        <v>204</v>
      </c>
      <c r="Y833" s="176" t="s">
        <v>204</v>
      </c>
      <c r="Z833" s="176" t="s">
        <v>204</v>
      </c>
    </row>
    <row r="834" spans="1:50" x14ac:dyDescent="0.3">
      <c r="A834" s="176">
        <v>811902</v>
      </c>
      <c r="B834" s="176" t="s">
        <v>289</v>
      </c>
      <c r="C834" s="176" t="s">
        <v>204</v>
      </c>
      <c r="D834" s="176" t="s">
        <v>205</v>
      </c>
      <c r="E834" s="176" t="s">
        <v>205</v>
      </c>
      <c r="F834" s="176" t="s">
        <v>204</v>
      </c>
      <c r="G834" s="176" t="s">
        <v>204</v>
      </c>
      <c r="H834" s="176" t="s">
        <v>204</v>
      </c>
      <c r="I834" s="176" t="s">
        <v>204</v>
      </c>
      <c r="J834" s="176" t="s">
        <v>204</v>
      </c>
      <c r="K834" s="176" t="s">
        <v>204</v>
      </c>
      <c r="L834" s="176" t="s">
        <v>204</v>
      </c>
      <c r="M834" s="176" t="s">
        <v>204</v>
      </c>
      <c r="N834" s="176" t="s">
        <v>204</v>
      </c>
      <c r="O834" s="176" t="s">
        <v>204</v>
      </c>
      <c r="P834" s="176" t="s">
        <v>204</v>
      </c>
      <c r="Q834" s="176" t="s">
        <v>204</v>
      </c>
      <c r="R834" s="176" t="s">
        <v>204</v>
      </c>
      <c r="S834" s="176" t="s">
        <v>204</v>
      </c>
      <c r="T834" s="176" t="s">
        <v>204</v>
      </c>
      <c r="U834" s="176" t="s">
        <v>204</v>
      </c>
      <c r="V834" s="176" t="s">
        <v>204</v>
      </c>
      <c r="W834" s="176" t="s">
        <v>204</v>
      </c>
      <c r="X834" s="176" t="s">
        <v>204</v>
      </c>
      <c r="Y834" s="176" t="s">
        <v>204</v>
      </c>
      <c r="Z834" s="176" t="s">
        <v>204</v>
      </c>
    </row>
    <row r="835" spans="1:50" x14ac:dyDescent="0.3">
      <c r="A835" s="176">
        <v>811908</v>
      </c>
      <c r="B835" s="176" t="s">
        <v>289</v>
      </c>
      <c r="C835" s="176" t="s">
        <v>204</v>
      </c>
      <c r="D835" s="176" t="s">
        <v>205</v>
      </c>
      <c r="E835" s="176" t="s">
        <v>204</v>
      </c>
      <c r="F835" s="176" t="s">
        <v>204</v>
      </c>
      <c r="G835" s="176" t="s">
        <v>204</v>
      </c>
      <c r="H835" s="176" t="s">
        <v>204</v>
      </c>
      <c r="I835" s="176" t="s">
        <v>204</v>
      </c>
      <c r="J835" s="176" t="s">
        <v>205</v>
      </c>
      <c r="K835" s="176" t="s">
        <v>204</v>
      </c>
      <c r="L835" s="176" t="s">
        <v>205</v>
      </c>
      <c r="M835" s="176" t="s">
        <v>204</v>
      </c>
      <c r="N835" s="176" t="s">
        <v>204</v>
      </c>
      <c r="O835" s="176" t="s">
        <v>204</v>
      </c>
      <c r="P835" s="176" t="s">
        <v>204</v>
      </c>
      <c r="Q835" s="176" t="s">
        <v>205</v>
      </c>
      <c r="R835" s="176" t="s">
        <v>204</v>
      </c>
      <c r="S835" s="176" t="s">
        <v>204</v>
      </c>
      <c r="T835" s="176" t="s">
        <v>204</v>
      </c>
      <c r="U835" s="176" t="s">
        <v>204</v>
      </c>
      <c r="V835" s="176" t="s">
        <v>204</v>
      </c>
      <c r="W835" s="176" t="s">
        <v>204</v>
      </c>
      <c r="X835" s="176" t="s">
        <v>204</v>
      </c>
      <c r="Y835" s="176" t="s">
        <v>204</v>
      </c>
      <c r="Z835" s="176" t="s">
        <v>204</v>
      </c>
    </row>
    <row r="836" spans="1:50" x14ac:dyDescent="0.3">
      <c r="A836" s="176">
        <v>811909</v>
      </c>
      <c r="B836" s="176" t="s">
        <v>289</v>
      </c>
      <c r="C836" s="176" t="s">
        <v>204</v>
      </c>
      <c r="D836" s="176" t="s">
        <v>204</v>
      </c>
      <c r="E836" s="176" t="s">
        <v>205</v>
      </c>
      <c r="F836" s="176" t="s">
        <v>204</v>
      </c>
      <c r="G836" s="176" t="s">
        <v>204</v>
      </c>
      <c r="H836" s="176" t="s">
        <v>204</v>
      </c>
      <c r="I836" s="176" t="s">
        <v>204</v>
      </c>
      <c r="J836" s="176" t="s">
        <v>205</v>
      </c>
      <c r="K836" s="176" t="s">
        <v>204</v>
      </c>
      <c r="L836" s="176" t="s">
        <v>204</v>
      </c>
      <c r="M836" s="176" t="s">
        <v>204</v>
      </c>
      <c r="N836" s="176" t="s">
        <v>204</v>
      </c>
      <c r="O836" s="176" t="s">
        <v>204</v>
      </c>
      <c r="P836" s="176" t="s">
        <v>204</v>
      </c>
      <c r="Q836" s="176" t="s">
        <v>205</v>
      </c>
      <c r="R836" s="176" t="s">
        <v>205</v>
      </c>
      <c r="S836" s="176" t="s">
        <v>205</v>
      </c>
      <c r="T836" s="176" t="s">
        <v>204</v>
      </c>
      <c r="U836" s="176" t="s">
        <v>205</v>
      </c>
      <c r="V836" s="176" t="s">
        <v>205</v>
      </c>
      <c r="W836" s="176" t="s">
        <v>204</v>
      </c>
      <c r="X836" s="176" t="s">
        <v>205</v>
      </c>
      <c r="Y836" s="176" t="s">
        <v>205</v>
      </c>
      <c r="Z836" s="176" t="s">
        <v>204</v>
      </c>
    </row>
    <row r="837" spans="1:50" x14ac:dyDescent="0.3">
      <c r="A837" s="176">
        <v>811912</v>
      </c>
      <c r="B837" s="176" t="s">
        <v>289</v>
      </c>
      <c r="C837" s="176" t="s">
        <v>204</v>
      </c>
      <c r="D837" s="176" t="s">
        <v>205</v>
      </c>
      <c r="E837" s="176" t="s">
        <v>204</v>
      </c>
      <c r="F837" s="176" t="s">
        <v>204</v>
      </c>
      <c r="G837" s="176" t="s">
        <v>204</v>
      </c>
      <c r="H837" s="176" t="s">
        <v>204</v>
      </c>
      <c r="I837" s="176" t="s">
        <v>204</v>
      </c>
      <c r="J837" s="176" t="s">
        <v>204</v>
      </c>
      <c r="K837" s="176" t="s">
        <v>204</v>
      </c>
      <c r="L837" s="176" t="s">
        <v>205</v>
      </c>
      <c r="M837" s="176" t="s">
        <v>204</v>
      </c>
      <c r="N837" s="176" t="s">
        <v>204</v>
      </c>
      <c r="O837" s="176" t="s">
        <v>204</v>
      </c>
      <c r="P837" s="176" t="s">
        <v>204</v>
      </c>
      <c r="Q837" s="176" t="s">
        <v>204</v>
      </c>
      <c r="R837" s="176" t="s">
        <v>204</v>
      </c>
      <c r="S837" s="176" t="s">
        <v>205</v>
      </c>
      <c r="T837" s="176" t="s">
        <v>204</v>
      </c>
      <c r="U837" s="176" t="s">
        <v>204</v>
      </c>
      <c r="V837" s="176" t="s">
        <v>205</v>
      </c>
      <c r="W837" s="176" t="s">
        <v>204</v>
      </c>
      <c r="X837" s="176" t="s">
        <v>205</v>
      </c>
      <c r="Y837" s="176" t="s">
        <v>204</v>
      </c>
      <c r="Z837" s="176" t="s">
        <v>204</v>
      </c>
    </row>
    <row r="838" spans="1:50" x14ac:dyDescent="0.3">
      <c r="A838" s="176">
        <v>811913</v>
      </c>
      <c r="B838" s="176" t="s">
        <v>289</v>
      </c>
      <c r="C838" s="176" t="s">
        <v>204</v>
      </c>
      <c r="D838" s="176" t="s">
        <v>205</v>
      </c>
      <c r="E838" s="176" t="s">
        <v>205</v>
      </c>
      <c r="F838" s="176" t="s">
        <v>204</v>
      </c>
      <c r="G838" s="176" t="s">
        <v>204</v>
      </c>
      <c r="H838" s="176" t="s">
        <v>204</v>
      </c>
      <c r="I838" s="176" t="s">
        <v>204</v>
      </c>
      <c r="J838" s="176" t="s">
        <v>205</v>
      </c>
      <c r="K838" s="176" t="s">
        <v>204</v>
      </c>
      <c r="L838" s="176" t="s">
        <v>205</v>
      </c>
      <c r="M838" s="176" t="s">
        <v>204</v>
      </c>
      <c r="N838" s="176" t="s">
        <v>204</v>
      </c>
      <c r="O838" s="176" t="s">
        <v>203</v>
      </c>
      <c r="P838" s="176" t="s">
        <v>203</v>
      </c>
      <c r="Q838" s="176" t="s">
        <v>205</v>
      </c>
      <c r="R838" s="176" t="s">
        <v>203</v>
      </c>
      <c r="S838" s="176" t="s">
        <v>205</v>
      </c>
      <c r="T838" s="176" t="s">
        <v>204</v>
      </c>
      <c r="U838" s="176" t="s">
        <v>204</v>
      </c>
      <c r="V838" s="176" t="s">
        <v>204</v>
      </c>
      <c r="W838" s="176" t="s">
        <v>205</v>
      </c>
      <c r="X838" s="176" t="s">
        <v>205</v>
      </c>
      <c r="Y838" s="176" t="s">
        <v>205</v>
      </c>
      <c r="Z838" s="176" t="s">
        <v>204</v>
      </c>
      <c r="AA838" s="176" t="s">
        <v>266</v>
      </c>
      <c r="AB838" s="176" t="s">
        <v>266</v>
      </c>
      <c r="AC838" s="176" t="s">
        <v>266</v>
      </c>
      <c r="AD838" s="176" t="s">
        <v>266</v>
      </c>
      <c r="AE838" s="176" t="s">
        <v>266</v>
      </c>
      <c r="AF838" s="176" t="s">
        <v>266</v>
      </c>
      <c r="AG838" s="176" t="s">
        <v>266</v>
      </c>
      <c r="AH838" s="176" t="s">
        <v>266</v>
      </c>
      <c r="AI838" s="176" t="s">
        <v>266</v>
      </c>
      <c r="AJ838" s="176" t="s">
        <v>266</v>
      </c>
      <c r="AK838" s="176" t="s">
        <v>266</v>
      </c>
      <c r="AL838" s="176" t="s">
        <v>266</v>
      </c>
      <c r="AM838" s="176" t="s">
        <v>266</v>
      </c>
      <c r="AN838" s="176" t="s">
        <v>266</v>
      </c>
      <c r="AO838" s="176" t="s">
        <v>266</v>
      </c>
      <c r="AP838" s="176" t="s">
        <v>266</v>
      </c>
      <c r="AQ838" s="176" t="s">
        <v>266</v>
      </c>
      <c r="AR838" s="176" t="s">
        <v>266</v>
      </c>
      <c r="AS838" s="176" t="s">
        <v>266</v>
      </c>
      <c r="AT838" s="176" t="s">
        <v>266</v>
      </c>
      <c r="AU838" s="176" t="s">
        <v>266</v>
      </c>
      <c r="AV838" s="176" t="s">
        <v>266</v>
      </c>
      <c r="AW838" s="176" t="s">
        <v>266</v>
      </c>
      <c r="AX838" s="176" t="s">
        <v>266</v>
      </c>
    </row>
    <row r="839" spans="1:50" x14ac:dyDescent="0.3">
      <c r="A839" s="176">
        <v>811914</v>
      </c>
      <c r="B839" s="176" t="s">
        <v>289</v>
      </c>
      <c r="C839" s="176" t="s">
        <v>204</v>
      </c>
      <c r="D839" s="176" t="s">
        <v>205</v>
      </c>
      <c r="E839" s="176" t="s">
        <v>204</v>
      </c>
      <c r="F839" s="176" t="s">
        <v>204</v>
      </c>
      <c r="G839" s="176" t="s">
        <v>204</v>
      </c>
      <c r="H839" s="176" t="s">
        <v>204</v>
      </c>
      <c r="I839" s="176" t="s">
        <v>204</v>
      </c>
      <c r="J839" s="176" t="s">
        <v>204</v>
      </c>
      <c r="K839" s="176" t="s">
        <v>204</v>
      </c>
      <c r="L839" s="176" t="s">
        <v>205</v>
      </c>
      <c r="M839" s="176" t="s">
        <v>205</v>
      </c>
      <c r="N839" s="176" t="s">
        <v>204</v>
      </c>
      <c r="O839" s="176" t="s">
        <v>205</v>
      </c>
      <c r="P839" s="176" t="s">
        <v>204</v>
      </c>
      <c r="Q839" s="176" t="s">
        <v>204</v>
      </c>
      <c r="R839" s="176" t="s">
        <v>204</v>
      </c>
      <c r="S839" s="176" t="s">
        <v>204</v>
      </c>
      <c r="T839" s="176" t="s">
        <v>205</v>
      </c>
      <c r="U839" s="176" t="s">
        <v>205</v>
      </c>
      <c r="V839" s="176" t="s">
        <v>205</v>
      </c>
      <c r="W839" s="176" t="s">
        <v>205</v>
      </c>
      <c r="X839" s="176" t="s">
        <v>205</v>
      </c>
      <c r="Y839" s="176" t="s">
        <v>204</v>
      </c>
      <c r="Z839" s="176" t="s">
        <v>205</v>
      </c>
      <c r="AA839" s="176" t="s">
        <v>266</v>
      </c>
      <c r="AB839" s="176" t="s">
        <v>266</v>
      </c>
      <c r="AC839" s="176" t="s">
        <v>266</v>
      </c>
      <c r="AD839" s="176" t="s">
        <v>266</v>
      </c>
      <c r="AE839" s="176" t="s">
        <v>266</v>
      </c>
      <c r="AF839" s="176" t="s">
        <v>266</v>
      </c>
      <c r="AG839" s="176" t="s">
        <v>266</v>
      </c>
      <c r="AH839" s="176" t="s">
        <v>266</v>
      </c>
      <c r="AI839" s="176" t="s">
        <v>266</v>
      </c>
      <c r="AJ839" s="176" t="s">
        <v>266</v>
      </c>
      <c r="AK839" s="176" t="s">
        <v>266</v>
      </c>
      <c r="AL839" s="176" t="s">
        <v>266</v>
      </c>
      <c r="AM839" s="176" t="s">
        <v>266</v>
      </c>
      <c r="AN839" s="176" t="s">
        <v>266</v>
      </c>
      <c r="AO839" s="176" t="s">
        <v>266</v>
      </c>
      <c r="AP839" s="176" t="s">
        <v>266</v>
      </c>
      <c r="AQ839" s="176" t="s">
        <v>266</v>
      </c>
      <c r="AR839" s="176" t="s">
        <v>266</v>
      </c>
      <c r="AS839" s="176" t="s">
        <v>266</v>
      </c>
      <c r="AT839" s="176" t="s">
        <v>266</v>
      </c>
      <c r="AU839" s="176" t="s">
        <v>266</v>
      </c>
      <c r="AV839" s="176" t="s">
        <v>266</v>
      </c>
      <c r="AW839" s="176" t="s">
        <v>266</v>
      </c>
      <c r="AX839" s="176" t="s">
        <v>266</v>
      </c>
    </row>
    <row r="840" spans="1:50" x14ac:dyDescent="0.3">
      <c r="A840" s="176">
        <v>811925</v>
      </c>
      <c r="B840" s="176" t="s">
        <v>289</v>
      </c>
      <c r="C840" s="176" t="s">
        <v>204</v>
      </c>
      <c r="D840" s="176" t="s">
        <v>205</v>
      </c>
      <c r="E840" s="176" t="s">
        <v>204</v>
      </c>
      <c r="F840" s="176" t="s">
        <v>204</v>
      </c>
      <c r="G840" s="176" t="s">
        <v>204</v>
      </c>
      <c r="H840" s="176" t="s">
        <v>204</v>
      </c>
      <c r="I840" s="176" t="s">
        <v>204</v>
      </c>
      <c r="J840" s="176" t="s">
        <v>205</v>
      </c>
      <c r="K840" s="176" t="s">
        <v>204</v>
      </c>
      <c r="L840" s="176" t="s">
        <v>205</v>
      </c>
      <c r="M840" s="176" t="s">
        <v>204</v>
      </c>
      <c r="N840" s="176" t="s">
        <v>204</v>
      </c>
      <c r="O840" s="176" t="s">
        <v>204</v>
      </c>
      <c r="P840" s="176" t="s">
        <v>204</v>
      </c>
      <c r="Q840" s="176" t="s">
        <v>205</v>
      </c>
      <c r="R840" s="176" t="s">
        <v>204</v>
      </c>
      <c r="S840" s="176" t="s">
        <v>204</v>
      </c>
      <c r="T840" s="176" t="s">
        <v>204</v>
      </c>
      <c r="U840" s="176" t="s">
        <v>204</v>
      </c>
      <c r="V840" s="176" t="s">
        <v>204</v>
      </c>
      <c r="W840" s="176" t="s">
        <v>204</v>
      </c>
      <c r="X840" s="176" t="s">
        <v>204</v>
      </c>
      <c r="Y840" s="176" t="s">
        <v>204</v>
      </c>
      <c r="Z840" s="176" t="s">
        <v>204</v>
      </c>
    </row>
    <row r="841" spans="1:50" x14ac:dyDescent="0.3">
      <c r="A841" s="176">
        <v>811926</v>
      </c>
      <c r="B841" s="176" t="s">
        <v>289</v>
      </c>
      <c r="C841" s="176" t="s">
        <v>204</v>
      </c>
      <c r="D841" s="176" t="s">
        <v>205</v>
      </c>
      <c r="E841" s="176" t="s">
        <v>205</v>
      </c>
      <c r="F841" s="176" t="s">
        <v>204</v>
      </c>
      <c r="G841" s="176" t="s">
        <v>204</v>
      </c>
      <c r="H841" s="176" t="s">
        <v>204</v>
      </c>
      <c r="I841" s="176" t="s">
        <v>204</v>
      </c>
      <c r="J841" s="176" t="s">
        <v>204</v>
      </c>
      <c r="K841" s="176" t="s">
        <v>204</v>
      </c>
      <c r="L841" s="176" t="s">
        <v>204</v>
      </c>
      <c r="M841" s="176" t="s">
        <v>204</v>
      </c>
      <c r="N841" s="176" t="s">
        <v>204</v>
      </c>
      <c r="O841" s="176" t="s">
        <v>204</v>
      </c>
      <c r="P841" s="176" t="s">
        <v>204</v>
      </c>
      <c r="Q841" s="176" t="s">
        <v>204</v>
      </c>
      <c r="R841" s="176" t="s">
        <v>204</v>
      </c>
      <c r="S841" s="176" t="s">
        <v>205</v>
      </c>
      <c r="T841" s="176" t="s">
        <v>204</v>
      </c>
      <c r="U841" s="176" t="s">
        <v>205</v>
      </c>
      <c r="V841" s="176" t="s">
        <v>205</v>
      </c>
      <c r="W841" s="176" t="s">
        <v>204</v>
      </c>
      <c r="X841" s="176" t="s">
        <v>205</v>
      </c>
      <c r="Y841" s="176" t="s">
        <v>204</v>
      </c>
      <c r="Z841" s="176" t="s">
        <v>205</v>
      </c>
    </row>
    <row r="842" spans="1:50" x14ac:dyDescent="0.3">
      <c r="A842" s="176">
        <v>811937</v>
      </c>
      <c r="B842" s="176" t="s">
        <v>289</v>
      </c>
      <c r="C842" s="176" t="s">
        <v>205</v>
      </c>
      <c r="D842" s="176" t="s">
        <v>204</v>
      </c>
      <c r="E842" s="176" t="s">
        <v>204</v>
      </c>
      <c r="F842" s="176" t="s">
        <v>204</v>
      </c>
      <c r="G842" s="176" t="s">
        <v>204</v>
      </c>
      <c r="H842" s="176" t="s">
        <v>205</v>
      </c>
      <c r="I842" s="176" t="s">
        <v>204</v>
      </c>
      <c r="J842" s="176" t="s">
        <v>203</v>
      </c>
      <c r="K842" s="176" t="s">
        <v>204</v>
      </c>
      <c r="L842" s="176" t="s">
        <v>204</v>
      </c>
      <c r="M842" s="176" t="s">
        <v>204</v>
      </c>
      <c r="N842" s="176" t="s">
        <v>204</v>
      </c>
      <c r="O842" s="176" t="s">
        <v>205</v>
      </c>
      <c r="P842" s="176" t="s">
        <v>204</v>
      </c>
      <c r="Q842" s="176" t="s">
        <v>205</v>
      </c>
      <c r="R842" s="176" t="s">
        <v>204</v>
      </c>
      <c r="S842" s="176" t="s">
        <v>204</v>
      </c>
      <c r="T842" s="176" t="s">
        <v>204</v>
      </c>
      <c r="U842" s="176" t="s">
        <v>204</v>
      </c>
      <c r="V842" s="176" t="s">
        <v>204</v>
      </c>
      <c r="W842" s="176" t="s">
        <v>204</v>
      </c>
      <c r="X842" s="176" t="s">
        <v>204</v>
      </c>
      <c r="Y842" s="176" t="s">
        <v>204</v>
      </c>
      <c r="Z842" s="176" t="s">
        <v>203</v>
      </c>
    </row>
    <row r="843" spans="1:50" x14ac:dyDescent="0.3">
      <c r="A843" s="176">
        <v>811938</v>
      </c>
      <c r="B843" s="176" t="s">
        <v>289</v>
      </c>
      <c r="C843" s="176" t="s">
        <v>204</v>
      </c>
      <c r="D843" s="176" t="s">
        <v>205</v>
      </c>
      <c r="E843" s="176" t="s">
        <v>205</v>
      </c>
      <c r="F843" s="176" t="s">
        <v>204</v>
      </c>
      <c r="G843" s="176" t="s">
        <v>204</v>
      </c>
      <c r="H843" s="176" t="s">
        <v>204</v>
      </c>
      <c r="I843" s="176" t="s">
        <v>204</v>
      </c>
      <c r="J843" s="176" t="s">
        <v>204</v>
      </c>
      <c r="K843" s="176" t="s">
        <v>204</v>
      </c>
      <c r="L843" s="176" t="s">
        <v>203</v>
      </c>
      <c r="M843" s="176" t="s">
        <v>204</v>
      </c>
      <c r="N843" s="176" t="s">
        <v>204</v>
      </c>
      <c r="O843" s="176" t="s">
        <v>204</v>
      </c>
      <c r="P843" s="176" t="s">
        <v>203</v>
      </c>
      <c r="Q843" s="176" t="s">
        <v>204</v>
      </c>
      <c r="R843" s="176" t="s">
        <v>205</v>
      </c>
      <c r="S843" s="176" t="s">
        <v>203</v>
      </c>
      <c r="T843" s="176" t="s">
        <v>205</v>
      </c>
      <c r="U843" s="176" t="s">
        <v>203</v>
      </c>
      <c r="V843" s="176" t="s">
        <v>203</v>
      </c>
      <c r="W843" s="176" t="s">
        <v>203</v>
      </c>
      <c r="X843" s="176" t="s">
        <v>203</v>
      </c>
      <c r="Y843" s="176" t="s">
        <v>205</v>
      </c>
      <c r="Z843" s="176" t="s">
        <v>204</v>
      </c>
      <c r="AA843" s="176" t="s">
        <v>266</v>
      </c>
      <c r="AB843" s="176" t="s">
        <v>266</v>
      </c>
      <c r="AC843" s="176" t="s">
        <v>266</v>
      </c>
      <c r="AD843" s="176" t="s">
        <v>266</v>
      </c>
      <c r="AE843" s="176" t="s">
        <v>266</v>
      </c>
      <c r="AF843" s="176" t="s">
        <v>266</v>
      </c>
      <c r="AG843" s="176" t="s">
        <v>266</v>
      </c>
      <c r="AH843" s="176" t="s">
        <v>266</v>
      </c>
      <c r="AI843" s="176" t="s">
        <v>266</v>
      </c>
      <c r="AJ843" s="176" t="s">
        <v>266</v>
      </c>
      <c r="AK843" s="176" t="s">
        <v>266</v>
      </c>
      <c r="AL843" s="176" t="s">
        <v>266</v>
      </c>
      <c r="AM843" s="176" t="s">
        <v>266</v>
      </c>
      <c r="AN843" s="176" t="s">
        <v>266</v>
      </c>
      <c r="AO843" s="176" t="s">
        <v>266</v>
      </c>
      <c r="AP843" s="176" t="s">
        <v>266</v>
      </c>
      <c r="AQ843" s="176" t="s">
        <v>266</v>
      </c>
      <c r="AR843" s="176" t="s">
        <v>266</v>
      </c>
      <c r="AS843" s="176" t="s">
        <v>266</v>
      </c>
      <c r="AT843" s="176" t="s">
        <v>266</v>
      </c>
      <c r="AU843" s="176" t="s">
        <v>266</v>
      </c>
      <c r="AV843" s="176" t="s">
        <v>266</v>
      </c>
      <c r="AW843" s="176" t="s">
        <v>266</v>
      </c>
      <c r="AX843" s="176" t="s">
        <v>266</v>
      </c>
    </row>
    <row r="844" spans="1:50" x14ac:dyDescent="0.3">
      <c r="A844" s="176">
        <v>811942</v>
      </c>
      <c r="B844" s="176" t="s">
        <v>289</v>
      </c>
      <c r="C844" s="176" t="s">
        <v>204</v>
      </c>
      <c r="D844" s="176" t="s">
        <v>204</v>
      </c>
      <c r="E844" s="176" t="s">
        <v>204</v>
      </c>
      <c r="F844" s="176" t="s">
        <v>204</v>
      </c>
      <c r="G844" s="176" t="s">
        <v>204</v>
      </c>
      <c r="H844" s="176" t="s">
        <v>204</v>
      </c>
      <c r="I844" s="176" t="s">
        <v>204</v>
      </c>
      <c r="J844" s="176" t="s">
        <v>204</v>
      </c>
      <c r="K844" s="176" t="s">
        <v>204</v>
      </c>
      <c r="L844" s="176" t="s">
        <v>204</v>
      </c>
      <c r="M844" s="176" t="s">
        <v>204</v>
      </c>
      <c r="N844" s="176" t="s">
        <v>204</v>
      </c>
      <c r="O844" s="176" t="s">
        <v>204</v>
      </c>
      <c r="P844" s="176" t="s">
        <v>204</v>
      </c>
      <c r="Q844" s="176" t="s">
        <v>205</v>
      </c>
      <c r="R844" s="176" t="s">
        <v>204</v>
      </c>
      <c r="S844" s="176" t="s">
        <v>205</v>
      </c>
      <c r="T844" s="176" t="s">
        <v>205</v>
      </c>
      <c r="U844" s="176" t="s">
        <v>205</v>
      </c>
      <c r="V844" s="176" t="s">
        <v>205</v>
      </c>
      <c r="W844" s="176" t="s">
        <v>205</v>
      </c>
      <c r="X844" s="176" t="s">
        <v>203</v>
      </c>
      <c r="Y844" s="176" t="s">
        <v>204</v>
      </c>
      <c r="Z844" s="176" t="s">
        <v>205</v>
      </c>
    </row>
    <row r="845" spans="1:50" x14ac:dyDescent="0.3">
      <c r="A845" s="176">
        <v>811954</v>
      </c>
      <c r="B845" s="176" t="s">
        <v>289</v>
      </c>
      <c r="C845" s="176" t="s">
        <v>204</v>
      </c>
      <c r="D845" s="176" t="s">
        <v>203</v>
      </c>
      <c r="E845" s="176" t="s">
        <v>203</v>
      </c>
      <c r="F845" s="176" t="s">
        <v>204</v>
      </c>
      <c r="G845" s="176" t="s">
        <v>204</v>
      </c>
      <c r="H845" s="176" t="s">
        <v>204</v>
      </c>
      <c r="I845" s="176" t="s">
        <v>205</v>
      </c>
      <c r="J845" s="176" t="s">
        <v>205</v>
      </c>
      <c r="K845" s="176" t="s">
        <v>204</v>
      </c>
      <c r="L845" s="176" t="s">
        <v>203</v>
      </c>
      <c r="M845" s="176" t="s">
        <v>204</v>
      </c>
      <c r="N845" s="176" t="s">
        <v>204</v>
      </c>
      <c r="O845" s="176" t="s">
        <v>204</v>
      </c>
      <c r="P845" s="176" t="s">
        <v>205</v>
      </c>
      <c r="Q845" s="176" t="s">
        <v>205</v>
      </c>
      <c r="R845" s="176" t="s">
        <v>205</v>
      </c>
      <c r="S845" s="176" t="s">
        <v>205</v>
      </c>
      <c r="T845" s="176" t="s">
        <v>204</v>
      </c>
      <c r="U845" s="176" t="s">
        <v>204</v>
      </c>
      <c r="V845" s="176" t="s">
        <v>204</v>
      </c>
      <c r="W845" s="176" t="s">
        <v>204</v>
      </c>
      <c r="X845" s="176" t="s">
        <v>205</v>
      </c>
      <c r="Y845" s="176" t="s">
        <v>205</v>
      </c>
      <c r="Z845" s="176" t="s">
        <v>204</v>
      </c>
      <c r="AA845" s="176" t="s">
        <v>266</v>
      </c>
      <c r="AB845" s="176" t="s">
        <v>266</v>
      </c>
      <c r="AC845" s="176" t="s">
        <v>266</v>
      </c>
      <c r="AD845" s="176" t="s">
        <v>266</v>
      </c>
      <c r="AE845" s="176" t="s">
        <v>266</v>
      </c>
      <c r="AF845" s="176" t="s">
        <v>266</v>
      </c>
      <c r="AG845" s="176" t="s">
        <v>266</v>
      </c>
      <c r="AH845" s="176" t="s">
        <v>266</v>
      </c>
      <c r="AI845" s="176" t="s">
        <v>266</v>
      </c>
      <c r="AJ845" s="176" t="s">
        <v>266</v>
      </c>
      <c r="AK845" s="176" t="s">
        <v>266</v>
      </c>
      <c r="AL845" s="176" t="s">
        <v>266</v>
      </c>
      <c r="AM845" s="176" t="s">
        <v>266</v>
      </c>
      <c r="AN845" s="176" t="s">
        <v>266</v>
      </c>
      <c r="AO845" s="176" t="s">
        <v>266</v>
      </c>
      <c r="AP845" s="176" t="s">
        <v>266</v>
      </c>
      <c r="AQ845" s="176" t="s">
        <v>266</v>
      </c>
      <c r="AR845" s="176" t="s">
        <v>266</v>
      </c>
      <c r="AS845" s="176" t="s">
        <v>266</v>
      </c>
      <c r="AT845" s="176" t="s">
        <v>266</v>
      </c>
      <c r="AU845" s="176" t="s">
        <v>266</v>
      </c>
      <c r="AV845" s="176" t="s">
        <v>266</v>
      </c>
      <c r="AW845" s="176" t="s">
        <v>266</v>
      </c>
      <c r="AX845" s="176" t="s">
        <v>266</v>
      </c>
    </row>
    <row r="846" spans="1:50" x14ac:dyDescent="0.3">
      <c r="A846" s="176">
        <v>811960</v>
      </c>
      <c r="B846" s="176" t="s">
        <v>289</v>
      </c>
      <c r="C846" s="176" t="s">
        <v>204</v>
      </c>
      <c r="D846" s="176" t="s">
        <v>204</v>
      </c>
      <c r="E846" s="176" t="s">
        <v>204</v>
      </c>
      <c r="F846" s="176" t="s">
        <v>204</v>
      </c>
      <c r="G846" s="176" t="s">
        <v>204</v>
      </c>
      <c r="H846" s="176" t="s">
        <v>204</v>
      </c>
      <c r="I846" s="176" t="s">
        <v>205</v>
      </c>
      <c r="J846" s="176" t="s">
        <v>204</v>
      </c>
      <c r="K846" s="176" t="s">
        <v>204</v>
      </c>
      <c r="L846" s="176" t="s">
        <v>204</v>
      </c>
      <c r="M846" s="176" t="s">
        <v>204</v>
      </c>
      <c r="N846" s="176" t="s">
        <v>204</v>
      </c>
      <c r="O846" s="176" t="s">
        <v>204</v>
      </c>
      <c r="P846" s="176" t="s">
        <v>204</v>
      </c>
      <c r="Q846" s="176" t="s">
        <v>204</v>
      </c>
      <c r="R846" s="176" t="s">
        <v>204</v>
      </c>
      <c r="S846" s="176" t="s">
        <v>205</v>
      </c>
      <c r="T846" s="176" t="s">
        <v>204</v>
      </c>
      <c r="U846" s="176" t="s">
        <v>204</v>
      </c>
      <c r="V846" s="176" t="s">
        <v>204</v>
      </c>
      <c r="W846" s="176" t="s">
        <v>204</v>
      </c>
      <c r="X846" s="176" t="s">
        <v>204</v>
      </c>
      <c r="Y846" s="176" t="s">
        <v>204</v>
      </c>
      <c r="Z846" s="176" t="s">
        <v>204</v>
      </c>
    </row>
    <row r="847" spans="1:50" x14ac:dyDescent="0.3">
      <c r="A847" s="176">
        <v>811961</v>
      </c>
      <c r="B847" s="176" t="s">
        <v>289</v>
      </c>
      <c r="C847" s="176" t="s">
        <v>940</v>
      </c>
      <c r="D847" s="176" t="s">
        <v>203</v>
      </c>
      <c r="E847" s="176" t="s">
        <v>203</v>
      </c>
      <c r="F847" s="176" t="s">
        <v>940</v>
      </c>
      <c r="G847" s="176" t="s">
        <v>940</v>
      </c>
      <c r="H847" s="176" t="s">
        <v>940</v>
      </c>
      <c r="I847" s="176" t="s">
        <v>940</v>
      </c>
      <c r="J847" s="176" t="s">
        <v>203</v>
      </c>
      <c r="K847" s="176" t="s">
        <v>940</v>
      </c>
      <c r="L847" s="176" t="s">
        <v>203</v>
      </c>
      <c r="M847" s="176" t="s">
        <v>940</v>
      </c>
      <c r="N847" s="176" t="s">
        <v>940</v>
      </c>
      <c r="O847" s="176" t="s">
        <v>205</v>
      </c>
      <c r="P847" s="176" t="s">
        <v>940</v>
      </c>
      <c r="Q847" s="176" t="s">
        <v>205</v>
      </c>
      <c r="R847" s="176" t="s">
        <v>205</v>
      </c>
      <c r="S847" s="176" t="s">
        <v>205</v>
      </c>
      <c r="T847" s="176" t="s">
        <v>940</v>
      </c>
      <c r="U847" s="176" t="s">
        <v>940</v>
      </c>
      <c r="V847" s="176" t="s">
        <v>940</v>
      </c>
      <c r="W847" s="176" t="s">
        <v>205</v>
      </c>
      <c r="X847" s="176" t="s">
        <v>205</v>
      </c>
      <c r="Y847" s="176" t="s">
        <v>205</v>
      </c>
      <c r="Z847" s="176" t="s">
        <v>205</v>
      </c>
      <c r="AA847" s="176" t="s">
        <v>266</v>
      </c>
      <c r="AB847" s="176" t="s">
        <v>266</v>
      </c>
      <c r="AC847" s="176" t="s">
        <v>266</v>
      </c>
      <c r="AD847" s="176" t="s">
        <v>266</v>
      </c>
      <c r="AE847" s="176" t="s">
        <v>266</v>
      </c>
      <c r="AF847" s="176" t="s">
        <v>266</v>
      </c>
      <c r="AG847" s="176" t="s">
        <v>266</v>
      </c>
      <c r="AH847" s="176" t="s">
        <v>266</v>
      </c>
      <c r="AI847" s="176" t="s">
        <v>266</v>
      </c>
      <c r="AJ847" s="176" t="s">
        <v>266</v>
      </c>
      <c r="AK847" s="176" t="s">
        <v>266</v>
      </c>
      <c r="AL847" s="176" t="s">
        <v>266</v>
      </c>
      <c r="AM847" s="176" t="s">
        <v>266</v>
      </c>
      <c r="AN847" s="176" t="s">
        <v>266</v>
      </c>
      <c r="AO847" s="176" t="s">
        <v>266</v>
      </c>
      <c r="AP847" s="176" t="s">
        <v>266</v>
      </c>
      <c r="AQ847" s="176" t="s">
        <v>266</v>
      </c>
      <c r="AR847" s="176" t="s">
        <v>266</v>
      </c>
      <c r="AS847" s="176" t="s">
        <v>266</v>
      </c>
      <c r="AT847" s="176" t="s">
        <v>266</v>
      </c>
      <c r="AU847" s="176" t="s">
        <v>266</v>
      </c>
      <c r="AV847" s="176" t="s">
        <v>266</v>
      </c>
      <c r="AW847" s="176" t="s">
        <v>266</v>
      </c>
      <c r="AX847" s="176" t="s">
        <v>266</v>
      </c>
    </row>
    <row r="848" spans="1:50" x14ac:dyDescent="0.3">
      <c r="A848" s="176">
        <v>811980</v>
      </c>
      <c r="B848" s="176" t="s">
        <v>289</v>
      </c>
      <c r="C848" s="176" t="s">
        <v>203</v>
      </c>
      <c r="D848" s="176" t="s">
        <v>203</v>
      </c>
      <c r="E848" s="176" t="s">
        <v>205</v>
      </c>
      <c r="F848" s="176" t="s">
        <v>205</v>
      </c>
      <c r="G848" s="176" t="s">
        <v>205</v>
      </c>
      <c r="H848" s="176" t="s">
        <v>205</v>
      </c>
      <c r="I848" s="176" t="s">
        <v>205</v>
      </c>
      <c r="J848" s="176" t="s">
        <v>205</v>
      </c>
      <c r="K848" s="176" t="s">
        <v>205</v>
      </c>
      <c r="L848" s="176" t="s">
        <v>205</v>
      </c>
      <c r="M848" s="176" t="s">
        <v>205</v>
      </c>
      <c r="N848" s="176" t="s">
        <v>203</v>
      </c>
      <c r="O848" s="176" t="s">
        <v>205</v>
      </c>
      <c r="P848" s="176" t="s">
        <v>204</v>
      </c>
      <c r="Q848" s="176" t="s">
        <v>205</v>
      </c>
      <c r="R848" s="176" t="s">
        <v>205</v>
      </c>
      <c r="S848" s="176" t="s">
        <v>205</v>
      </c>
      <c r="T848" s="176" t="s">
        <v>205</v>
      </c>
      <c r="U848" s="176" t="s">
        <v>204</v>
      </c>
      <c r="V848" s="176" t="s">
        <v>204</v>
      </c>
      <c r="W848" s="176" t="s">
        <v>205</v>
      </c>
      <c r="X848" s="176" t="s">
        <v>205</v>
      </c>
      <c r="Y848" s="176" t="s">
        <v>205</v>
      </c>
      <c r="Z848" s="176" t="s">
        <v>205</v>
      </c>
      <c r="AA848" s="176" t="s">
        <v>266</v>
      </c>
      <c r="AB848" s="176" t="s">
        <v>266</v>
      </c>
      <c r="AC848" s="176" t="s">
        <v>266</v>
      </c>
      <c r="AD848" s="176" t="s">
        <v>266</v>
      </c>
      <c r="AE848" s="176" t="s">
        <v>266</v>
      </c>
      <c r="AF848" s="176" t="s">
        <v>266</v>
      </c>
      <c r="AG848" s="176" t="s">
        <v>266</v>
      </c>
      <c r="AH848" s="176" t="s">
        <v>266</v>
      </c>
      <c r="AI848" s="176" t="s">
        <v>266</v>
      </c>
      <c r="AJ848" s="176" t="s">
        <v>266</v>
      </c>
      <c r="AK848" s="176" t="s">
        <v>266</v>
      </c>
      <c r="AL848" s="176" t="s">
        <v>266</v>
      </c>
      <c r="AM848" s="176" t="s">
        <v>266</v>
      </c>
      <c r="AN848" s="176" t="s">
        <v>266</v>
      </c>
      <c r="AO848" s="176" t="s">
        <v>266</v>
      </c>
      <c r="AP848" s="176" t="s">
        <v>266</v>
      </c>
      <c r="AQ848" s="176" t="s">
        <v>266</v>
      </c>
      <c r="AR848" s="176" t="s">
        <v>266</v>
      </c>
      <c r="AS848" s="176" t="s">
        <v>266</v>
      </c>
      <c r="AT848" s="176" t="s">
        <v>266</v>
      </c>
      <c r="AU848" s="176" t="s">
        <v>266</v>
      </c>
      <c r="AV848" s="176" t="s">
        <v>266</v>
      </c>
      <c r="AW848" s="176" t="s">
        <v>266</v>
      </c>
      <c r="AX848" s="176" t="s">
        <v>266</v>
      </c>
    </row>
    <row r="849" spans="1:50" x14ac:dyDescent="0.3">
      <c r="A849" s="176">
        <v>811982</v>
      </c>
      <c r="B849" s="176" t="s">
        <v>289</v>
      </c>
      <c r="C849" s="176" t="s">
        <v>203</v>
      </c>
      <c r="D849" s="176" t="s">
        <v>203</v>
      </c>
      <c r="E849" s="176" t="s">
        <v>205</v>
      </c>
      <c r="F849" s="176" t="s">
        <v>203</v>
      </c>
      <c r="G849" s="176" t="s">
        <v>205</v>
      </c>
      <c r="H849" s="176" t="s">
        <v>203</v>
      </c>
      <c r="I849" s="176" t="s">
        <v>203</v>
      </c>
      <c r="J849" s="176" t="s">
        <v>205</v>
      </c>
      <c r="K849" s="176" t="s">
        <v>203</v>
      </c>
      <c r="L849" s="176" t="s">
        <v>205</v>
      </c>
      <c r="M849" s="176" t="s">
        <v>203</v>
      </c>
      <c r="N849" s="176" t="s">
        <v>203</v>
      </c>
      <c r="O849" s="176" t="s">
        <v>204</v>
      </c>
      <c r="P849" s="176" t="s">
        <v>204</v>
      </c>
      <c r="Q849" s="176" t="s">
        <v>204</v>
      </c>
      <c r="R849" s="176" t="s">
        <v>204</v>
      </c>
      <c r="S849" s="176" t="s">
        <v>204</v>
      </c>
      <c r="T849" s="176" t="s">
        <v>204</v>
      </c>
      <c r="U849" s="176" t="s">
        <v>204</v>
      </c>
      <c r="V849" s="176" t="s">
        <v>204</v>
      </c>
      <c r="W849" s="176" t="s">
        <v>204</v>
      </c>
      <c r="X849" s="176" t="s">
        <v>204</v>
      </c>
      <c r="Y849" s="176" t="s">
        <v>204</v>
      </c>
      <c r="Z849" s="176" t="s">
        <v>204</v>
      </c>
    </row>
    <row r="850" spans="1:50" x14ac:dyDescent="0.3">
      <c r="A850" s="176">
        <v>811984</v>
      </c>
      <c r="B850" s="176" t="s">
        <v>289</v>
      </c>
      <c r="C850" s="176" t="s">
        <v>205</v>
      </c>
      <c r="D850" s="176" t="s">
        <v>203</v>
      </c>
      <c r="E850" s="176" t="s">
        <v>205</v>
      </c>
      <c r="F850" s="176" t="s">
        <v>203</v>
      </c>
      <c r="G850" s="176" t="s">
        <v>205</v>
      </c>
      <c r="H850" s="176" t="s">
        <v>205</v>
      </c>
      <c r="I850" s="176" t="s">
        <v>205</v>
      </c>
      <c r="J850" s="176" t="s">
        <v>205</v>
      </c>
      <c r="K850" s="176" t="s">
        <v>205</v>
      </c>
      <c r="L850" s="176" t="s">
        <v>205</v>
      </c>
      <c r="M850" s="176" t="s">
        <v>203</v>
      </c>
      <c r="N850" s="176" t="s">
        <v>205</v>
      </c>
      <c r="O850" s="176" t="s">
        <v>204</v>
      </c>
      <c r="P850" s="176" t="s">
        <v>205</v>
      </c>
      <c r="Q850" s="176" t="s">
        <v>205</v>
      </c>
      <c r="R850" s="176" t="s">
        <v>205</v>
      </c>
      <c r="S850" s="176" t="s">
        <v>205</v>
      </c>
      <c r="T850" s="176" t="s">
        <v>205</v>
      </c>
      <c r="U850" s="176" t="s">
        <v>205</v>
      </c>
      <c r="V850" s="176" t="s">
        <v>205</v>
      </c>
      <c r="W850" s="176" t="s">
        <v>205</v>
      </c>
      <c r="X850" s="176" t="s">
        <v>205</v>
      </c>
      <c r="Y850" s="176" t="s">
        <v>205</v>
      </c>
      <c r="Z850" s="176" t="s">
        <v>204</v>
      </c>
      <c r="AA850" s="176" t="s">
        <v>266</v>
      </c>
      <c r="AB850" s="176" t="s">
        <v>266</v>
      </c>
      <c r="AC850" s="176" t="s">
        <v>266</v>
      </c>
      <c r="AD850" s="176" t="s">
        <v>266</v>
      </c>
      <c r="AE850" s="176" t="s">
        <v>266</v>
      </c>
      <c r="AF850" s="176" t="s">
        <v>266</v>
      </c>
      <c r="AG850" s="176" t="s">
        <v>266</v>
      </c>
      <c r="AH850" s="176" t="s">
        <v>266</v>
      </c>
      <c r="AI850" s="176" t="s">
        <v>266</v>
      </c>
      <c r="AJ850" s="176" t="s">
        <v>266</v>
      </c>
      <c r="AK850" s="176" t="s">
        <v>266</v>
      </c>
      <c r="AL850" s="176" t="s">
        <v>266</v>
      </c>
      <c r="AM850" s="176" t="s">
        <v>266</v>
      </c>
      <c r="AN850" s="176" t="s">
        <v>266</v>
      </c>
      <c r="AO850" s="176" t="s">
        <v>266</v>
      </c>
      <c r="AP850" s="176" t="s">
        <v>266</v>
      </c>
      <c r="AQ850" s="176" t="s">
        <v>266</v>
      </c>
      <c r="AR850" s="176" t="s">
        <v>266</v>
      </c>
      <c r="AS850" s="176" t="s">
        <v>266</v>
      </c>
      <c r="AT850" s="176" t="s">
        <v>266</v>
      </c>
      <c r="AU850" s="176" t="s">
        <v>266</v>
      </c>
      <c r="AV850" s="176" t="s">
        <v>266</v>
      </c>
      <c r="AW850" s="176" t="s">
        <v>266</v>
      </c>
      <c r="AX850" s="176" t="s">
        <v>266</v>
      </c>
    </row>
    <row r="851" spans="1:50" x14ac:dyDescent="0.3">
      <c r="A851" s="176">
        <v>811994</v>
      </c>
      <c r="B851" s="176" t="s">
        <v>289</v>
      </c>
      <c r="C851" s="176" t="s">
        <v>203</v>
      </c>
      <c r="D851" s="176" t="s">
        <v>205</v>
      </c>
      <c r="E851" s="176" t="s">
        <v>205</v>
      </c>
      <c r="F851" s="176" t="s">
        <v>205</v>
      </c>
      <c r="G851" s="176" t="s">
        <v>205</v>
      </c>
      <c r="H851" s="176" t="s">
        <v>205</v>
      </c>
      <c r="I851" s="176" t="s">
        <v>205</v>
      </c>
      <c r="J851" s="176" t="s">
        <v>205</v>
      </c>
      <c r="K851" s="176" t="s">
        <v>205</v>
      </c>
      <c r="L851" s="176" t="s">
        <v>205</v>
      </c>
      <c r="M851" s="176" t="s">
        <v>205</v>
      </c>
      <c r="N851" s="176" t="s">
        <v>204</v>
      </c>
      <c r="O851" s="176" t="s">
        <v>205</v>
      </c>
      <c r="P851" s="176" t="s">
        <v>205</v>
      </c>
      <c r="Q851" s="176" t="s">
        <v>205</v>
      </c>
      <c r="R851" s="176" t="s">
        <v>205</v>
      </c>
      <c r="S851" s="176" t="s">
        <v>205</v>
      </c>
      <c r="T851" s="176" t="s">
        <v>205</v>
      </c>
      <c r="U851" s="176" t="s">
        <v>205</v>
      </c>
      <c r="V851" s="176" t="s">
        <v>205</v>
      </c>
      <c r="W851" s="176" t="s">
        <v>205</v>
      </c>
      <c r="X851" s="176" t="s">
        <v>205</v>
      </c>
      <c r="Y851" s="176" t="s">
        <v>205</v>
      </c>
      <c r="Z851" s="176" t="s">
        <v>204</v>
      </c>
      <c r="AA851" s="176" t="s">
        <v>266</v>
      </c>
      <c r="AB851" s="176" t="s">
        <v>266</v>
      </c>
      <c r="AC851" s="176" t="s">
        <v>266</v>
      </c>
      <c r="AD851" s="176" t="s">
        <v>266</v>
      </c>
      <c r="AE851" s="176" t="s">
        <v>266</v>
      </c>
      <c r="AF851" s="176" t="s">
        <v>266</v>
      </c>
      <c r="AG851" s="176" t="s">
        <v>266</v>
      </c>
      <c r="AH851" s="176" t="s">
        <v>266</v>
      </c>
      <c r="AI851" s="176" t="s">
        <v>266</v>
      </c>
      <c r="AJ851" s="176" t="s">
        <v>266</v>
      </c>
      <c r="AK851" s="176" t="s">
        <v>266</v>
      </c>
      <c r="AL851" s="176" t="s">
        <v>266</v>
      </c>
      <c r="AM851" s="176" t="s">
        <v>266</v>
      </c>
      <c r="AN851" s="176" t="s">
        <v>266</v>
      </c>
      <c r="AO851" s="176" t="s">
        <v>266</v>
      </c>
      <c r="AP851" s="176" t="s">
        <v>266</v>
      </c>
      <c r="AQ851" s="176" t="s">
        <v>266</v>
      </c>
      <c r="AR851" s="176" t="s">
        <v>266</v>
      </c>
      <c r="AS851" s="176" t="s">
        <v>266</v>
      </c>
      <c r="AT851" s="176" t="s">
        <v>266</v>
      </c>
      <c r="AU851" s="176" t="s">
        <v>266</v>
      </c>
      <c r="AV851" s="176" t="s">
        <v>266</v>
      </c>
      <c r="AW851" s="176" t="s">
        <v>266</v>
      </c>
      <c r="AX851" s="176" t="s">
        <v>266</v>
      </c>
    </row>
    <row r="852" spans="1:50" x14ac:dyDescent="0.3">
      <c r="A852" s="176">
        <v>811995</v>
      </c>
      <c r="B852" s="176" t="s">
        <v>289</v>
      </c>
      <c r="C852" s="176" t="s">
        <v>203</v>
      </c>
      <c r="D852" s="176" t="s">
        <v>205</v>
      </c>
      <c r="E852" s="176" t="s">
        <v>205</v>
      </c>
      <c r="F852" s="176" t="s">
        <v>203</v>
      </c>
      <c r="G852" s="176" t="s">
        <v>205</v>
      </c>
      <c r="H852" s="176" t="s">
        <v>205</v>
      </c>
      <c r="I852" s="176" t="s">
        <v>203</v>
      </c>
      <c r="J852" s="176" t="s">
        <v>205</v>
      </c>
      <c r="K852" s="176" t="s">
        <v>205</v>
      </c>
      <c r="L852" s="176" t="s">
        <v>205</v>
      </c>
      <c r="M852" s="176" t="s">
        <v>205</v>
      </c>
      <c r="N852" s="176" t="s">
        <v>205</v>
      </c>
      <c r="O852" s="176" t="s">
        <v>204</v>
      </c>
      <c r="P852" s="176" t="s">
        <v>205</v>
      </c>
      <c r="Q852" s="176" t="s">
        <v>205</v>
      </c>
      <c r="R852" s="176" t="s">
        <v>205</v>
      </c>
      <c r="S852" s="176" t="s">
        <v>205</v>
      </c>
      <c r="T852" s="176" t="s">
        <v>205</v>
      </c>
      <c r="U852" s="176" t="s">
        <v>205</v>
      </c>
      <c r="V852" s="176" t="s">
        <v>205</v>
      </c>
      <c r="W852" s="176" t="s">
        <v>204</v>
      </c>
      <c r="X852" s="176" t="s">
        <v>205</v>
      </c>
      <c r="Y852" s="176" t="s">
        <v>205</v>
      </c>
      <c r="Z852" s="176" t="s">
        <v>204</v>
      </c>
      <c r="AA852" s="176" t="s">
        <v>266</v>
      </c>
      <c r="AB852" s="176" t="s">
        <v>266</v>
      </c>
      <c r="AC852" s="176" t="s">
        <v>266</v>
      </c>
      <c r="AD852" s="176" t="s">
        <v>266</v>
      </c>
      <c r="AE852" s="176" t="s">
        <v>266</v>
      </c>
      <c r="AF852" s="176" t="s">
        <v>266</v>
      </c>
      <c r="AG852" s="176" t="s">
        <v>266</v>
      </c>
      <c r="AH852" s="176" t="s">
        <v>266</v>
      </c>
      <c r="AI852" s="176" t="s">
        <v>266</v>
      </c>
      <c r="AJ852" s="176" t="s">
        <v>266</v>
      </c>
      <c r="AK852" s="176" t="s">
        <v>266</v>
      </c>
      <c r="AL852" s="176" t="s">
        <v>266</v>
      </c>
      <c r="AM852" s="176" t="s">
        <v>266</v>
      </c>
      <c r="AN852" s="176" t="s">
        <v>266</v>
      </c>
      <c r="AO852" s="176" t="s">
        <v>266</v>
      </c>
      <c r="AP852" s="176" t="s">
        <v>266</v>
      </c>
      <c r="AQ852" s="176" t="s">
        <v>266</v>
      </c>
      <c r="AR852" s="176" t="s">
        <v>266</v>
      </c>
      <c r="AS852" s="176" t="s">
        <v>266</v>
      </c>
      <c r="AT852" s="176" t="s">
        <v>266</v>
      </c>
      <c r="AU852" s="176" t="s">
        <v>266</v>
      </c>
      <c r="AV852" s="176" t="s">
        <v>266</v>
      </c>
      <c r="AW852" s="176" t="s">
        <v>266</v>
      </c>
      <c r="AX852" s="176" t="s">
        <v>266</v>
      </c>
    </row>
    <row r="853" spans="1:50" x14ac:dyDescent="0.3">
      <c r="A853" s="176">
        <v>811997</v>
      </c>
      <c r="B853" s="176" t="s">
        <v>289</v>
      </c>
      <c r="C853" s="176" t="s">
        <v>203</v>
      </c>
      <c r="D853" s="176" t="s">
        <v>203</v>
      </c>
      <c r="E853" s="176" t="s">
        <v>205</v>
      </c>
      <c r="F853" s="176" t="s">
        <v>203</v>
      </c>
      <c r="G853" s="176" t="s">
        <v>205</v>
      </c>
      <c r="H853" s="176" t="s">
        <v>203</v>
      </c>
      <c r="I853" s="176" t="s">
        <v>203</v>
      </c>
      <c r="J853" s="176" t="s">
        <v>205</v>
      </c>
      <c r="K853" s="176" t="s">
        <v>205</v>
      </c>
      <c r="L853" s="176" t="s">
        <v>205</v>
      </c>
      <c r="M853" s="176" t="s">
        <v>205</v>
      </c>
      <c r="N853" s="176" t="s">
        <v>205</v>
      </c>
      <c r="O853" s="176" t="s">
        <v>205</v>
      </c>
      <c r="P853" s="176" t="s">
        <v>205</v>
      </c>
      <c r="Q853" s="176" t="s">
        <v>205</v>
      </c>
      <c r="R853" s="176" t="s">
        <v>205</v>
      </c>
      <c r="S853" s="176" t="s">
        <v>205</v>
      </c>
      <c r="T853" s="176" t="s">
        <v>205</v>
      </c>
      <c r="U853" s="176" t="s">
        <v>205</v>
      </c>
      <c r="V853" s="176" t="s">
        <v>205</v>
      </c>
      <c r="W853" s="176" t="s">
        <v>205</v>
      </c>
      <c r="X853" s="176" t="s">
        <v>205</v>
      </c>
      <c r="Y853" s="176" t="s">
        <v>204</v>
      </c>
      <c r="Z853" s="176" t="s">
        <v>205</v>
      </c>
      <c r="AA853" s="176" t="s">
        <v>266</v>
      </c>
      <c r="AB853" s="176" t="s">
        <v>266</v>
      </c>
      <c r="AC853" s="176" t="s">
        <v>266</v>
      </c>
      <c r="AD853" s="176" t="s">
        <v>266</v>
      </c>
      <c r="AE853" s="176" t="s">
        <v>266</v>
      </c>
      <c r="AF853" s="176" t="s">
        <v>266</v>
      </c>
      <c r="AG853" s="176" t="s">
        <v>266</v>
      </c>
      <c r="AH853" s="176" t="s">
        <v>266</v>
      </c>
      <c r="AI853" s="176" t="s">
        <v>266</v>
      </c>
      <c r="AJ853" s="176" t="s">
        <v>266</v>
      </c>
      <c r="AK853" s="176" t="s">
        <v>266</v>
      </c>
      <c r="AL853" s="176" t="s">
        <v>266</v>
      </c>
      <c r="AM853" s="176" t="s">
        <v>266</v>
      </c>
      <c r="AN853" s="176" t="s">
        <v>266</v>
      </c>
      <c r="AO853" s="176" t="s">
        <v>266</v>
      </c>
      <c r="AP853" s="176" t="s">
        <v>266</v>
      </c>
      <c r="AQ853" s="176" t="s">
        <v>266</v>
      </c>
      <c r="AR853" s="176" t="s">
        <v>266</v>
      </c>
      <c r="AS853" s="176" t="s">
        <v>266</v>
      </c>
      <c r="AT853" s="176" t="s">
        <v>266</v>
      </c>
      <c r="AU853" s="176" t="s">
        <v>266</v>
      </c>
      <c r="AV853" s="176" t="s">
        <v>266</v>
      </c>
      <c r="AW853" s="176" t="s">
        <v>266</v>
      </c>
      <c r="AX853" s="176" t="s">
        <v>266</v>
      </c>
    </row>
    <row r="854" spans="1:50" x14ac:dyDescent="0.3">
      <c r="A854" s="176">
        <v>811998</v>
      </c>
      <c r="B854" s="176" t="s">
        <v>289</v>
      </c>
      <c r="C854" s="176" t="s">
        <v>203</v>
      </c>
      <c r="D854" s="176" t="s">
        <v>205</v>
      </c>
      <c r="E854" s="176" t="s">
        <v>205</v>
      </c>
      <c r="F854" s="176" t="s">
        <v>205</v>
      </c>
      <c r="G854" s="176" t="s">
        <v>205</v>
      </c>
      <c r="H854" s="176" t="s">
        <v>205</v>
      </c>
      <c r="I854" s="176" t="s">
        <v>205</v>
      </c>
      <c r="J854" s="176" t="s">
        <v>205</v>
      </c>
      <c r="K854" s="176" t="s">
        <v>205</v>
      </c>
      <c r="L854" s="176" t="s">
        <v>205</v>
      </c>
      <c r="M854" s="176" t="s">
        <v>205</v>
      </c>
      <c r="N854" s="176" t="s">
        <v>205</v>
      </c>
      <c r="O854" s="176" t="s">
        <v>204</v>
      </c>
      <c r="P854" s="176" t="s">
        <v>205</v>
      </c>
      <c r="Q854" s="176" t="s">
        <v>205</v>
      </c>
      <c r="R854" s="176" t="s">
        <v>205</v>
      </c>
      <c r="S854" s="176" t="s">
        <v>205</v>
      </c>
      <c r="T854" s="176" t="s">
        <v>205</v>
      </c>
      <c r="U854" s="176" t="s">
        <v>205</v>
      </c>
      <c r="V854" s="176" t="s">
        <v>205</v>
      </c>
      <c r="W854" s="176" t="s">
        <v>205</v>
      </c>
      <c r="X854" s="176" t="s">
        <v>205</v>
      </c>
      <c r="Y854" s="176" t="s">
        <v>205</v>
      </c>
      <c r="Z854" s="176" t="s">
        <v>204</v>
      </c>
      <c r="AA854" s="176" t="s">
        <v>266</v>
      </c>
      <c r="AB854" s="176" t="s">
        <v>266</v>
      </c>
      <c r="AC854" s="176" t="s">
        <v>266</v>
      </c>
      <c r="AD854" s="176" t="s">
        <v>266</v>
      </c>
      <c r="AE854" s="176" t="s">
        <v>266</v>
      </c>
      <c r="AF854" s="176" t="s">
        <v>266</v>
      </c>
      <c r="AG854" s="176" t="s">
        <v>266</v>
      </c>
      <c r="AH854" s="176" t="s">
        <v>266</v>
      </c>
      <c r="AI854" s="176" t="s">
        <v>266</v>
      </c>
      <c r="AJ854" s="176" t="s">
        <v>266</v>
      </c>
      <c r="AK854" s="176" t="s">
        <v>266</v>
      </c>
      <c r="AL854" s="176" t="s">
        <v>266</v>
      </c>
      <c r="AM854" s="176" t="s">
        <v>266</v>
      </c>
      <c r="AN854" s="176" t="s">
        <v>266</v>
      </c>
      <c r="AO854" s="176" t="s">
        <v>266</v>
      </c>
      <c r="AP854" s="176" t="s">
        <v>266</v>
      </c>
      <c r="AQ854" s="176" t="s">
        <v>266</v>
      </c>
      <c r="AR854" s="176" t="s">
        <v>266</v>
      </c>
      <c r="AS854" s="176" t="s">
        <v>266</v>
      </c>
      <c r="AT854" s="176" t="s">
        <v>266</v>
      </c>
      <c r="AU854" s="176" t="s">
        <v>266</v>
      </c>
      <c r="AV854" s="176" t="s">
        <v>266</v>
      </c>
      <c r="AW854" s="176" t="s">
        <v>266</v>
      </c>
      <c r="AX854" s="176" t="s">
        <v>266</v>
      </c>
    </row>
    <row r="855" spans="1:50" x14ac:dyDescent="0.3">
      <c r="A855" s="176">
        <v>812001</v>
      </c>
      <c r="B855" s="176" t="s">
        <v>289</v>
      </c>
      <c r="C855" s="176" t="s">
        <v>205</v>
      </c>
      <c r="D855" s="176" t="s">
        <v>204</v>
      </c>
      <c r="E855" s="176" t="s">
        <v>204</v>
      </c>
      <c r="F855" s="176" t="s">
        <v>203</v>
      </c>
      <c r="G855" s="176" t="s">
        <v>205</v>
      </c>
      <c r="H855" s="176" t="s">
        <v>205</v>
      </c>
      <c r="I855" s="176" t="s">
        <v>203</v>
      </c>
      <c r="J855" s="176" t="s">
        <v>205</v>
      </c>
      <c r="K855" s="176" t="s">
        <v>203</v>
      </c>
      <c r="L855" s="176" t="s">
        <v>203</v>
      </c>
      <c r="M855" s="176" t="s">
        <v>205</v>
      </c>
      <c r="N855" s="176" t="s">
        <v>203</v>
      </c>
      <c r="O855" s="176" t="s">
        <v>204</v>
      </c>
      <c r="P855" s="176" t="s">
        <v>204</v>
      </c>
      <c r="Q855" s="176" t="s">
        <v>204</v>
      </c>
      <c r="R855" s="176" t="s">
        <v>204</v>
      </c>
      <c r="S855" s="176" t="s">
        <v>204</v>
      </c>
      <c r="T855" s="176" t="s">
        <v>204</v>
      </c>
      <c r="U855" s="176" t="s">
        <v>204</v>
      </c>
      <c r="V855" s="176" t="s">
        <v>204</v>
      </c>
      <c r="W855" s="176" t="s">
        <v>204</v>
      </c>
      <c r="X855" s="176" t="s">
        <v>204</v>
      </c>
      <c r="Y855" s="176" t="s">
        <v>204</v>
      </c>
      <c r="Z855" s="176" t="s">
        <v>204</v>
      </c>
    </row>
    <row r="856" spans="1:50" x14ac:dyDescent="0.3">
      <c r="A856" s="176">
        <v>812011</v>
      </c>
      <c r="B856" s="176" t="s">
        <v>289</v>
      </c>
      <c r="C856" s="176" t="s">
        <v>203</v>
      </c>
      <c r="D856" s="176" t="s">
        <v>205</v>
      </c>
      <c r="E856" s="176" t="s">
        <v>205</v>
      </c>
      <c r="F856" s="176" t="s">
        <v>205</v>
      </c>
      <c r="G856" s="176" t="s">
        <v>205</v>
      </c>
      <c r="H856" s="176" t="s">
        <v>203</v>
      </c>
      <c r="I856" s="176" t="s">
        <v>203</v>
      </c>
      <c r="J856" s="176" t="s">
        <v>205</v>
      </c>
      <c r="K856" s="176" t="s">
        <v>205</v>
      </c>
      <c r="L856" s="176" t="s">
        <v>205</v>
      </c>
      <c r="M856" s="176" t="s">
        <v>205</v>
      </c>
      <c r="N856" s="176" t="s">
        <v>205</v>
      </c>
      <c r="O856" s="176" t="s">
        <v>205</v>
      </c>
      <c r="P856" s="176" t="s">
        <v>205</v>
      </c>
      <c r="Q856" s="176" t="s">
        <v>205</v>
      </c>
      <c r="R856" s="176" t="s">
        <v>205</v>
      </c>
      <c r="S856" s="176" t="s">
        <v>205</v>
      </c>
      <c r="T856" s="176" t="s">
        <v>205</v>
      </c>
      <c r="U856" s="176" t="s">
        <v>205</v>
      </c>
      <c r="V856" s="176" t="s">
        <v>205</v>
      </c>
      <c r="W856" s="176" t="s">
        <v>205</v>
      </c>
      <c r="X856" s="176" t="s">
        <v>205</v>
      </c>
      <c r="Y856" s="176" t="s">
        <v>205</v>
      </c>
      <c r="Z856" s="176" t="s">
        <v>204</v>
      </c>
      <c r="AA856" s="176" t="s">
        <v>266</v>
      </c>
      <c r="AB856" s="176" t="s">
        <v>266</v>
      </c>
      <c r="AC856" s="176" t="s">
        <v>266</v>
      </c>
      <c r="AD856" s="176" t="s">
        <v>266</v>
      </c>
      <c r="AE856" s="176" t="s">
        <v>266</v>
      </c>
      <c r="AF856" s="176" t="s">
        <v>266</v>
      </c>
      <c r="AG856" s="176" t="s">
        <v>266</v>
      </c>
      <c r="AH856" s="176" t="s">
        <v>266</v>
      </c>
      <c r="AI856" s="176" t="s">
        <v>266</v>
      </c>
      <c r="AJ856" s="176" t="s">
        <v>266</v>
      </c>
      <c r="AK856" s="176" t="s">
        <v>266</v>
      </c>
      <c r="AL856" s="176" t="s">
        <v>266</v>
      </c>
      <c r="AM856" s="176" t="s">
        <v>266</v>
      </c>
      <c r="AN856" s="176" t="s">
        <v>266</v>
      </c>
      <c r="AO856" s="176" t="s">
        <v>266</v>
      </c>
      <c r="AP856" s="176" t="s">
        <v>266</v>
      </c>
      <c r="AQ856" s="176" t="s">
        <v>266</v>
      </c>
      <c r="AR856" s="176" t="s">
        <v>266</v>
      </c>
      <c r="AS856" s="176" t="s">
        <v>266</v>
      </c>
      <c r="AT856" s="176" t="s">
        <v>266</v>
      </c>
      <c r="AU856" s="176" t="s">
        <v>266</v>
      </c>
      <c r="AV856" s="176" t="s">
        <v>266</v>
      </c>
      <c r="AW856" s="176" t="s">
        <v>266</v>
      </c>
      <c r="AX856" s="176" t="s">
        <v>266</v>
      </c>
    </row>
    <row r="857" spans="1:50" x14ac:dyDescent="0.3">
      <c r="A857" s="176">
        <v>812016</v>
      </c>
      <c r="B857" s="176" t="s">
        <v>289</v>
      </c>
      <c r="C857" s="176" t="s">
        <v>205</v>
      </c>
      <c r="D857" s="176" t="s">
        <v>203</v>
      </c>
      <c r="E857" s="176" t="s">
        <v>205</v>
      </c>
      <c r="F857" s="176" t="s">
        <v>205</v>
      </c>
      <c r="G857" s="176" t="s">
        <v>205</v>
      </c>
      <c r="H857" s="176" t="s">
        <v>205</v>
      </c>
      <c r="I857" s="176" t="s">
        <v>203</v>
      </c>
      <c r="J857" s="176" t="s">
        <v>203</v>
      </c>
      <c r="K857" s="176" t="s">
        <v>203</v>
      </c>
      <c r="L857" s="176" t="s">
        <v>203</v>
      </c>
      <c r="M857" s="176" t="s">
        <v>203</v>
      </c>
      <c r="N857" s="176" t="s">
        <v>205</v>
      </c>
      <c r="O857" s="176" t="s">
        <v>204</v>
      </c>
      <c r="P857" s="176" t="s">
        <v>204</v>
      </c>
      <c r="Q857" s="176" t="s">
        <v>204</v>
      </c>
      <c r="R857" s="176" t="s">
        <v>204</v>
      </c>
      <c r="S857" s="176" t="s">
        <v>204</v>
      </c>
      <c r="T857" s="176" t="s">
        <v>204</v>
      </c>
      <c r="U857" s="176" t="s">
        <v>204</v>
      </c>
      <c r="V857" s="176" t="s">
        <v>204</v>
      </c>
      <c r="W857" s="176" t="s">
        <v>204</v>
      </c>
      <c r="X857" s="176" t="s">
        <v>204</v>
      </c>
      <c r="Y857" s="176" t="s">
        <v>204</v>
      </c>
      <c r="Z857" s="176" t="s">
        <v>204</v>
      </c>
    </row>
    <row r="858" spans="1:50" x14ac:dyDescent="0.3">
      <c r="A858" s="176">
        <v>812019</v>
      </c>
      <c r="B858" s="176" t="s">
        <v>289</v>
      </c>
      <c r="C858" s="176" t="s">
        <v>205</v>
      </c>
      <c r="D858" s="176" t="s">
        <v>203</v>
      </c>
      <c r="E858" s="176" t="s">
        <v>205</v>
      </c>
      <c r="F858" s="176" t="s">
        <v>205</v>
      </c>
      <c r="G858" s="176" t="s">
        <v>205</v>
      </c>
      <c r="H858" s="176" t="s">
        <v>205</v>
      </c>
      <c r="I858" s="176" t="s">
        <v>205</v>
      </c>
      <c r="J858" s="176" t="s">
        <v>203</v>
      </c>
      <c r="K858" s="176" t="s">
        <v>203</v>
      </c>
      <c r="L858" s="176" t="s">
        <v>203</v>
      </c>
      <c r="M858" s="176" t="s">
        <v>205</v>
      </c>
      <c r="N858" s="176" t="s">
        <v>205</v>
      </c>
      <c r="O858" s="176" t="s">
        <v>204</v>
      </c>
      <c r="P858" s="176" t="s">
        <v>204</v>
      </c>
      <c r="Q858" s="176" t="s">
        <v>204</v>
      </c>
      <c r="R858" s="176" t="s">
        <v>204</v>
      </c>
      <c r="S858" s="176" t="s">
        <v>204</v>
      </c>
      <c r="T858" s="176" t="s">
        <v>204</v>
      </c>
      <c r="U858" s="176" t="s">
        <v>204</v>
      </c>
      <c r="V858" s="176" t="s">
        <v>204</v>
      </c>
      <c r="W858" s="176" t="s">
        <v>204</v>
      </c>
      <c r="X858" s="176" t="s">
        <v>204</v>
      </c>
      <c r="Y858" s="176" t="s">
        <v>204</v>
      </c>
      <c r="Z858" s="176" t="s">
        <v>204</v>
      </c>
    </row>
    <row r="859" spans="1:50" x14ac:dyDescent="0.3">
      <c r="A859" s="176">
        <v>812022</v>
      </c>
      <c r="B859" s="176" t="s">
        <v>289</v>
      </c>
      <c r="C859" s="176" t="s">
        <v>203</v>
      </c>
      <c r="D859" s="176" t="s">
        <v>203</v>
      </c>
      <c r="E859" s="176" t="s">
        <v>205</v>
      </c>
      <c r="F859" s="176" t="s">
        <v>203</v>
      </c>
      <c r="G859" s="176" t="s">
        <v>203</v>
      </c>
      <c r="H859" s="176" t="s">
        <v>203</v>
      </c>
      <c r="I859" s="176" t="s">
        <v>203</v>
      </c>
      <c r="J859" s="176" t="s">
        <v>203</v>
      </c>
      <c r="K859" s="176" t="s">
        <v>205</v>
      </c>
      <c r="L859" s="176" t="s">
        <v>203</v>
      </c>
      <c r="M859" s="176" t="s">
        <v>205</v>
      </c>
      <c r="N859" s="176" t="s">
        <v>205</v>
      </c>
      <c r="O859" s="176" t="s">
        <v>204</v>
      </c>
      <c r="P859" s="176" t="s">
        <v>205</v>
      </c>
      <c r="Q859" s="176" t="s">
        <v>204</v>
      </c>
      <c r="R859" s="176" t="s">
        <v>205</v>
      </c>
      <c r="S859" s="176" t="s">
        <v>204</v>
      </c>
      <c r="T859" s="176" t="s">
        <v>205</v>
      </c>
      <c r="U859" s="176" t="s">
        <v>204</v>
      </c>
      <c r="V859" s="176" t="s">
        <v>204</v>
      </c>
      <c r="W859" s="176" t="s">
        <v>204</v>
      </c>
      <c r="X859" s="176" t="s">
        <v>204</v>
      </c>
      <c r="Y859" s="176" t="s">
        <v>204</v>
      </c>
      <c r="Z859" s="176" t="s">
        <v>204</v>
      </c>
    </row>
    <row r="860" spans="1:50" x14ac:dyDescent="0.3">
      <c r="A860" s="176">
        <v>812027</v>
      </c>
      <c r="B860" s="176" t="s">
        <v>289</v>
      </c>
      <c r="C860" s="176" t="s">
        <v>205</v>
      </c>
      <c r="D860" s="176" t="s">
        <v>205</v>
      </c>
      <c r="E860" s="176" t="s">
        <v>205</v>
      </c>
      <c r="F860" s="176" t="s">
        <v>205</v>
      </c>
      <c r="G860" s="176" t="s">
        <v>204</v>
      </c>
      <c r="H860" s="176" t="s">
        <v>203</v>
      </c>
      <c r="I860" s="176" t="s">
        <v>205</v>
      </c>
      <c r="J860" s="176" t="s">
        <v>205</v>
      </c>
      <c r="K860" s="176" t="s">
        <v>205</v>
      </c>
      <c r="L860" s="176" t="s">
        <v>204</v>
      </c>
      <c r="M860" s="176" t="s">
        <v>205</v>
      </c>
      <c r="N860" s="176" t="s">
        <v>205</v>
      </c>
      <c r="O860" s="176" t="s">
        <v>205</v>
      </c>
      <c r="P860" s="176" t="s">
        <v>204</v>
      </c>
      <c r="Q860" s="176" t="s">
        <v>205</v>
      </c>
      <c r="R860" s="176" t="s">
        <v>205</v>
      </c>
      <c r="S860" s="176" t="s">
        <v>204</v>
      </c>
      <c r="T860" s="176" t="s">
        <v>204</v>
      </c>
      <c r="U860" s="176" t="s">
        <v>204</v>
      </c>
      <c r="V860" s="176" t="s">
        <v>204</v>
      </c>
      <c r="W860" s="176" t="s">
        <v>204</v>
      </c>
      <c r="X860" s="176" t="s">
        <v>204</v>
      </c>
      <c r="Y860" s="176" t="s">
        <v>204</v>
      </c>
      <c r="Z860" s="176" t="s">
        <v>204</v>
      </c>
    </row>
    <row r="861" spans="1:50" x14ac:dyDescent="0.3">
      <c r="A861" s="176">
        <v>812033</v>
      </c>
      <c r="B861" s="176" t="s">
        <v>289</v>
      </c>
      <c r="C861" s="176" t="s">
        <v>203</v>
      </c>
      <c r="D861" s="176" t="s">
        <v>205</v>
      </c>
      <c r="E861" s="176" t="s">
        <v>205</v>
      </c>
      <c r="F861" s="176" t="s">
        <v>203</v>
      </c>
      <c r="G861" s="176" t="s">
        <v>203</v>
      </c>
      <c r="H861" s="176" t="s">
        <v>205</v>
      </c>
      <c r="I861" s="176" t="s">
        <v>203</v>
      </c>
      <c r="J861" s="176" t="s">
        <v>203</v>
      </c>
      <c r="K861" s="176" t="s">
        <v>205</v>
      </c>
      <c r="L861" s="176" t="s">
        <v>205</v>
      </c>
      <c r="M861" s="176" t="s">
        <v>205</v>
      </c>
      <c r="N861" s="176" t="s">
        <v>203</v>
      </c>
      <c r="O861" s="176" t="s">
        <v>205</v>
      </c>
      <c r="P861" s="176" t="s">
        <v>205</v>
      </c>
      <c r="Q861" s="176" t="s">
        <v>205</v>
      </c>
      <c r="R861" s="176" t="s">
        <v>205</v>
      </c>
      <c r="S861" s="176" t="s">
        <v>205</v>
      </c>
      <c r="T861" s="176" t="s">
        <v>205</v>
      </c>
      <c r="U861" s="176" t="s">
        <v>204</v>
      </c>
      <c r="V861" s="176" t="s">
        <v>204</v>
      </c>
      <c r="W861" s="176" t="s">
        <v>204</v>
      </c>
      <c r="X861" s="176" t="s">
        <v>204</v>
      </c>
      <c r="Y861" s="176" t="s">
        <v>204</v>
      </c>
      <c r="Z861" s="176" t="s">
        <v>204</v>
      </c>
    </row>
    <row r="862" spans="1:50" x14ac:dyDescent="0.3">
      <c r="A862" s="176">
        <v>812046</v>
      </c>
      <c r="B862" s="176" t="s">
        <v>289</v>
      </c>
      <c r="C862" s="176" t="s">
        <v>205</v>
      </c>
      <c r="D862" s="176" t="s">
        <v>203</v>
      </c>
      <c r="E862" s="176" t="s">
        <v>205</v>
      </c>
      <c r="F862" s="176" t="s">
        <v>203</v>
      </c>
      <c r="G862" s="176" t="s">
        <v>205</v>
      </c>
      <c r="H862" s="176" t="s">
        <v>203</v>
      </c>
      <c r="I862" s="176" t="s">
        <v>205</v>
      </c>
      <c r="J862" s="176" t="s">
        <v>205</v>
      </c>
      <c r="K862" s="176" t="s">
        <v>205</v>
      </c>
      <c r="L862" s="176" t="s">
        <v>205</v>
      </c>
      <c r="M862" s="176" t="s">
        <v>203</v>
      </c>
      <c r="N862" s="176" t="s">
        <v>203</v>
      </c>
      <c r="O862" s="176" t="s">
        <v>205</v>
      </c>
      <c r="P862" s="176" t="s">
        <v>205</v>
      </c>
      <c r="Q862" s="176" t="s">
        <v>205</v>
      </c>
      <c r="R862" s="176" t="s">
        <v>205</v>
      </c>
      <c r="S862" s="176" t="s">
        <v>205</v>
      </c>
      <c r="T862" s="176" t="s">
        <v>205</v>
      </c>
      <c r="U862" s="176" t="s">
        <v>204</v>
      </c>
      <c r="V862" s="176" t="s">
        <v>204</v>
      </c>
      <c r="W862" s="176" t="s">
        <v>204</v>
      </c>
      <c r="X862" s="176" t="s">
        <v>204</v>
      </c>
      <c r="Y862" s="176" t="s">
        <v>204</v>
      </c>
      <c r="Z862" s="176" t="s">
        <v>204</v>
      </c>
    </row>
    <row r="863" spans="1:50" x14ac:dyDescent="0.3">
      <c r="A863" s="176">
        <v>812053</v>
      </c>
      <c r="B863" s="176" t="s">
        <v>289</v>
      </c>
      <c r="C863" s="176" t="s">
        <v>205</v>
      </c>
      <c r="D863" s="176" t="s">
        <v>203</v>
      </c>
      <c r="E863" s="176" t="s">
        <v>205</v>
      </c>
      <c r="F863" s="176" t="s">
        <v>205</v>
      </c>
      <c r="G863" s="176" t="s">
        <v>205</v>
      </c>
      <c r="H863" s="176" t="s">
        <v>205</v>
      </c>
      <c r="I863" s="176" t="s">
        <v>205</v>
      </c>
      <c r="J863" s="176" t="s">
        <v>205</v>
      </c>
      <c r="K863" s="176" t="s">
        <v>203</v>
      </c>
      <c r="L863" s="176" t="s">
        <v>205</v>
      </c>
      <c r="M863" s="176" t="s">
        <v>205</v>
      </c>
      <c r="N863" s="176" t="s">
        <v>205</v>
      </c>
      <c r="O863" s="176" t="s">
        <v>204</v>
      </c>
      <c r="P863" s="176" t="s">
        <v>205</v>
      </c>
      <c r="Q863" s="176" t="s">
        <v>205</v>
      </c>
      <c r="R863" s="176" t="s">
        <v>205</v>
      </c>
      <c r="S863" s="176" t="s">
        <v>205</v>
      </c>
      <c r="T863" s="176" t="s">
        <v>205</v>
      </c>
      <c r="U863" s="176" t="s">
        <v>205</v>
      </c>
      <c r="V863" s="176" t="s">
        <v>205</v>
      </c>
      <c r="W863" s="176" t="s">
        <v>205</v>
      </c>
      <c r="X863" s="176" t="s">
        <v>205</v>
      </c>
      <c r="Y863" s="176" t="s">
        <v>205</v>
      </c>
      <c r="Z863" s="176" t="s">
        <v>205</v>
      </c>
      <c r="AA863" s="176" t="s">
        <v>266</v>
      </c>
      <c r="AB863" s="176" t="s">
        <v>266</v>
      </c>
      <c r="AC863" s="176" t="s">
        <v>266</v>
      </c>
      <c r="AD863" s="176" t="s">
        <v>266</v>
      </c>
      <c r="AE863" s="176" t="s">
        <v>266</v>
      </c>
      <c r="AF863" s="176" t="s">
        <v>266</v>
      </c>
      <c r="AG863" s="176" t="s">
        <v>266</v>
      </c>
      <c r="AH863" s="176" t="s">
        <v>266</v>
      </c>
      <c r="AI863" s="176" t="s">
        <v>266</v>
      </c>
      <c r="AJ863" s="176" t="s">
        <v>266</v>
      </c>
      <c r="AK863" s="176" t="s">
        <v>266</v>
      </c>
      <c r="AL863" s="176" t="s">
        <v>266</v>
      </c>
      <c r="AM863" s="176" t="s">
        <v>266</v>
      </c>
      <c r="AN863" s="176" t="s">
        <v>266</v>
      </c>
      <c r="AO863" s="176" t="s">
        <v>266</v>
      </c>
      <c r="AP863" s="176" t="s">
        <v>266</v>
      </c>
      <c r="AQ863" s="176" t="s">
        <v>266</v>
      </c>
      <c r="AR863" s="176" t="s">
        <v>266</v>
      </c>
      <c r="AS863" s="176" t="s">
        <v>266</v>
      </c>
      <c r="AT863" s="176" t="s">
        <v>266</v>
      </c>
      <c r="AU863" s="176" t="s">
        <v>266</v>
      </c>
      <c r="AV863" s="176" t="s">
        <v>266</v>
      </c>
      <c r="AW863" s="176" t="s">
        <v>266</v>
      </c>
      <c r="AX863" s="176" t="s">
        <v>266</v>
      </c>
    </row>
    <row r="864" spans="1:50" x14ac:dyDescent="0.3">
      <c r="A864" s="176">
        <v>812055</v>
      </c>
      <c r="B864" s="176" t="s">
        <v>289</v>
      </c>
      <c r="C864" s="176" t="s">
        <v>205</v>
      </c>
      <c r="D864" s="176" t="s">
        <v>205</v>
      </c>
      <c r="E864" s="176" t="s">
        <v>205</v>
      </c>
      <c r="F864" s="176" t="s">
        <v>203</v>
      </c>
      <c r="G864" s="176" t="s">
        <v>203</v>
      </c>
      <c r="H864" s="176" t="s">
        <v>205</v>
      </c>
      <c r="I864" s="176" t="s">
        <v>205</v>
      </c>
      <c r="J864" s="176" t="s">
        <v>205</v>
      </c>
      <c r="K864" s="176" t="s">
        <v>204</v>
      </c>
      <c r="L864" s="176" t="s">
        <v>204</v>
      </c>
      <c r="M864" s="176" t="s">
        <v>205</v>
      </c>
      <c r="N864" s="176" t="s">
        <v>205</v>
      </c>
      <c r="O864" s="176" t="s">
        <v>205</v>
      </c>
      <c r="P864" s="176" t="s">
        <v>204</v>
      </c>
      <c r="Q864" s="176" t="s">
        <v>205</v>
      </c>
      <c r="R864" s="176" t="s">
        <v>205</v>
      </c>
      <c r="S864" s="176" t="s">
        <v>205</v>
      </c>
      <c r="T864" s="176" t="s">
        <v>205</v>
      </c>
      <c r="U864" s="176" t="s">
        <v>204</v>
      </c>
      <c r="V864" s="176" t="s">
        <v>204</v>
      </c>
      <c r="W864" s="176" t="s">
        <v>204</v>
      </c>
      <c r="X864" s="176" t="s">
        <v>204</v>
      </c>
      <c r="Y864" s="176" t="s">
        <v>204</v>
      </c>
      <c r="Z864" s="176" t="s">
        <v>204</v>
      </c>
    </row>
    <row r="865" spans="1:50" x14ac:dyDescent="0.3">
      <c r="A865" s="176">
        <v>812058</v>
      </c>
      <c r="B865" s="176" t="s">
        <v>289</v>
      </c>
      <c r="C865" s="176" t="s">
        <v>205</v>
      </c>
      <c r="D865" s="176" t="s">
        <v>205</v>
      </c>
      <c r="E865" s="176" t="s">
        <v>205</v>
      </c>
      <c r="F865" s="176" t="s">
        <v>205</v>
      </c>
      <c r="G865" s="176" t="s">
        <v>205</v>
      </c>
      <c r="H865" s="176" t="s">
        <v>205</v>
      </c>
      <c r="I865" s="176" t="s">
        <v>203</v>
      </c>
      <c r="J865" s="176" t="s">
        <v>205</v>
      </c>
      <c r="K865" s="176" t="s">
        <v>204</v>
      </c>
      <c r="L865" s="176" t="s">
        <v>205</v>
      </c>
      <c r="M865" s="176" t="s">
        <v>203</v>
      </c>
      <c r="N865" s="176" t="s">
        <v>205</v>
      </c>
      <c r="O865" s="176" t="s">
        <v>204</v>
      </c>
      <c r="P865" s="176" t="s">
        <v>205</v>
      </c>
      <c r="Q865" s="176" t="s">
        <v>204</v>
      </c>
      <c r="R865" s="176" t="s">
        <v>205</v>
      </c>
      <c r="S865" s="176" t="s">
        <v>205</v>
      </c>
      <c r="T865" s="176" t="s">
        <v>205</v>
      </c>
      <c r="U865" s="176" t="s">
        <v>204</v>
      </c>
      <c r="V865" s="176" t="s">
        <v>204</v>
      </c>
      <c r="W865" s="176" t="s">
        <v>204</v>
      </c>
      <c r="X865" s="176" t="s">
        <v>204</v>
      </c>
      <c r="Y865" s="176" t="s">
        <v>204</v>
      </c>
      <c r="Z865" s="176" t="s">
        <v>204</v>
      </c>
    </row>
    <row r="866" spans="1:50" x14ac:dyDescent="0.3">
      <c r="A866" s="176">
        <v>812070</v>
      </c>
      <c r="B866" s="176" t="s">
        <v>289</v>
      </c>
      <c r="C866" s="176" t="s">
        <v>205</v>
      </c>
      <c r="D866" s="176" t="s">
        <v>204</v>
      </c>
      <c r="E866" s="176" t="s">
        <v>205</v>
      </c>
      <c r="F866" s="176" t="s">
        <v>205</v>
      </c>
      <c r="G866" s="176" t="s">
        <v>205</v>
      </c>
      <c r="H866" s="176" t="s">
        <v>205</v>
      </c>
      <c r="I866" s="176" t="s">
        <v>205</v>
      </c>
      <c r="J866" s="176" t="s">
        <v>205</v>
      </c>
      <c r="K866" s="176" t="s">
        <v>205</v>
      </c>
      <c r="L866" s="176" t="s">
        <v>205</v>
      </c>
      <c r="M866" s="176" t="s">
        <v>205</v>
      </c>
      <c r="N866" s="176" t="s">
        <v>205</v>
      </c>
      <c r="O866" s="176" t="s">
        <v>204</v>
      </c>
      <c r="P866" s="176" t="s">
        <v>204</v>
      </c>
      <c r="Q866" s="176" t="s">
        <v>204</v>
      </c>
      <c r="R866" s="176" t="s">
        <v>205</v>
      </c>
      <c r="S866" s="176" t="s">
        <v>204</v>
      </c>
      <c r="T866" s="176" t="s">
        <v>205</v>
      </c>
      <c r="U866" s="176" t="s">
        <v>204</v>
      </c>
      <c r="V866" s="176" t="s">
        <v>204</v>
      </c>
      <c r="W866" s="176" t="s">
        <v>204</v>
      </c>
      <c r="X866" s="176" t="s">
        <v>204</v>
      </c>
      <c r="Y866" s="176" t="s">
        <v>204</v>
      </c>
      <c r="Z866" s="176" t="s">
        <v>204</v>
      </c>
    </row>
    <row r="867" spans="1:50" x14ac:dyDescent="0.3">
      <c r="A867" s="176">
        <v>812072</v>
      </c>
      <c r="B867" s="176" t="s">
        <v>289</v>
      </c>
      <c r="C867" s="176" t="s">
        <v>203</v>
      </c>
      <c r="D867" s="176" t="s">
        <v>205</v>
      </c>
      <c r="E867" s="176" t="s">
        <v>203</v>
      </c>
      <c r="F867" s="176" t="s">
        <v>203</v>
      </c>
      <c r="G867" s="176" t="s">
        <v>205</v>
      </c>
      <c r="H867" s="176" t="s">
        <v>204</v>
      </c>
      <c r="I867" s="176" t="s">
        <v>205</v>
      </c>
      <c r="J867" s="176" t="s">
        <v>205</v>
      </c>
      <c r="K867" s="176" t="s">
        <v>205</v>
      </c>
      <c r="L867" s="176" t="s">
        <v>205</v>
      </c>
      <c r="M867" s="176" t="s">
        <v>205</v>
      </c>
      <c r="N867" s="176" t="s">
        <v>204</v>
      </c>
      <c r="O867" s="176" t="s">
        <v>204</v>
      </c>
      <c r="P867" s="176" t="s">
        <v>204</v>
      </c>
      <c r="Q867" s="176" t="s">
        <v>204</v>
      </c>
      <c r="R867" s="176" t="s">
        <v>204</v>
      </c>
      <c r="S867" s="176" t="s">
        <v>204</v>
      </c>
      <c r="T867" s="176" t="s">
        <v>204</v>
      </c>
      <c r="U867" s="176" t="s">
        <v>204</v>
      </c>
      <c r="V867" s="176" t="s">
        <v>204</v>
      </c>
      <c r="W867" s="176" t="s">
        <v>204</v>
      </c>
      <c r="X867" s="176" t="s">
        <v>204</v>
      </c>
      <c r="Y867" s="176" t="s">
        <v>204</v>
      </c>
      <c r="Z867" s="176" t="s">
        <v>204</v>
      </c>
    </row>
    <row r="868" spans="1:50" x14ac:dyDescent="0.3">
      <c r="A868" s="176">
        <v>812078</v>
      </c>
      <c r="B868" s="176" t="s">
        <v>289</v>
      </c>
      <c r="C868" s="176" t="s">
        <v>205</v>
      </c>
      <c r="D868" s="176" t="s">
        <v>205</v>
      </c>
      <c r="E868" s="176" t="s">
        <v>205</v>
      </c>
      <c r="F868" s="176" t="s">
        <v>205</v>
      </c>
      <c r="G868" s="176" t="s">
        <v>205</v>
      </c>
      <c r="H868" s="176" t="s">
        <v>205</v>
      </c>
      <c r="I868" s="176" t="s">
        <v>205</v>
      </c>
      <c r="J868" s="176" t="s">
        <v>203</v>
      </c>
      <c r="K868" s="176" t="s">
        <v>205</v>
      </c>
      <c r="L868" s="176" t="s">
        <v>205</v>
      </c>
      <c r="M868" s="176" t="s">
        <v>203</v>
      </c>
      <c r="N868" s="176" t="s">
        <v>205</v>
      </c>
      <c r="O868" s="176" t="s">
        <v>205</v>
      </c>
      <c r="P868" s="176" t="s">
        <v>205</v>
      </c>
      <c r="Q868" s="176" t="s">
        <v>205</v>
      </c>
      <c r="R868" s="176" t="s">
        <v>205</v>
      </c>
      <c r="S868" s="176" t="s">
        <v>205</v>
      </c>
      <c r="T868" s="176" t="s">
        <v>205</v>
      </c>
      <c r="U868" s="176" t="s">
        <v>204</v>
      </c>
      <c r="V868" s="176" t="s">
        <v>204</v>
      </c>
      <c r="W868" s="176" t="s">
        <v>204</v>
      </c>
      <c r="X868" s="176" t="s">
        <v>204</v>
      </c>
      <c r="Y868" s="176" t="s">
        <v>204</v>
      </c>
      <c r="Z868" s="176" t="s">
        <v>204</v>
      </c>
    </row>
    <row r="869" spans="1:50" x14ac:dyDescent="0.3">
      <c r="A869" s="176">
        <v>812079</v>
      </c>
      <c r="B869" s="176" t="s">
        <v>289</v>
      </c>
      <c r="C869" s="176" t="s">
        <v>205</v>
      </c>
      <c r="D869" s="176" t="s">
        <v>205</v>
      </c>
      <c r="E869" s="176" t="s">
        <v>205</v>
      </c>
      <c r="F869" s="176" t="s">
        <v>205</v>
      </c>
      <c r="G869" s="176" t="s">
        <v>205</v>
      </c>
      <c r="H869" s="176" t="s">
        <v>205</v>
      </c>
      <c r="I869" s="176" t="s">
        <v>205</v>
      </c>
      <c r="J869" s="176" t="s">
        <v>203</v>
      </c>
      <c r="K869" s="176" t="s">
        <v>205</v>
      </c>
      <c r="L869" s="176" t="s">
        <v>205</v>
      </c>
      <c r="M869" s="176" t="s">
        <v>205</v>
      </c>
      <c r="N869" s="176" t="s">
        <v>205</v>
      </c>
      <c r="O869" s="176" t="s">
        <v>204</v>
      </c>
      <c r="P869" s="176" t="s">
        <v>205</v>
      </c>
      <c r="Q869" s="176" t="s">
        <v>205</v>
      </c>
      <c r="R869" s="176" t="s">
        <v>205</v>
      </c>
      <c r="S869" s="176" t="s">
        <v>205</v>
      </c>
      <c r="T869" s="176" t="s">
        <v>205</v>
      </c>
      <c r="U869" s="176" t="s">
        <v>205</v>
      </c>
      <c r="V869" s="176" t="s">
        <v>205</v>
      </c>
      <c r="W869" s="176" t="s">
        <v>205</v>
      </c>
      <c r="X869" s="176" t="s">
        <v>205</v>
      </c>
      <c r="Y869" s="176" t="s">
        <v>205</v>
      </c>
      <c r="Z869" s="176" t="s">
        <v>204</v>
      </c>
      <c r="AA869" s="176" t="s">
        <v>266</v>
      </c>
      <c r="AB869" s="176" t="s">
        <v>266</v>
      </c>
      <c r="AC869" s="176" t="s">
        <v>266</v>
      </c>
      <c r="AD869" s="176" t="s">
        <v>266</v>
      </c>
      <c r="AE869" s="176" t="s">
        <v>266</v>
      </c>
      <c r="AF869" s="176" t="s">
        <v>266</v>
      </c>
      <c r="AG869" s="176" t="s">
        <v>266</v>
      </c>
      <c r="AH869" s="176" t="s">
        <v>266</v>
      </c>
      <c r="AI869" s="176" t="s">
        <v>266</v>
      </c>
      <c r="AJ869" s="176" t="s">
        <v>266</v>
      </c>
      <c r="AK869" s="176" t="s">
        <v>266</v>
      </c>
      <c r="AL869" s="176" t="s">
        <v>266</v>
      </c>
      <c r="AM869" s="176" t="s">
        <v>266</v>
      </c>
      <c r="AN869" s="176" t="s">
        <v>266</v>
      </c>
      <c r="AO869" s="176" t="s">
        <v>266</v>
      </c>
      <c r="AP869" s="176" t="s">
        <v>266</v>
      </c>
      <c r="AQ869" s="176" t="s">
        <v>266</v>
      </c>
      <c r="AR869" s="176" t="s">
        <v>266</v>
      </c>
      <c r="AS869" s="176" t="s">
        <v>266</v>
      </c>
      <c r="AT869" s="176" t="s">
        <v>266</v>
      </c>
      <c r="AU869" s="176" t="s">
        <v>266</v>
      </c>
      <c r="AV869" s="176" t="s">
        <v>266</v>
      </c>
      <c r="AW869" s="176" t="s">
        <v>266</v>
      </c>
      <c r="AX869" s="176" t="s">
        <v>266</v>
      </c>
    </row>
    <row r="870" spans="1:50" x14ac:dyDescent="0.3">
      <c r="A870" s="176">
        <v>812082</v>
      </c>
      <c r="B870" s="176" t="s">
        <v>289</v>
      </c>
      <c r="C870" s="176" t="s">
        <v>205</v>
      </c>
      <c r="D870" s="176" t="s">
        <v>204</v>
      </c>
      <c r="E870" s="176" t="s">
        <v>204</v>
      </c>
      <c r="F870" s="176" t="s">
        <v>205</v>
      </c>
      <c r="G870" s="176" t="s">
        <v>205</v>
      </c>
      <c r="H870" s="176" t="s">
        <v>205</v>
      </c>
      <c r="I870" s="176" t="s">
        <v>205</v>
      </c>
      <c r="J870" s="176" t="s">
        <v>204</v>
      </c>
      <c r="K870" s="176" t="s">
        <v>205</v>
      </c>
      <c r="L870" s="176" t="s">
        <v>205</v>
      </c>
      <c r="M870" s="176" t="s">
        <v>205</v>
      </c>
      <c r="N870" s="176" t="s">
        <v>205</v>
      </c>
      <c r="O870" s="176" t="s">
        <v>205</v>
      </c>
      <c r="P870" s="176" t="s">
        <v>205</v>
      </c>
      <c r="Q870" s="176" t="s">
        <v>205</v>
      </c>
      <c r="R870" s="176" t="s">
        <v>205</v>
      </c>
      <c r="S870" s="176" t="s">
        <v>205</v>
      </c>
      <c r="T870" s="176" t="s">
        <v>205</v>
      </c>
      <c r="U870" s="176" t="s">
        <v>204</v>
      </c>
      <c r="V870" s="176" t="s">
        <v>204</v>
      </c>
      <c r="W870" s="176" t="s">
        <v>204</v>
      </c>
      <c r="X870" s="176" t="s">
        <v>204</v>
      </c>
      <c r="Y870" s="176" t="s">
        <v>204</v>
      </c>
      <c r="Z870" s="176" t="s">
        <v>204</v>
      </c>
    </row>
    <row r="871" spans="1:50" x14ac:dyDescent="0.3">
      <c r="A871" s="176">
        <v>812085</v>
      </c>
      <c r="B871" s="176" t="s">
        <v>289</v>
      </c>
      <c r="C871" s="176" t="s">
        <v>205</v>
      </c>
      <c r="D871" s="176" t="s">
        <v>205</v>
      </c>
      <c r="E871" s="176" t="s">
        <v>205</v>
      </c>
      <c r="F871" s="176" t="s">
        <v>205</v>
      </c>
      <c r="G871" s="176" t="s">
        <v>205</v>
      </c>
      <c r="H871" s="176" t="s">
        <v>205</v>
      </c>
      <c r="I871" s="176" t="s">
        <v>205</v>
      </c>
      <c r="J871" s="176" t="s">
        <v>205</v>
      </c>
      <c r="K871" s="176" t="s">
        <v>205</v>
      </c>
      <c r="L871" s="176" t="s">
        <v>205</v>
      </c>
      <c r="M871" s="176" t="s">
        <v>205</v>
      </c>
      <c r="N871" s="176" t="s">
        <v>205</v>
      </c>
      <c r="O871" s="176" t="s">
        <v>205</v>
      </c>
      <c r="P871" s="176" t="s">
        <v>205</v>
      </c>
      <c r="Q871" s="176" t="s">
        <v>205</v>
      </c>
      <c r="R871" s="176" t="s">
        <v>205</v>
      </c>
      <c r="S871" s="176" t="s">
        <v>205</v>
      </c>
      <c r="T871" s="176" t="s">
        <v>205</v>
      </c>
      <c r="U871" s="176" t="s">
        <v>205</v>
      </c>
      <c r="V871" s="176" t="s">
        <v>205</v>
      </c>
      <c r="W871" s="176" t="s">
        <v>205</v>
      </c>
      <c r="X871" s="176" t="s">
        <v>205</v>
      </c>
      <c r="Y871" s="176" t="s">
        <v>205</v>
      </c>
      <c r="Z871" s="176" t="s">
        <v>205</v>
      </c>
      <c r="AA871" s="176" t="s">
        <v>266</v>
      </c>
      <c r="AB871" s="176" t="s">
        <v>266</v>
      </c>
      <c r="AC871" s="176" t="s">
        <v>266</v>
      </c>
      <c r="AD871" s="176" t="s">
        <v>266</v>
      </c>
      <c r="AE871" s="176" t="s">
        <v>266</v>
      </c>
      <c r="AF871" s="176" t="s">
        <v>266</v>
      </c>
      <c r="AG871" s="176" t="s">
        <v>266</v>
      </c>
      <c r="AH871" s="176" t="s">
        <v>266</v>
      </c>
      <c r="AI871" s="176" t="s">
        <v>266</v>
      </c>
      <c r="AJ871" s="176" t="s">
        <v>266</v>
      </c>
      <c r="AK871" s="176" t="s">
        <v>266</v>
      </c>
      <c r="AL871" s="176" t="s">
        <v>266</v>
      </c>
      <c r="AM871" s="176" t="s">
        <v>266</v>
      </c>
      <c r="AN871" s="176" t="s">
        <v>266</v>
      </c>
      <c r="AO871" s="176" t="s">
        <v>266</v>
      </c>
      <c r="AP871" s="176" t="s">
        <v>266</v>
      </c>
      <c r="AQ871" s="176" t="s">
        <v>266</v>
      </c>
      <c r="AR871" s="176" t="s">
        <v>266</v>
      </c>
      <c r="AS871" s="176" t="s">
        <v>266</v>
      </c>
      <c r="AT871" s="176" t="s">
        <v>266</v>
      </c>
      <c r="AU871" s="176" t="s">
        <v>266</v>
      </c>
      <c r="AV871" s="176" t="s">
        <v>266</v>
      </c>
      <c r="AW871" s="176" t="s">
        <v>266</v>
      </c>
      <c r="AX871" s="176" t="s">
        <v>266</v>
      </c>
    </row>
    <row r="872" spans="1:50" x14ac:dyDescent="0.3">
      <c r="A872" s="176">
        <v>812096</v>
      </c>
      <c r="B872" s="176" t="s">
        <v>289</v>
      </c>
      <c r="C872" s="176" t="s">
        <v>205</v>
      </c>
      <c r="D872" s="176" t="s">
        <v>205</v>
      </c>
      <c r="E872" s="176" t="s">
        <v>205</v>
      </c>
      <c r="F872" s="176" t="s">
        <v>205</v>
      </c>
      <c r="G872" s="176" t="s">
        <v>205</v>
      </c>
      <c r="H872" s="176" t="s">
        <v>205</v>
      </c>
      <c r="I872" s="176" t="s">
        <v>205</v>
      </c>
      <c r="J872" s="176" t="s">
        <v>205</v>
      </c>
      <c r="K872" s="176" t="s">
        <v>205</v>
      </c>
      <c r="L872" s="176" t="s">
        <v>205</v>
      </c>
      <c r="M872" s="176" t="s">
        <v>205</v>
      </c>
      <c r="N872" s="176" t="s">
        <v>205</v>
      </c>
      <c r="O872" s="176" t="s">
        <v>204</v>
      </c>
      <c r="P872" s="176" t="s">
        <v>205</v>
      </c>
      <c r="Q872" s="176" t="s">
        <v>205</v>
      </c>
      <c r="R872" s="176" t="s">
        <v>205</v>
      </c>
      <c r="S872" s="176" t="s">
        <v>205</v>
      </c>
      <c r="T872" s="176" t="s">
        <v>205</v>
      </c>
      <c r="U872" s="176" t="s">
        <v>204</v>
      </c>
      <c r="V872" s="176" t="s">
        <v>205</v>
      </c>
      <c r="W872" s="176" t="s">
        <v>204</v>
      </c>
      <c r="X872" s="176" t="s">
        <v>205</v>
      </c>
      <c r="Y872" s="176" t="s">
        <v>204</v>
      </c>
      <c r="Z872" s="176" t="s">
        <v>204</v>
      </c>
      <c r="AA872" s="176" t="s">
        <v>266</v>
      </c>
      <c r="AB872" s="176" t="s">
        <v>266</v>
      </c>
      <c r="AC872" s="176" t="s">
        <v>266</v>
      </c>
      <c r="AD872" s="176" t="s">
        <v>266</v>
      </c>
      <c r="AE872" s="176" t="s">
        <v>266</v>
      </c>
      <c r="AF872" s="176" t="s">
        <v>266</v>
      </c>
      <c r="AG872" s="176" t="s">
        <v>266</v>
      </c>
      <c r="AH872" s="176" t="s">
        <v>266</v>
      </c>
      <c r="AI872" s="176" t="s">
        <v>266</v>
      </c>
      <c r="AJ872" s="176" t="s">
        <v>266</v>
      </c>
      <c r="AK872" s="176" t="s">
        <v>266</v>
      </c>
      <c r="AL872" s="176" t="s">
        <v>266</v>
      </c>
      <c r="AM872" s="176" t="s">
        <v>266</v>
      </c>
      <c r="AN872" s="176" t="s">
        <v>266</v>
      </c>
      <c r="AO872" s="176" t="s">
        <v>266</v>
      </c>
      <c r="AP872" s="176" t="s">
        <v>266</v>
      </c>
      <c r="AQ872" s="176" t="s">
        <v>266</v>
      </c>
      <c r="AR872" s="176" t="s">
        <v>266</v>
      </c>
      <c r="AS872" s="176" t="s">
        <v>266</v>
      </c>
      <c r="AT872" s="176" t="s">
        <v>266</v>
      </c>
      <c r="AU872" s="176" t="s">
        <v>266</v>
      </c>
      <c r="AV872" s="176" t="s">
        <v>266</v>
      </c>
      <c r="AW872" s="176" t="s">
        <v>266</v>
      </c>
      <c r="AX872" s="176" t="s">
        <v>266</v>
      </c>
    </row>
    <row r="873" spans="1:50" x14ac:dyDescent="0.3">
      <c r="A873" s="176">
        <v>812101</v>
      </c>
      <c r="B873" s="176" t="s">
        <v>289</v>
      </c>
      <c r="C873" s="176" t="s">
        <v>205</v>
      </c>
      <c r="D873" s="176" t="s">
        <v>205</v>
      </c>
      <c r="E873" s="176" t="s">
        <v>205</v>
      </c>
      <c r="F873" s="176" t="s">
        <v>205</v>
      </c>
      <c r="G873" s="176" t="s">
        <v>205</v>
      </c>
      <c r="H873" s="176" t="s">
        <v>205</v>
      </c>
      <c r="I873" s="176" t="s">
        <v>205</v>
      </c>
      <c r="J873" s="176" t="s">
        <v>203</v>
      </c>
      <c r="K873" s="176" t="s">
        <v>205</v>
      </c>
      <c r="L873" s="176" t="s">
        <v>203</v>
      </c>
      <c r="M873" s="176" t="s">
        <v>205</v>
      </c>
      <c r="N873" s="176" t="s">
        <v>205</v>
      </c>
      <c r="O873" s="176" t="s">
        <v>204</v>
      </c>
      <c r="P873" s="176" t="s">
        <v>205</v>
      </c>
      <c r="Q873" s="176" t="s">
        <v>205</v>
      </c>
      <c r="R873" s="176" t="s">
        <v>205</v>
      </c>
      <c r="S873" s="176" t="s">
        <v>205</v>
      </c>
      <c r="T873" s="176" t="s">
        <v>204</v>
      </c>
      <c r="U873" s="176" t="s">
        <v>204</v>
      </c>
      <c r="V873" s="176" t="s">
        <v>204</v>
      </c>
      <c r="W873" s="176" t="s">
        <v>204</v>
      </c>
      <c r="X873" s="176" t="s">
        <v>204</v>
      </c>
      <c r="Y873" s="176" t="s">
        <v>204</v>
      </c>
      <c r="Z873" s="176" t="s">
        <v>204</v>
      </c>
    </row>
    <row r="874" spans="1:50" x14ac:dyDescent="0.3">
      <c r="A874" s="176">
        <v>812111</v>
      </c>
      <c r="B874" s="176" t="s">
        <v>289</v>
      </c>
      <c r="C874" s="176" t="s">
        <v>205</v>
      </c>
      <c r="D874" s="176" t="s">
        <v>205</v>
      </c>
      <c r="E874" s="176" t="s">
        <v>205</v>
      </c>
      <c r="F874" s="176" t="s">
        <v>205</v>
      </c>
      <c r="G874" s="176" t="s">
        <v>205</v>
      </c>
      <c r="H874" s="176" t="s">
        <v>205</v>
      </c>
      <c r="I874" s="176" t="s">
        <v>205</v>
      </c>
      <c r="J874" s="176" t="s">
        <v>205</v>
      </c>
      <c r="K874" s="176" t="s">
        <v>205</v>
      </c>
      <c r="L874" s="176" t="s">
        <v>205</v>
      </c>
      <c r="M874" s="176" t="s">
        <v>205</v>
      </c>
      <c r="N874" s="176" t="s">
        <v>205</v>
      </c>
      <c r="O874" s="176" t="s">
        <v>205</v>
      </c>
      <c r="P874" s="176" t="s">
        <v>205</v>
      </c>
      <c r="Q874" s="176" t="s">
        <v>205</v>
      </c>
      <c r="R874" s="176" t="s">
        <v>205</v>
      </c>
      <c r="S874" s="176" t="s">
        <v>205</v>
      </c>
      <c r="T874" s="176" t="s">
        <v>205</v>
      </c>
      <c r="U874" s="176" t="s">
        <v>204</v>
      </c>
      <c r="V874" s="176" t="s">
        <v>204</v>
      </c>
      <c r="W874" s="176" t="s">
        <v>204</v>
      </c>
      <c r="X874" s="176" t="s">
        <v>204</v>
      </c>
      <c r="Y874" s="176" t="s">
        <v>204</v>
      </c>
      <c r="Z874" s="176" t="s">
        <v>204</v>
      </c>
    </row>
    <row r="875" spans="1:50" x14ac:dyDescent="0.3">
      <c r="A875" s="176">
        <v>812113</v>
      </c>
      <c r="B875" s="176" t="s">
        <v>289</v>
      </c>
      <c r="C875" s="176" t="s">
        <v>205</v>
      </c>
      <c r="D875" s="176" t="s">
        <v>205</v>
      </c>
      <c r="E875" s="176" t="s">
        <v>205</v>
      </c>
      <c r="F875" s="176" t="s">
        <v>203</v>
      </c>
      <c r="G875" s="176" t="s">
        <v>205</v>
      </c>
      <c r="H875" s="176" t="s">
        <v>205</v>
      </c>
      <c r="I875" s="176" t="s">
        <v>205</v>
      </c>
      <c r="J875" s="176" t="s">
        <v>205</v>
      </c>
      <c r="K875" s="176" t="s">
        <v>205</v>
      </c>
      <c r="L875" s="176" t="s">
        <v>205</v>
      </c>
      <c r="M875" s="176" t="s">
        <v>205</v>
      </c>
      <c r="N875" s="176" t="s">
        <v>205</v>
      </c>
      <c r="O875" s="176" t="s">
        <v>205</v>
      </c>
      <c r="P875" s="176" t="s">
        <v>205</v>
      </c>
      <c r="Q875" s="176" t="s">
        <v>205</v>
      </c>
      <c r="R875" s="176" t="s">
        <v>205</v>
      </c>
      <c r="S875" s="176" t="s">
        <v>205</v>
      </c>
      <c r="T875" s="176" t="s">
        <v>205</v>
      </c>
      <c r="U875" s="176" t="s">
        <v>205</v>
      </c>
      <c r="V875" s="176" t="s">
        <v>204</v>
      </c>
      <c r="W875" s="176" t="s">
        <v>205</v>
      </c>
      <c r="X875" s="176" t="s">
        <v>205</v>
      </c>
      <c r="Y875" s="176" t="s">
        <v>205</v>
      </c>
      <c r="Z875" s="176" t="s">
        <v>205</v>
      </c>
      <c r="AA875" s="176" t="s">
        <v>266</v>
      </c>
      <c r="AB875" s="176" t="s">
        <v>266</v>
      </c>
      <c r="AC875" s="176" t="s">
        <v>266</v>
      </c>
      <c r="AD875" s="176" t="s">
        <v>266</v>
      </c>
      <c r="AE875" s="176" t="s">
        <v>266</v>
      </c>
      <c r="AF875" s="176" t="s">
        <v>266</v>
      </c>
      <c r="AG875" s="176" t="s">
        <v>266</v>
      </c>
      <c r="AH875" s="176" t="s">
        <v>266</v>
      </c>
      <c r="AI875" s="176" t="s">
        <v>266</v>
      </c>
      <c r="AJ875" s="176" t="s">
        <v>266</v>
      </c>
      <c r="AK875" s="176" t="s">
        <v>266</v>
      </c>
      <c r="AL875" s="176" t="s">
        <v>266</v>
      </c>
      <c r="AM875" s="176" t="s">
        <v>266</v>
      </c>
      <c r="AN875" s="176" t="s">
        <v>266</v>
      </c>
      <c r="AO875" s="176" t="s">
        <v>266</v>
      </c>
      <c r="AP875" s="176" t="s">
        <v>266</v>
      </c>
      <c r="AQ875" s="176" t="s">
        <v>266</v>
      </c>
      <c r="AR875" s="176" t="s">
        <v>266</v>
      </c>
      <c r="AS875" s="176" t="s">
        <v>266</v>
      </c>
      <c r="AT875" s="176" t="s">
        <v>266</v>
      </c>
      <c r="AU875" s="176" t="s">
        <v>266</v>
      </c>
      <c r="AV875" s="176" t="s">
        <v>266</v>
      </c>
      <c r="AW875" s="176" t="s">
        <v>266</v>
      </c>
      <c r="AX875" s="176" t="s">
        <v>266</v>
      </c>
    </row>
    <row r="876" spans="1:50" x14ac:dyDescent="0.3">
      <c r="A876" s="176">
        <v>812123</v>
      </c>
      <c r="B876" s="176" t="s">
        <v>289</v>
      </c>
      <c r="C876" s="176" t="s">
        <v>205</v>
      </c>
      <c r="D876" s="176" t="s">
        <v>204</v>
      </c>
      <c r="E876" s="176" t="s">
        <v>205</v>
      </c>
      <c r="F876" s="176" t="s">
        <v>205</v>
      </c>
      <c r="G876" s="176" t="s">
        <v>205</v>
      </c>
      <c r="H876" s="176" t="s">
        <v>205</v>
      </c>
      <c r="I876" s="176" t="s">
        <v>205</v>
      </c>
      <c r="J876" s="176" t="s">
        <v>205</v>
      </c>
      <c r="K876" s="176" t="s">
        <v>205</v>
      </c>
      <c r="L876" s="176" t="s">
        <v>205</v>
      </c>
      <c r="M876" s="176" t="s">
        <v>205</v>
      </c>
      <c r="N876" s="176" t="s">
        <v>205</v>
      </c>
      <c r="O876" s="176" t="s">
        <v>205</v>
      </c>
      <c r="P876" s="176" t="s">
        <v>204</v>
      </c>
      <c r="Q876" s="176" t="s">
        <v>205</v>
      </c>
      <c r="R876" s="176" t="s">
        <v>205</v>
      </c>
      <c r="S876" s="176" t="s">
        <v>204</v>
      </c>
      <c r="T876" s="176" t="s">
        <v>205</v>
      </c>
      <c r="U876" s="176" t="s">
        <v>204</v>
      </c>
      <c r="V876" s="176" t="s">
        <v>204</v>
      </c>
      <c r="W876" s="176" t="s">
        <v>204</v>
      </c>
      <c r="X876" s="176" t="s">
        <v>204</v>
      </c>
      <c r="Y876" s="176" t="s">
        <v>204</v>
      </c>
      <c r="Z876" s="176" t="s">
        <v>204</v>
      </c>
    </row>
    <row r="877" spans="1:50" x14ac:dyDescent="0.3">
      <c r="A877" s="176">
        <v>812126</v>
      </c>
      <c r="B877" s="176" t="s">
        <v>289</v>
      </c>
      <c r="C877" s="176" t="s">
        <v>205</v>
      </c>
      <c r="D877" s="176" t="s">
        <v>203</v>
      </c>
      <c r="E877" s="176" t="s">
        <v>205</v>
      </c>
      <c r="F877" s="176" t="s">
        <v>203</v>
      </c>
      <c r="G877" s="176" t="s">
        <v>203</v>
      </c>
      <c r="H877" s="176" t="s">
        <v>205</v>
      </c>
      <c r="I877" s="176" t="s">
        <v>203</v>
      </c>
      <c r="J877" s="176" t="s">
        <v>205</v>
      </c>
      <c r="K877" s="176" t="s">
        <v>205</v>
      </c>
      <c r="L877" s="176" t="s">
        <v>205</v>
      </c>
      <c r="M877" s="176" t="s">
        <v>205</v>
      </c>
      <c r="N877" s="176" t="s">
        <v>205</v>
      </c>
      <c r="O877" s="176" t="s">
        <v>205</v>
      </c>
      <c r="P877" s="176" t="s">
        <v>205</v>
      </c>
      <c r="Q877" s="176" t="s">
        <v>205</v>
      </c>
      <c r="R877" s="176" t="s">
        <v>205</v>
      </c>
      <c r="S877" s="176" t="s">
        <v>205</v>
      </c>
      <c r="T877" s="176" t="s">
        <v>205</v>
      </c>
      <c r="U877" s="176" t="s">
        <v>205</v>
      </c>
      <c r="V877" s="176" t="s">
        <v>205</v>
      </c>
      <c r="W877" s="176" t="s">
        <v>205</v>
      </c>
      <c r="X877" s="176" t="s">
        <v>205</v>
      </c>
      <c r="Y877" s="176" t="s">
        <v>205</v>
      </c>
      <c r="Z877" s="176" t="s">
        <v>205</v>
      </c>
      <c r="AA877" s="176" t="s">
        <v>266</v>
      </c>
      <c r="AB877" s="176" t="s">
        <v>266</v>
      </c>
      <c r="AC877" s="176" t="s">
        <v>266</v>
      </c>
      <c r="AD877" s="176" t="s">
        <v>266</v>
      </c>
      <c r="AE877" s="176" t="s">
        <v>266</v>
      </c>
      <c r="AF877" s="176" t="s">
        <v>266</v>
      </c>
      <c r="AG877" s="176" t="s">
        <v>266</v>
      </c>
      <c r="AH877" s="176" t="s">
        <v>266</v>
      </c>
      <c r="AI877" s="176" t="s">
        <v>266</v>
      </c>
      <c r="AJ877" s="176" t="s">
        <v>266</v>
      </c>
      <c r="AK877" s="176" t="s">
        <v>266</v>
      </c>
      <c r="AL877" s="176" t="s">
        <v>266</v>
      </c>
      <c r="AM877" s="176" t="s">
        <v>266</v>
      </c>
      <c r="AN877" s="176" t="s">
        <v>266</v>
      </c>
      <c r="AO877" s="176" t="s">
        <v>266</v>
      </c>
      <c r="AP877" s="176" t="s">
        <v>266</v>
      </c>
      <c r="AQ877" s="176" t="s">
        <v>266</v>
      </c>
      <c r="AR877" s="176" t="s">
        <v>266</v>
      </c>
      <c r="AS877" s="176" t="s">
        <v>266</v>
      </c>
      <c r="AT877" s="176" t="s">
        <v>266</v>
      </c>
      <c r="AU877" s="176" t="s">
        <v>266</v>
      </c>
      <c r="AV877" s="176" t="s">
        <v>266</v>
      </c>
      <c r="AW877" s="176" t="s">
        <v>266</v>
      </c>
      <c r="AX877" s="176" t="s">
        <v>266</v>
      </c>
    </row>
    <row r="878" spans="1:50" x14ac:dyDescent="0.3">
      <c r="A878" s="176">
        <v>812127</v>
      </c>
      <c r="B878" s="176" t="s">
        <v>289</v>
      </c>
      <c r="C878" s="176" t="s">
        <v>203</v>
      </c>
      <c r="D878" s="176" t="s">
        <v>205</v>
      </c>
      <c r="E878" s="176" t="s">
        <v>203</v>
      </c>
      <c r="F878" s="176" t="s">
        <v>205</v>
      </c>
      <c r="G878" s="176" t="s">
        <v>205</v>
      </c>
      <c r="H878" s="176" t="s">
        <v>203</v>
      </c>
      <c r="I878" s="176" t="s">
        <v>205</v>
      </c>
      <c r="J878" s="176" t="s">
        <v>205</v>
      </c>
      <c r="K878" s="176" t="s">
        <v>205</v>
      </c>
      <c r="L878" s="176" t="s">
        <v>205</v>
      </c>
      <c r="M878" s="176" t="s">
        <v>205</v>
      </c>
      <c r="N878" s="176" t="s">
        <v>205</v>
      </c>
      <c r="O878" s="176" t="s">
        <v>204</v>
      </c>
      <c r="P878" s="176" t="s">
        <v>205</v>
      </c>
      <c r="Q878" s="176" t="s">
        <v>205</v>
      </c>
      <c r="R878" s="176" t="s">
        <v>205</v>
      </c>
      <c r="S878" s="176" t="s">
        <v>204</v>
      </c>
      <c r="T878" s="176" t="s">
        <v>205</v>
      </c>
      <c r="U878" s="176" t="s">
        <v>204</v>
      </c>
      <c r="V878" s="176" t="s">
        <v>204</v>
      </c>
      <c r="W878" s="176" t="s">
        <v>204</v>
      </c>
      <c r="X878" s="176" t="s">
        <v>204</v>
      </c>
      <c r="Y878" s="176" t="s">
        <v>204</v>
      </c>
      <c r="Z878" s="176" t="s">
        <v>204</v>
      </c>
    </row>
    <row r="879" spans="1:50" x14ac:dyDescent="0.3">
      <c r="A879" s="176">
        <v>812133</v>
      </c>
      <c r="B879" s="176" t="s">
        <v>289</v>
      </c>
      <c r="C879" s="176" t="s">
        <v>203</v>
      </c>
      <c r="D879" s="176" t="s">
        <v>203</v>
      </c>
      <c r="E879" s="176" t="s">
        <v>203</v>
      </c>
      <c r="F879" s="176" t="s">
        <v>203</v>
      </c>
      <c r="G879" s="176" t="s">
        <v>205</v>
      </c>
      <c r="H879" s="176" t="s">
        <v>205</v>
      </c>
      <c r="I879" s="176" t="s">
        <v>203</v>
      </c>
      <c r="J879" s="176" t="s">
        <v>205</v>
      </c>
      <c r="K879" s="176" t="s">
        <v>203</v>
      </c>
      <c r="L879" s="176" t="s">
        <v>205</v>
      </c>
      <c r="M879" s="176" t="s">
        <v>205</v>
      </c>
      <c r="N879" s="176" t="s">
        <v>205</v>
      </c>
      <c r="O879" s="176" t="s">
        <v>204</v>
      </c>
      <c r="P879" s="176" t="s">
        <v>204</v>
      </c>
      <c r="Q879" s="176" t="s">
        <v>204</v>
      </c>
      <c r="R879" s="176" t="s">
        <v>204</v>
      </c>
      <c r="S879" s="176" t="s">
        <v>204</v>
      </c>
      <c r="T879" s="176" t="s">
        <v>204</v>
      </c>
      <c r="U879" s="176" t="s">
        <v>204</v>
      </c>
      <c r="V879" s="176" t="s">
        <v>204</v>
      </c>
      <c r="W879" s="176" t="s">
        <v>204</v>
      </c>
      <c r="X879" s="176" t="s">
        <v>204</v>
      </c>
      <c r="Y879" s="176" t="s">
        <v>204</v>
      </c>
      <c r="Z879" s="176" t="s">
        <v>204</v>
      </c>
    </row>
    <row r="880" spans="1:50" x14ac:dyDescent="0.3">
      <c r="A880" s="176">
        <v>812141</v>
      </c>
      <c r="B880" s="176" t="s">
        <v>289</v>
      </c>
      <c r="C880" s="176" t="s">
        <v>205</v>
      </c>
      <c r="D880" s="176" t="s">
        <v>205</v>
      </c>
      <c r="E880" s="176" t="s">
        <v>205</v>
      </c>
      <c r="F880" s="176" t="s">
        <v>203</v>
      </c>
      <c r="G880" s="176" t="s">
        <v>205</v>
      </c>
      <c r="H880" s="176" t="s">
        <v>203</v>
      </c>
      <c r="I880" s="176" t="s">
        <v>205</v>
      </c>
      <c r="J880" s="176" t="s">
        <v>203</v>
      </c>
      <c r="K880" s="176" t="s">
        <v>205</v>
      </c>
      <c r="L880" s="176" t="s">
        <v>205</v>
      </c>
      <c r="M880" s="176" t="s">
        <v>205</v>
      </c>
      <c r="N880" s="176" t="s">
        <v>205</v>
      </c>
      <c r="O880" s="176" t="s">
        <v>204</v>
      </c>
      <c r="P880" s="176" t="s">
        <v>205</v>
      </c>
      <c r="Q880" s="176" t="s">
        <v>205</v>
      </c>
      <c r="R880" s="176" t="s">
        <v>205</v>
      </c>
      <c r="S880" s="176" t="s">
        <v>205</v>
      </c>
      <c r="T880" s="176" t="s">
        <v>205</v>
      </c>
      <c r="U880" s="176" t="s">
        <v>204</v>
      </c>
      <c r="V880" s="176" t="s">
        <v>204</v>
      </c>
      <c r="W880" s="176" t="s">
        <v>204</v>
      </c>
      <c r="X880" s="176" t="s">
        <v>204</v>
      </c>
      <c r="Y880" s="176" t="s">
        <v>204</v>
      </c>
      <c r="Z880" s="176" t="s">
        <v>204</v>
      </c>
    </row>
    <row r="881" spans="1:50" x14ac:dyDescent="0.3">
      <c r="A881" s="176">
        <v>812147</v>
      </c>
      <c r="B881" s="176" t="s">
        <v>289</v>
      </c>
      <c r="C881" s="176" t="s">
        <v>203</v>
      </c>
      <c r="D881" s="176" t="s">
        <v>205</v>
      </c>
      <c r="E881" s="176" t="s">
        <v>203</v>
      </c>
      <c r="F881" s="176" t="s">
        <v>205</v>
      </c>
      <c r="G881" s="176" t="s">
        <v>205</v>
      </c>
      <c r="H881" s="176" t="s">
        <v>205</v>
      </c>
      <c r="I881" s="176" t="s">
        <v>203</v>
      </c>
      <c r="J881" s="176" t="s">
        <v>205</v>
      </c>
      <c r="K881" s="176" t="s">
        <v>205</v>
      </c>
      <c r="L881" s="176" t="s">
        <v>205</v>
      </c>
      <c r="M881" s="176" t="s">
        <v>205</v>
      </c>
      <c r="N881" s="176" t="s">
        <v>205</v>
      </c>
      <c r="O881" s="176" t="s">
        <v>205</v>
      </c>
      <c r="P881" s="176" t="s">
        <v>205</v>
      </c>
      <c r="Q881" s="176" t="s">
        <v>205</v>
      </c>
      <c r="R881" s="176" t="s">
        <v>205</v>
      </c>
      <c r="S881" s="176" t="s">
        <v>205</v>
      </c>
      <c r="T881" s="176" t="s">
        <v>205</v>
      </c>
      <c r="U881" s="176" t="s">
        <v>205</v>
      </c>
      <c r="V881" s="176" t="s">
        <v>204</v>
      </c>
      <c r="W881" s="176" t="s">
        <v>204</v>
      </c>
      <c r="X881" s="176" t="s">
        <v>205</v>
      </c>
      <c r="Y881" s="176" t="s">
        <v>205</v>
      </c>
      <c r="Z881" s="176" t="s">
        <v>205</v>
      </c>
      <c r="AA881" s="176" t="s">
        <v>266</v>
      </c>
      <c r="AB881" s="176" t="s">
        <v>266</v>
      </c>
      <c r="AC881" s="176" t="s">
        <v>266</v>
      </c>
      <c r="AD881" s="176" t="s">
        <v>266</v>
      </c>
      <c r="AE881" s="176" t="s">
        <v>266</v>
      </c>
      <c r="AF881" s="176" t="s">
        <v>266</v>
      </c>
      <c r="AG881" s="176" t="s">
        <v>266</v>
      </c>
      <c r="AH881" s="176" t="s">
        <v>266</v>
      </c>
      <c r="AI881" s="176" t="s">
        <v>266</v>
      </c>
      <c r="AJ881" s="176" t="s">
        <v>266</v>
      </c>
      <c r="AK881" s="176" t="s">
        <v>266</v>
      </c>
      <c r="AL881" s="176" t="s">
        <v>266</v>
      </c>
      <c r="AM881" s="176" t="s">
        <v>266</v>
      </c>
      <c r="AN881" s="176" t="s">
        <v>266</v>
      </c>
      <c r="AO881" s="176" t="s">
        <v>266</v>
      </c>
      <c r="AP881" s="176" t="s">
        <v>266</v>
      </c>
      <c r="AQ881" s="176" t="s">
        <v>266</v>
      </c>
      <c r="AR881" s="176" t="s">
        <v>266</v>
      </c>
      <c r="AS881" s="176" t="s">
        <v>266</v>
      </c>
      <c r="AT881" s="176" t="s">
        <v>266</v>
      </c>
      <c r="AU881" s="176" t="s">
        <v>266</v>
      </c>
      <c r="AV881" s="176" t="s">
        <v>266</v>
      </c>
      <c r="AW881" s="176" t="s">
        <v>266</v>
      </c>
      <c r="AX881" s="176" t="s">
        <v>266</v>
      </c>
    </row>
    <row r="882" spans="1:50" x14ac:dyDescent="0.3">
      <c r="A882" s="176">
        <v>812148</v>
      </c>
      <c r="B882" s="176" t="s">
        <v>289</v>
      </c>
      <c r="C882" s="176" t="s">
        <v>205</v>
      </c>
      <c r="D882" s="176" t="s">
        <v>203</v>
      </c>
      <c r="E882" s="176" t="s">
        <v>203</v>
      </c>
      <c r="F882" s="176" t="s">
        <v>203</v>
      </c>
      <c r="G882" s="176" t="s">
        <v>203</v>
      </c>
      <c r="H882" s="176" t="s">
        <v>205</v>
      </c>
      <c r="I882" s="176" t="s">
        <v>203</v>
      </c>
      <c r="J882" s="176" t="s">
        <v>205</v>
      </c>
      <c r="K882" s="176" t="s">
        <v>203</v>
      </c>
      <c r="L882" s="176" t="s">
        <v>203</v>
      </c>
      <c r="M882" s="176" t="s">
        <v>203</v>
      </c>
      <c r="N882" s="176" t="s">
        <v>205</v>
      </c>
      <c r="O882" s="176" t="s">
        <v>205</v>
      </c>
      <c r="P882" s="176" t="s">
        <v>205</v>
      </c>
      <c r="Q882" s="176" t="s">
        <v>205</v>
      </c>
      <c r="R882" s="176" t="s">
        <v>205</v>
      </c>
      <c r="S882" s="176" t="s">
        <v>205</v>
      </c>
      <c r="T882" s="176" t="s">
        <v>205</v>
      </c>
      <c r="U882" s="176" t="s">
        <v>204</v>
      </c>
      <c r="V882" s="176" t="s">
        <v>204</v>
      </c>
      <c r="W882" s="176" t="s">
        <v>204</v>
      </c>
      <c r="X882" s="176" t="s">
        <v>204</v>
      </c>
      <c r="Y882" s="176" t="s">
        <v>204</v>
      </c>
      <c r="Z882" s="176" t="s">
        <v>204</v>
      </c>
    </row>
    <row r="883" spans="1:50" x14ac:dyDescent="0.3">
      <c r="A883" s="176">
        <v>812155</v>
      </c>
      <c r="B883" s="176" t="s">
        <v>289</v>
      </c>
      <c r="C883" s="176" t="s">
        <v>203</v>
      </c>
      <c r="D883" s="176" t="s">
        <v>203</v>
      </c>
      <c r="E883" s="176" t="s">
        <v>205</v>
      </c>
      <c r="F883" s="176" t="s">
        <v>205</v>
      </c>
      <c r="G883" s="176" t="s">
        <v>203</v>
      </c>
      <c r="H883" s="176" t="s">
        <v>205</v>
      </c>
      <c r="I883" s="176" t="s">
        <v>205</v>
      </c>
      <c r="J883" s="176" t="s">
        <v>205</v>
      </c>
      <c r="K883" s="176" t="s">
        <v>205</v>
      </c>
      <c r="L883" s="176" t="s">
        <v>205</v>
      </c>
      <c r="M883" s="176" t="s">
        <v>205</v>
      </c>
      <c r="N883" s="176" t="s">
        <v>205</v>
      </c>
      <c r="O883" s="176" t="s">
        <v>205</v>
      </c>
      <c r="P883" s="176" t="s">
        <v>205</v>
      </c>
      <c r="Q883" s="176" t="s">
        <v>205</v>
      </c>
      <c r="R883" s="176" t="s">
        <v>205</v>
      </c>
      <c r="S883" s="176" t="s">
        <v>205</v>
      </c>
      <c r="T883" s="176" t="s">
        <v>205</v>
      </c>
      <c r="U883" s="176" t="s">
        <v>205</v>
      </c>
      <c r="V883" s="176" t="s">
        <v>205</v>
      </c>
      <c r="W883" s="176" t="s">
        <v>205</v>
      </c>
      <c r="X883" s="176" t="s">
        <v>205</v>
      </c>
      <c r="Y883" s="176" t="s">
        <v>205</v>
      </c>
      <c r="Z883" s="176" t="s">
        <v>205</v>
      </c>
      <c r="AA883" s="176" t="s">
        <v>266</v>
      </c>
      <c r="AB883" s="176" t="s">
        <v>266</v>
      </c>
      <c r="AC883" s="176" t="s">
        <v>266</v>
      </c>
      <c r="AD883" s="176" t="s">
        <v>266</v>
      </c>
      <c r="AE883" s="176" t="s">
        <v>266</v>
      </c>
      <c r="AF883" s="176" t="s">
        <v>266</v>
      </c>
      <c r="AG883" s="176" t="s">
        <v>266</v>
      </c>
      <c r="AH883" s="176" t="s">
        <v>266</v>
      </c>
      <c r="AI883" s="176" t="s">
        <v>266</v>
      </c>
      <c r="AJ883" s="176" t="s">
        <v>266</v>
      </c>
      <c r="AK883" s="176" t="s">
        <v>266</v>
      </c>
      <c r="AL883" s="176" t="s">
        <v>266</v>
      </c>
      <c r="AM883" s="176" t="s">
        <v>266</v>
      </c>
      <c r="AN883" s="176" t="s">
        <v>266</v>
      </c>
      <c r="AO883" s="176" t="s">
        <v>266</v>
      </c>
      <c r="AP883" s="176" t="s">
        <v>266</v>
      </c>
      <c r="AQ883" s="176" t="s">
        <v>266</v>
      </c>
      <c r="AR883" s="176" t="s">
        <v>266</v>
      </c>
      <c r="AS883" s="176" t="s">
        <v>266</v>
      </c>
      <c r="AT883" s="176" t="s">
        <v>266</v>
      </c>
      <c r="AU883" s="176" t="s">
        <v>266</v>
      </c>
      <c r="AV883" s="176" t="s">
        <v>266</v>
      </c>
      <c r="AW883" s="176" t="s">
        <v>266</v>
      </c>
      <c r="AX883" s="176" t="s">
        <v>266</v>
      </c>
    </row>
    <row r="884" spans="1:50" x14ac:dyDescent="0.3">
      <c r="A884" s="176">
        <v>812159</v>
      </c>
      <c r="B884" s="176" t="s">
        <v>289</v>
      </c>
      <c r="C884" s="176" t="s">
        <v>205</v>
      </c>
      <c r="D884" s="176" t="s">
        <v>204</v>
      </c>
      <c r="E884" s="176" t="s">
        <v>203</v>
      </c>
      <c r="F884" s="176" t="s">
        <v>205</v>
      </c>
      <c r="G884" s="176" t="s">
        <v>205</v>
      </c>
      <c r="H884" s="176" t="s">
        <v>203</v>
      </c>
      <c r="I884" s="176" t="s">
        <v>205</v>
      </c>
      <c r="J884" s="176" t="s">
        <v>205</v>
      </c>
      <c r="K884" s="176" t="s">
        <v>205</v>
      </c>
      <c r="L884" s="176" t="s">
        <v>205</v>
      </c>
      <c r="M884" s="176" t="s">
        <v>205</v>
      </c>
      <c r="N884" s="176" t="s">
        <v>204</v>
      </c>
      <c r="O884" s="176" t="s">
        <v>204</v>
      </c>
      <c r="P884" s="176" t="s">
        <v>204</v>
      </c>
      <c r="Q884" s="176" t="s">
        <v>205</v>
      </c>
      <c r="R884" s="176" t="s">
        <v>204</v>
      </c>
      <c r="S884" s="176" t="s">
        <v>205</v>
      </c>
      <c r="T884" s="176" t="s">
        <v>205</v>
      </c>
      <c r="U884" s="176" t="s">
        <v>204</v>
      </c>
      <c r="V884" s="176" t="s">
        <v>204</v>
      </c>
      <c r="W884" s="176" t="s">
        <v>204</v>
      </c>
      <c r="X884" s="176" t="s">
        <v>204</v>
      </c>
      <c r="Y884" s="176" t="s">
        <v>204</v>
      </c>
      <c r="Z884" s="176" t="s">
        <v>204</v>
      </c>
    </row>
    <row r="885" spans="1:50" x14ac:dyDescent="0.3">
      <c r="A885" s="176">
        <v>812170</v>
      </c>
      <c r="B885" s="176" t="s">
        <v>289</v>
      </c>
      <c r="C885" s="176" t="s">
        <v>205</v>
      </c>
      <c r="D885" s="176" t="s">
        <v>205</v>
      </c>
      <c r="E885" s="176" t="s">
        <v>205</v>
      </c>
      <c r="F885" s="176" t="s">
        <v>205</v>
      </c>
      <c r="G885" s="176" t="s">
        <v>205</v>
      </c>
      <c r="H885" s="176" t="s">
        <v>205</v>
      </c>
      <c r="I885" s="176" t="s">
        <v>205</v>
      </c>
      <c r="J885" s="176" t="s">
        <v>203</v>
      </c>
      <c r="K885" s="176" t="s">
        <v>203</v>
      </c>
      <c r="L885" s="176" t="s">
        <v>205</v>
      </c>
      <c r="M885" s="176" t="s">
        <v>203</v>
      </c>
      <c r="N885" s="176" t="s">
        <v>205</v>
      </c>
      <c r="O885" s="176" t="s">
        <v>205</v>
      </c>
      <c r="P885" s="176" t="s">
        <v>205</v>
      </c>
      <c r="Q885" s="176" t="s">
        <v>205</v>
      </c>
      <c r="R885" s="176" t="s">
        <v>205</v>
      </c>
      <c r="S885" s="176" t="s">
        <v>205</v>
      </c>
      <c r="T885" s="176" t="s">
        <v>205</v>
      </c>
      <c r="U885" s="176" t="s">
        <v>204</v>
      </c>
      <c r="V885" s="176" t="s">
        <v>204</v>
      </c>
      <c r="W885" s="176" t="s">
        <v>204</v>
      </c>
      <c r="X885" s="176" t="s">
        <v>204</v>
      </c>
      <c r="Y885" s="176" t="s">
        <v>204</v>
      </c>
      <c r="Z885" s="176" t="s">
        <v>204</v>
      </c>
    </row>
    <row r="886" spans="1:50" x14ac:dyDescent="0.3">
      <c r="A886" s="176">
        <v>812175</v>
      </c>
      <c r="B886" s="176" t="s">
        <v>289</v>
      </c>
      <c r="C886" s="176" t="s">
        <v>203</v>
      </c>
      <c r="D886" s="176" t="s">
        <v>203</v>
      </c>
      <c r="E886" s="176" t="s">
        <v>205</v>
      </c>
      <c r="F886" s="176" t="s">
        <v>203</v>
      </c>
      <c r="G886" s="176" t="s">
        <v>205</v>
      </c>
      <c r="H886" s="176" t="s">
        <v>205</v>
      </c>
      <c r="I886" s="176" t="s">
        <v>205</v>
      </c>
      <c r="J886" s="176" t="s">
        <v>203</v>
      </c>
      <c r="K886" s="176" t="s">
        <v>205</v>
      </c>
      <c r="L886" s="176" t="s">
        <v>203</v>
      </c>
      <c r="M886" s="176" t="s">
        <v>205</v>
      </c>
      <c r="N886" s="176" t="s">
        <v>205</v>
      </c>
      <c r="O886" s="176" t="s">
        <v>205</v>
      </c>
      <c r="P886" s="176" t="s">
        <v>204</v>
      </c>
      <c r="Q886" s="176" t="s">
        <v>205</v>
      </c>
      <c r="R886" s="176" t="s">
        <v>205</v>
      </c>
      <c r="S886" s="176" t="s">
        <v>205</v>
      </c>
      <c r="T886" s="176" t="s">
        <v>205</v>
      </c>
      <c r="U886" s="176" t="s">
        <v>204</v>
      </c>
      <c r="V886" s="176" t="s">
        <v>204</v>
      </c>
      <c r="W886" s="176" t="s">
        <v>204</v>
      </c>
      <c r="X886" s="176" t="s">
        <v>204</v>
      </c>
      <c r="Y886" s="176" t="s">
        <v>204</v>
      </c>
      <c r="Z886" s="176" t="s">
        <v>204</v>
      </c>
    </row>
    <row r="887" spans="1:50" x14ac:dyDescent="0.3">
      <c r="A887" s="176">
        <v>812195</v>
      </c>
      <c r="B887" s="176" t="s">
        <v>289</v>
      </c>
      <c r="C887" s="176" t="s">
        <v>203</v>
      </c>
      <c r="D887" s="176" t="s">
        <v>205</v>
      </c>
      <c r="E887" s="176" t="s">
        <v>205</v>
      </c>
      <c r="F887" s="176" t="s">
        <v>205</v>
      </c>
      <c r="G887" s="176" t="s">
        <v>205</v>
      </c>
      <c r="H887" s="176" t="s">
        <v>205</v>
      </c>
      <c r="I887" s="176" t="s">
        <v>203</v>
      </c>
      <c r="J887" s="176" t="s">
        <v>205</v>
      </c>
      <c r="K887" s="176" t="s">
        <v>205</v>
      </c>
      <c r="L887" s="176" t="s">
        <v>205</v>
      </c>
      <c r="M887" s="176" t="s">
        <v>205</v>
      </c>
      <c r="N887" s="176" t="s">
        <v>205</v>
      </c>
      <c r="O887" s="176" t="s">
        <v>204</v>
      </c>
      <c r="P887" s="176" t="s">
        <v>205</v>
      </c>
      <c r="Q887" s="176" t="s">
        <v>205</v>
      </c>
      <c r="R887" s="176" t="s">
        <v>205</v>
      </c>
      <c r="S887" s="176" t="s">
        <v>205</v>
      </c>
      <c r="T887" s="176" t="s">
        <v>205</v>
      </c>
      <c r="U887" s="176" t="s">
        <v>205</v>
      </c>
      <c r="V887" s="176" t="s">
        <v>205</v>
      </c>
      <c r="W887" s="176" t="s">
        <v>205</v>
      </c>
      <c r="X887" s="176" t="s">
        <v>205</v>
      </c>
      <c r="Y887" s="176" t="s">
        <v>205</v>
      </c>
      <c r="Z887" s="176" t="s">
        <v>205</v>
      </c>
      <c r="AA887" s="176" t="s">
        <v>266</v>
      </c>
      <c r="AB887" s="176" t="s">
        <v>266</v>
      </c>
      <c r="AC887" s="176" t="s">
        <v>266</v>
      </c>
      <c r="AD887" s="176" t="s">
        <v>266</v>
      </c>
      <c r="AE887" s="176" t="s">
        <v>266</v>
      </c>
      <c r="AF887" s="176" t="s">
        <v>266</v>
      </c>
      <c r="AG887" s="176" t="s">
        <v>266</v>
      </c>
      <c r="AH887" s="176" t="s">
        <v>266</v>
      </c>
      <c r="AI887" s="176" t="s">
        <v>266</v>
      </c>
      <c r="AJ887" s="176" t="s">
        <v>266</v>
      </c>
      <c r="AK887" s="176" t="s">
        <v>266</v>
      </c>
      <c r="AL887" s="176" t="s">
        <v>266</v>
      </c>
      <c r="AM887" s="176" t="s">
        <v>266</v>
      </c>
      <c r="AN887" s="176" t="s">
        <v>266</v>
      </c>
      <c r="AO887" s="176" t="s">
        <v>266</v>
      </c>
      <c r="AP887" s="176" t="s">
        <v>266</v>
      </c>
      <c r="AQ887" s="176" t="s">
        <v>266</v>
      </c>
      <c r="AR887" s="176" t="s">
        <v>266</v>
      </c>
      <c r="AS887" s="176" t="s">
        <v>266</v>
      </c>
      <c r="AT887" s="176" t="s">
        <v>266</v>
      </c>
      <c r="AU887" s="176" t="s">
        <v>266</v>
      </c>
      <c r="AV887" s="176" t="s">
        <v>266</v>
      </c>
      <c r="AW887" s="176" t="s">
        <v>266</v>
      </c>
      <c r="AX887" s="176" t="s">
        <v>266</v>
      </c>
    </row>
    <row r="888" spans="1:50" x14ac:dyDescent="0.3">
      <c r="A888" s="176">
        <v>812209</v>
      </c>
      <c r="B888" s="176" t="s">
        <v>289</v>
      </c>
      <c r="C888" s="176" t="s">
        <v>205</v>
      </c>
      <c r="D888" s="176" t="s">
        <v>205</v>
      </c>
      <c r="E888" s="176" t="s">
        <v>205</v>
      </c>
      <c r="F888" s="176" t="s">
        <v>205</v>
      </c>
      <c r="G888" s="176" t="s">
        <v>205</v>
      </c>
      <c r="H888" s="176" t="s">
        <v>205</v>
      </c>
      <c r="I888" s="176" t="s">
        <v>205</v>
      </c>
      <c r="J888" s="176" t="s">
        <v>205</v>
      </c>
      <c r="K888" s="176" t="s">
        <v>205</v>
      </c>
      <c r="L888" s="176" t="s">
        <v>203</v>
      </c>
      <c r="M888" s="176" t="s">
        <v>203</v>
      </c>
      <c r="N888" s="176" t="s">
        <v>205</v>
      </c>
      <c r="O888" s="176" t="s">
        <v>205</v>
      </c>
      <c r="P888" s="176" t="s">
        <v>205</v>
      </c>
      <c r="Q888" s="176" t="s">
        <v>205</v>
      </c>
      <c r="R888" s="176" t="s">
        <v>205</v>
      </c>
      <c r="S888" s="176" t="s">
        <v>205</v>
      </c>
      <c r="T888" s="176" t="s">
        <v>205</v>
      </c>
      <c r="U888" s="176" t="s">
        <v>205</v>
      </c>
      <c r="V888" s="176" t="s">
        <v>205</v>
      </c>
      <c r="W888" s="176" t="s">
        <v>205</v>
      </c>
      <c r="X888" s="176" t="s">
        <v>205</v>
      </c>
      <c r="Y888" s="176" t="s">
        <v>205</v>
      </c>
      <c r="Z888" s="176" t="s">
        <v>205</v>
      </c>
      <c r="AA888" s="176" t="s">
        <v>266</v>
      </c>
      <c r="AB888" s="176" t="s">
        <v>266</v>
      </c>
      <c r="AC888" s="176" t="s">
        <v>266</v>
      </c>
      <c r="AD888" s="176" t="s">
        <v>266</v>
      </c>
      <c r="AE888" s="176" t="s">
        <v>266</v>
      </c>
      <c r="AF888" s="176" t="s">
        <v>266</v>
      </c>
      <c r="AG888" s="176" t="s">
        <v>266</v>
      </c>
      <c r="AH888" s="176" t="s">
        <v>266</v>
      </c>
      <c r="AI888" s="176" t="s">
        <v>266</v>
      </c>
      <c r="AJ888" s="176" t="s">
        <v>266</v>
      </c>
      <c r="AK888" s="176" t="s">
        <v>266</v>
      </c>
      <c r="AL888" s="176" t="s">
        <v>266</v>
      </c>
      <c r="AM888" s="176" t="s">
        <v>266</v>
      </c>
      <c r="AN888" s="176" t="s">
        <v>266</v>
      </c>
      <c r="AO888" s="176" t="s">
        <v>266</v>
      </c>
      <c r="AP888" s="176" t="s">
        <v>266</v>
      </c>
      <c r="AQ888" s="176" t="s">
        <v>266</v>
      </c>
      <c r="AR888" s="176" t="s">
        <v>266</v>
      </c>
      <c r="AS888" s="176" t="s">
        <v>266</v>
      </c>
      <c r="AT888" s="176" t="s">
        <v>266</v>
      </c>
      <c r="AU888" s="176" t="s">
        <v>266</v>
      </c>
      <c r="AV888" s="176" t="s">
        <v>266</v>
      </c>
      <c r="AW888" s="176" t="s">
        <v>266</v>
      </c>
      <c r="AX888" s="176" t="s">
        <v>266</v>
      </c>
    </row>
    <row r="889" spans="1:50" x14ac:dyDescent="0.3">
      <c r="A889" s="176">
        <v>812215</v>
      </c>
      <c r="B889" s="176" t="s">
        <v>289</v>
      </c>
      <c r="C889" s="176" t="s">
        <v>205</v>
      </c>
      <c r="D889" s="176" t="s">
        <v>203</v>
      </c>
      <c r="E889" s="176" t="s">
        <v>205</v>
      </c>
      <c r="F889" s="176" t="s">
        <v>205</v>
      </c>
      <c r="G889" s="176" t="s">
        <v>205</v>
      </c>
      <c r="H889" s="176" t="s">
        <v>205</v>
      </c>
      <c r="I889" s="176" t="s">
        <v>205</v>
      </c>
      <c r="J889" s="176" t="s">
        <v>205</v>
      </c>
      <c r="K889" s="176" t="s">
        <v>205</v>
      </c>
      <c r="L889" s="176" t="s">
        <v>205</v>
      </c>
      <c r="M889" s="176" t="s">
        <v>205</v>
      </c>
      <c r="N889" s="176" t="s">
        <v>205</v>
      </c>
      <c r="O889" s="176" t="s">
        <v>204</v>
      </c>
      <c r="P889" s="176" t="s">
        <v>205</v>
      </c>
      <c r="Q889" s="176" t="s">
        <v>204</v>
      </c>
      <c r="R889" s="176" t="s">
        <v>205</v>
      </c>
      <c r="S889" s="176" t="s">
        <v>205</v>
      </c>
      <c r="T889" s="176" t="s">
        <v>205</v>
      </c>
      <c r="U889" s="176" t="s">
        <v>204</v>
      </c>
      <c r="V889" s="176" t="s">
        <v>204</v>
      </c>
      <c r="W889" s="176" t="s">
        <v>204</v>
      </c>
      <c r="X889" s="176" t="s">
        <v>204</v>
      </c>
      <c r="Y889" s="176" t="s">
        <v>204</v>
      </c>
      <c r="Z889" s="176" t="s">
        <v>204</v>
      </c>
      <c r="AA889" s="176" t="s">
        <v>266</v>
      </c>
      <c r="AB889" s="176" t="s">
        <v>266</v>
      </c>
      <c r="AC889" s="176" t="s">
        <v>266</v>
      </c>
      <c r="AD889" s="176" t="s">
        <v>266</v>
      </c>
      <c r="AE889" s="176" t="s">
        <v>266</v>
      </c>
      <c r="AF889" s="176" t="s">
        <v>266</v>
      </c>
      <c r="AG889" s="176" t="s">
        <v>266</v>
      </c>
      <c r="AH889" s="176" t="s">
        <v>266</v>
      </c>
      <c r="AI889" s="176" t="s">
        <v>266</v>
      </c>
      <c r="AJ889" s="176" t="s">
        <v>266</v>
      </c>
      <c r="AK889" s="176" t="s">
        <v>266</v>
      </c>
      <c r="AL889" s="176" t="s">
        <v>266</v>
      </c>
      <c r="AM889" s="176" t="s">
        <v>266</v>
      </c>
      <c r="AN889" s="176" t="s">
        <v>266</v>
      </c>
      <c r="AO889" s="176" t="s">
        <v>266</v>
      </c>
      <c r="AP889" s="176" t="s">
        <v>266</v>
      </c>
      <c r="AQ889" s="176" t="s">
        <v>266</v>
      </c>
      <c r="AR889" s="176" t="s">
        <v>266</v>
      </c>
      <c r="AS889" s="176" t="s">
        <v>266</v>
      </c>
      <c r="AT889" s="176" t="s">
        <v>266</v>
      </c>
      <c r="AU889" s="176" t="s">
        <v>266</v>
      </c>
      <c r="AV889" s="176" t="s">
        <v>266</v>
      </c>
      <c r="AW889" s="176" t="s">
        <v>266</v>
      </c>
      <c r="AX889" s="176" t="s">
        <v>266</v>
      </c>
    </row>
    <row r="890" spans="1:50" x14ac:dyDescent="0.3">
      <c r="A890" s="176">
        <v>812220</v>
      </c>
      <c r="B890" s="176" t="s">
        <v>289</v>
      </c>
      <c r="C890" s="176" t="s">
        <v>203</v>
      </c>
      <c r="D890" s="176" t="s">
        <v>203</v>
      </c>
      <c r="E890" s="176" t="s">
        <v>203</v>
      </c>
      <c r="F890" s="176" t="s">
        <v>205</v>
      </c>
      <c r="G890" s="176" t="s">
        <v>205</v>
      </c>
      <c r="H890" s="176" t="s">
        <v>203</v>
      </c>
      <c r="I890" s="176" t="s">
        <v>205</v>
      </c>
      <c r="J890" s="176" t="s">
        <v>205</v>
      </c>
      <c r="K890" s="176" t="s">
        <v>205</v>
      </c>
      <c r="L890" s="176" t="s">
        <v>205</v>
      </c>
      <c r="M890" s="176" t="s">
        <v>205</v>
      </c>
      <c r="N890" s="176" t="s">
        <v>205</v>
      </c>
      <c r="O890" s="176" t="s">
        <v>204</v>
      </c>
      <c r="P890" s="176" t="s">
        <v>205</v>
      </c>
      <c r="Q890" s="176" t="s">
        <v>205</v>
      </c>
      <c r="R890" s="176" t="s">
        <v>205</v>
      </c>
      <c r="S890" s="176" t="s">
        <v>204</v>
      </c>
      <c r="T890" s="176" t="s">
        <v>205</v>
      </c>
      <c r="U890" s="176" t="s">
        <v>205</v>
      </c>
      <c r="V890" s="176" t="s">
        <v>205</v>
      </c>
      <c r="W890" s="176" t="s">
        <v>205</v>
      </c>
      <c r="X890" s="176" t="s">
        <v>205</v>
      </c>
      <c r="Y890" s="176" t="s">
        <v>205</v>
      </c>
      <c r="Z890" s="176" t="s">
        <v>204</v>
      </c>
      <c r="AA890" s="176" t="s">
        <v>266</v>
      </c>
      <c r="AB890" s="176" t="s">
        <v>266</v>
      </c>
      <c r="AC890" s="176" t="s">
        <v>266</v>
      </c>
      <c r="AD890" s="176" t="s">
        <v>266</v>
      </c>
      <c r="AE890" s="176" t="s">
        <v>266</v>
      </c>
      <c r="AF890" s="176" t="s">
        <v>266</v>
      </c>
      <c r="AG890" s="176" t="s">
        <v>266</v>
      </c>
      <c r="AH890" s="176" t="s">
        <v>266</v>
      </c>
      <c r="AI890" s="176" t="s">
        <v>266</v>
      </c>
      <c r="AJ890" s="176" t="s">
        <v>266</v>
      </c>
      <c r="AK890" s="176" t="s">
        <v>266</v>
      </c>
      <c r="AL890" s="176" t="s">
        <v>266</v>
      </c>
      <c r="AM890" s="176" t="s">
        <v>266</v>
      </c>
      <c r="AN890" s="176" t="s">
        <v>266</v>
      </c>
      <c r="AO890" s="176" t="s">
        <v>266</v>
      </c>
      <c r="AP890" s="176" t="s">
        <v>266</v>
      </c>
      <c r="AQ890" s="176" t="s">
        <v>266</v>
      </c>
      <c r="AR890" s="176" t="s">
        <v>266</v>
      </c>
      <c r="AS890" s="176" t="s">
        <v>266</v>
      </c>
      <c r="AT890" s="176" t="s">
        <v>266</v>
      </c>
      <c r="AU890" s="176" t="s">
        <v>266</v>
      </c>
      <c r="AV890" s="176" t="s">
        <v>266</v>
      </c>
      <c r="AW890" s="176" t="s">
        <v>266</v>
      </c>
      <c r="AX890" s="176" t="s">
        <v>266</v>
      </c>
    </row>
    <row r="891" spans="1:50" x14ac:dyDescent="0.3">
      <c r="A891" s="176">
        <v>812221</v>
      </c>
      <c r="B891" s="176" t="s">
        <v>289</v>
      </c>
      <c r="C891" s="176" t="s">
        <v>205</v>
      </c>
      <c r="D891" s="176" t="s">
        <v>203</v>
      </c>
      <c r="E891" s="176" t="s">
        <v>205</v>
      </c>
      <c r="F891" s="176" t="s">
        <v>203</v>
      </c>
      <c r="G891" s="176" t="s">
        <v>203</v>
      </c>
      <c r="H891" s="176" t="s">
        <v>205</v>
      </c>
      <c r="I891" s="176" t="s">
        <v>203</v>
      </c>
      <c r="J891" s="176" t="s">
        <v>205</v>
      </c>
      <c r="K891" s="176" t="s">
        <v>205</v>
      </c>
      <c r="L891" s="176" t="s">
        <v>205</v>
      </c>
      <c r="M891" s="176" t="s">
        <v>205</v>
      </c>
      <c r="N891" s="176" t="s">
        <v>205</v>
      </c>
      <c r="O891" s="176" t="s">
        <v>204</v>
      </c>
      <c r="P891" s="176" t="s">
        <v>205</v>
      </c>
      <c r="Q891" s="176" t="s">
        <v>205</v>
      </c>
      <c r="R891" s="176" t="s">
        <v>205</v>
      </c>
      <c r="S891" s="176" t="s">
        <v>205</v>
      </c>
      <c r="T891" s="176" t="s">
        <v>205</v>
      </c>
      <c r="U891" s="176" t="s">
        <v>205</v>
      </c>
      <c r="V891" s="176" t="s">
        <v>204</v>
      </c>
      <c r="W891" s="176" t="s">
        <v>205</v>
      </c>
      <c r="X891" s="176" t="s">
        <v>205</v>
      </c>
      <c r="Y891" s="176" t="s">
        <v>205</v>
      </c>
      <c r="Z891" s="176" t="s">
        <v>204</v>
      </c>
      <c r="AA891" s="176" t="s">
        <v>266</v>
      </c>
      <c r="AB891" s="176" t="s">
        <v>266</v>
      </c>
      <c r="AC891" s="176" t="s">
        <v>266</v>
      </c>
      <c r="AD891" s="176" t="s">
        <v>266</v>
      </c>
      <c r="AE891" s="176" t="s">
        <v>266</v>
      </c>
      <c r="AF891" s="176" t="s">
        <v>266</v>
      </c>
      <c r="AG891" s="176" t="s">
        <v>266</v>
      </c>
      <c r="AH891" s="176" t="s">
        <v>266</v>
      </c>
      <c r="AI891" s="176" t="s">
        <v>266</v>
      </c>
      <c r="AJ891" s="176" t="s">
        <v>266</v>
      </c>
      <c r="AK891" s="176" t="s">
        <v>266</v>
      </c>
      <c r="AL891" s="176" t="s">
        <v>266</v>
      </c>
      <c r="AM891" s="176" t="s">
        <v>266</v>
      </c>
      <c r="AN891" s="176" t="s">
        <v>266</v>
      </c>
      <c r="AO891" s="176" t="s">
        <v>266</v>
      </c>
      <c r="AP891" s="176" t="s">
        <v>266</v>
      </c>
      <c r="AQ891" s="176" t="s">
        <v>266</v>
      </c>
      <c r="AR891" s="176" t="s">
        <v>266</v>
      </c>
      <c r="AS891" s="176" t="s">
        <v>266</v>
      </c>
      <c r="AT891" s="176" t="s">
        <v>266</v>
      </c>
      <c r="AU891" s="176" t="s">
        <v>266</v>
      </c>
      <c r="AV891" s="176" t="s">
        <v>266</v>
      </c>
      <c r="AW891" s="176" t="s">
        <v>266</v>
      </c>
      <c r="AX891" s="176" t="s">
        <v>266</v>
      </c>
    </row>
    <row r="892" spans="1:50" x14ac:dyDescent="0.3">
      <c r="A892" s="176">
        <v>812228</v>
      </c>
      <c r="B892" s="176" t="s">
        <v>289</v>
      </c>
      <c r="C892" s="176" t="s">
        <v>203</v>
      </c>
      <c r="D892" s="176" t="s">
        <v>205</v>
      </c>
      <c r="E892" s="176" t="s">
        <v>205</v>
      </c>
      <c r="F892" s="176" t="s">
        <v>205</v>
      </c>
      <c r="G892" s="176" t="s">
        <v>205</v>
      </c>
      <c r="H892" s="176" t="s">
        <v>205</v>
      </c>
      <c r="I892" s="176" t="s">
        <v>203</v>
      </c>
      <c r="J892" s="176" t="s">
        <v>205</v>
      </c>
      <c r="K892" s="176" t="s">
        <v>205</v>
      </c>
      <c r="L892" s="176" t="s">
        <v>204</v>
      </c>
      <c r="M892" s="176" t="s">
        <v>205</v>
      </c>
      <c r="N892" s="176" t="s">
        <v>205</v>
      </c>
      <c r="O892" s="176" t="s">
        <v>204</v>
      </c>
      <c r="P892" s="176" t="s">
        <v>205</v>
      </c>
      <c r="Q892" s="176" t="s">
        <v>205</v>
      </c>
      <c r="R892" s="176" t="s">
        <v>205</v>
      </c>
      <c r="S892" s="176" t="s">
        <v>205</v>
      </c>
      <c r="T892" s="176" t="s">
        <v>205</v>
      </c>
      <c r="U892" s="176" t="s">
        <v>205</v>
      </c>
      <c r="V892" s="176" t="s">
        <v>205</v>
      </c>
      <c r="W892" s="176" t="s">
        <v>205</v>
      </c>
      <c r="X892" s="176" t="s">
        <v>205</v>
      </c>
      <c r="Y892" s="176" t="s">
        <v>205</v>
      </c>
      <c r="Z892" s="176" t="s">
        <v>204</v>
      </c>
      <c r="AA892" s="176" t="s">
        <v>266</v>
      </c>
      <c r="AB892" s="176" t="s">
        <v>266</v>
      </c>
      <c r="AC892" s="176" t="s">
        <v>266</v>
      </c>
      <c r="AD892" s="176" t="s">
        <v>266</v>
      </c>
      <c r="AE892" s="176" t="s">
        <v>266</v>
      </c>
      <c r="AF892" s="176" t="s">
        <v>266</v>
      </c>
      <c r="AG892" s="176" t="s">
        <v>266</v>
      </c>
      <c r="AH892" s="176" t="s">
        <v>266</v>
      </c>
      <c r="AI892" s="176" t="s">
        <v>266</v>
      </c>
      <c r="AJ892" s="176" t="s">
        <v>266</v>
      </c>
      <c r="AK892" s="176" t="s">
        <v>266</v>
      </c>
      <c r="AL892" s="176" t="s">
        <v>266</v>
      </c>
      <c r="AM892" s="176" t="s">
        <v>266</v>
      </c>
      <c r="AN892" s="176" t="s">
        <v>266</v>
      </c>
      <c r="AO892" s="176" t="s">
        <v>266</v>
      </c>
      <c r="AP892" s="176" t="s">
        <v>266</v>
      </c>
      <c r="AQ892" s="176" t="s">
        <v>266</v>
      </c>
      <c r="AR892" s="176" t="s">
        <v>266</v>
      </c>
      <c r="AS892" s="176" t="s">
        <v>266</v>
      </c>
      <c r="AT892" s="176" t="s">
        <v>266</v>
      </c>
      <c r="AU892" s="176" t="s">
        <v>266</v>
      </c>
      <c r="AV892" s="176" t="s">
        <v>266</v>
      </c>
      <c r="AW892" s="176" t="s">
        <v>266</v>
      </c>
      <c r="AX892" s="176" t="s">
        <v>266</v>
      </c>
    </row>
    <row r="893" spans="1:50" x14ac:dyDescent="0.3">
      <c r="A893" s="176">
        <v>812237</v>
      </c>
      <c r="B893" s="176" t="s">
        <v>289</v>
      </c>
    </row>
    <row r="894" spans="1:50" x14ac:dyDescent="0.3">
      <c r="A894" s="176">
        <v>812246</v>
      </c>
      <c r="B894" s="176" t="s">
        <v>289</v>
      </c>
      <c r="C894" s="176" t="s">
        <v>204</v>
      </c>
      <c r="D894" s="176" t="s">
        <v>205</v>
      </c>
      <c r="E894" s="176" t="s">
        <v>205</v>
      </c>
      <c r="F894" s="176" t="s">
        <v>204</v>
      </c>
      <c r="G894" s="176" t="s">
        <v>204</v>
      </c>
      <c r="H894" s="176" t="s">
        <v>204</v>
      </c>
      <c r="I894" s="176" t="s">
        <v>204</v>
      </c>
      <c r="J894" s="176" t="s">
        <v>204</v>
      </c>
      <c r="K894" s="176" t="s">
        <v>204</v>
      </c>
      <c r="L894" s="176" t="s">
        <v>205</v>
      </c>
      <c r="M894" s="176" t="s">
        <v>203</v>
      </c>
      <c r="N894" s="176" t="s">
        <v>204</v>
      </c>
      <c r="O894" s="176" t="s">
        <v>204</v>
      </c>
      <c r="P894" s="176" t="s">
        <v>204</v>
      </c>
      <c r="Q894" s="176" t="s">
        <v>205</v>
      </c>
      <c r="R894" s="176" t="s">
        <v>203</v>
      </c>
      <c r="S894" s="176" t="s">
        <v>205</v>
      </c>
      <c r="T894" s="176" t="s">
        <v>205</v>
      </c>
      <c r="U894" s="176" t="s">
        <v>205</v>
      </c>
      <c r="V894" s="176" t="s">
        <v>205</v>
      </c>
      <c r="W894" s="176" t="s">
        <v>205</v>
      </c>
      <c r="X894" s="176" t="s">
        <v>205</v>
      </c>
      <c r="Y894" s="176" t="s">
        <v>205</v>
      </c>
      <c r="Z894" s="176" t="s">
        <v>204</v>
      </c>
    </row>
    <row r="895" spans="1:50" x14ac:dyDescent="0.3">
      <c r="A895" s="176">
        <v>812250</v>
      </c>
      <c r="B895" s="176" t="s">
        <v>289</v>
      </c>
      <c r="C895" s="176" t="s">
        <v>205</v>
      </c>
      <c r="D895" s="176" t="s">
        <v>205</v>
      </c>
      <c r="E895" s="176" t="s">
        <v>205</v>
      </c>
      <c r="F895" s="176" t="s">
        <v>205</v>
      </c>
      <c r="G895" s="176" t="s">
        <v>205</v>
      </c>
      <c r="H895" s="176" t="s">
        <v>205</v>
      </c>
      <c r="I895" s="176" t="s">
        <v>205</v>
      </c>
      <c r="J895" s="176" t="s">
        <v>205</v>
      </c>
      <c r="K895" s="176" t="s">
        <v>205</v>
      </c>
      <c r="L895" s="176" t="s">
        <v>203</v>
      </c>
      <c r="M895" s="176" t="s">
        <v>205</v>
      </c>
      <c r="N895" s="176" t="s">
        <v>205</v>
      </c>
      <c r="O895" s="176" t="s">
        <v>204</v>
      </c>
      <c r="P895" s="176" t="s">
        <v>204</v>
      </c>
      <c r="Q895" s="176" t="s">
        <v>205</v>
      </c>
      <c r="R895" s="176" t="s">
        <v>204</v>
      </c>
      <c r="S895" s="176" t="s">
        <v>204</v>
      </c>
      <c r="T895" s="176" t="s">
        <v>205</v>
      </c>
      <c r="U895" s="176" t="s">
        <v>205</v>
      </c>
      <c r="V895" s="176" t="s">
        <v>204</v>
      </c>
      <c r="W895" s="176" t="s">
        <v>205</v>
      </c>
      <c r="X895" s="176" t="s">
        <v>205</v>
      </c>
      <c r="Y895" s="176" t="s">
        <v>204</v>
      </c>
      <c r="Z895" s="176" t="s">
        <v>204</v>
      </c>
      <c r="AA895" s="176" t="s">
        <v>266</v>
      </c>
      <c r="AB895" s="176" t="s">
        <v>266</v>
      </c>
      <c r="AC895" s="176" t="s">
        <v>266</v>
      </c>
      <c r="AD895" s="176" t="s">
        <v>266</v>
      </c>
      <c r="AE895" s="176" t="s">
        <v>266</v>
      </c>
      <c r="AF895" s="176" t="s">
        <v>266</v>
      </c>
      <c r="AG895" s="176" t="s">
        <v>266</v>
      </c>
      <c r="AH895" s="176" t="s">
        <v>266</v>
      </c>
      <c r="AI895" s="176" t="s">
        <v>266</v>
      </c>
      <c r="AJ895" s="176" t="s">
        <v>266</v>
      </c>
      <c r="AK895" s="176" t="s">
        <v>266</v>
      </c>
      <c r="AL895" s="176" t="s">
        <v>266</v>
      </c>
      <c r="AM895" s="176" t="s">
        <v>266</v>
      </c>
      <c r="AN895" s="176" t="s">
        <v>266</v>
      </c>
      <c r="AO895" s="176" t="s">
        <v>266</v>
      </c>
      <c r="AP895" s="176" t="s">
        <v>266</v>
      </c>
      <c r="AQ895" s="176" t="s">
        <v>266</v>
      </c>
      <c r="AR895" s="176" t="s">
        <v>266</v>
      </c>
      <c r="AS895" s="176" t="s">
        <v>266</v>
      </c>
      <c r="AT895" s="176" t="s">
        <v>266</v>
      </c>
      <c r="AU895" s="176" t="s">
        <v>266</v>
      </c>
      <c r="AV895" s="176" t="s">
        <v>266</v>
      </c>
      <c r="AW895" s="176" t="s">
        <v>266</v>
      </c>
      <c r="AX895" s="176" t="s">
        <v>266</v>
      </c>
    </row>
    <row r="896" spans="1:50" x14ac:dyDescent="0.3">
      <c r="A896" s="176">
        <v>812252</v>
      </c>
      <c r="B896" s="176" t="s">
        <v>289</v>
      </c>
      <c r="C896" s="176" t="s">
        <v>203</v>
      </c>
      <c r="D896" s="176" t="s">
        <v>205</v>
      </c>
      <c r="E896" s="176" t="s">
        <v>205</v>
      </c>
      <c r="F896" s="176" t="s">
        <v>205</v>
      </c>
      <c r="G896" s="176" t="s">
        <v>205</v>
      </c>
      <c r="H896" s="176" t="s">
        <v>205</v>
      </c>
      <c r="I896" s="176" t="s">
        <v>205</v>
      </c>
      <c r="J896" s="176" t="s">
        <v>205</v>
      </c>
      <c r="K896" s="176" t="s">
        <v>203</v>
      </c>
      <c r="L896" s="176" t="s">
        <v>205</v>
      </c>
      <c r="M896" s="176" t="s">
        <v>203</v>
      </c>
      <c r="N896" s="176" t="s">
        <v>205</v>
      </c>
      <c r="O896" s="176" t="s">
        <v>205</v>
      </c>
      <c r="P896" s="176" t="s">
        <v>205</v>
      </c>
      <c r="Q896" s="176" t="s">
        <v>205</v>
      </c>
      <c r="R896" s="176" t="s">
        <v>205</v>
      </c>
      <c r="S896" s="176" t="s">
        <v>205</v>
      </c>
      <c r="T896" s="176" t="s">
        <v>205</v>
      </c>
      <c r="U896" s="176" t="s">
        <v>205</v>
      </c>
      <c r="V896" s="176" t="s">
        <v>205</v>
      </c>
      <c r="W896" s="176" t="s">
        <v>205</v>
      </c>
      <c r="X896" s="176" t="s">
        <v>205</v>
      </c>
      <c r="Y896" s="176" t="s">
        <v>205</v>
      </c>
      <c r="Z896" s="176" t="s">
        <v>205</v>
      </c>
      <c r="AA896" s="176" t="s">
        <v>266</v>
      </c>
      <c r="AB896" s="176" t="s">
        <v>266</v>
      </c>
      <c r="AC896" s="176" t="s">
        <v>266</v>
      </c>
      <c r="AD896" s="176" t="s">
        <v>266</v>
      </c>
      <c r="AE896" s="176" t="s">
        <v>266</v>
      </c>
      <c r="AF896" s="176" t="s">
        <v>266</v>
      </c>
      <c r="AG896" s="176" t="s">
        <v>266</v>
      </c>
      <c r="AH896" s="176" t="s">
        <v>266</v>
      </c>
      <c r="AI896" s="176" t="s">
        <v>266</v>
      </c>
      <c r="AJ896" s="176" t="s">
        <v>266</v>
      </c>
      <c r="AK896" s="176" t="s">
        <v>266</v>
      </c>
      <c r="AL896" s="176" t="s">
        <v>266</v>
      </c>
      <c r="AM896" s="176" t="s">
        <v>266</v>
      </c>
      <c r="AN896" s="176" t="s">
        <v>266</v>
      </c>
      <c r="AO896" s="176" t="s">
        <v>266</v>
      </c>
      <c r="AP896" s="176" t="s">
        <v>266</v>
      </c>
      <c r="AQ896" s="176" t="s">
        <v>266</v>
      </c>
      <c r="AR896" s="176" t="s">
        <v>266</v>
      </c>
      <c r="AS896" s="176" t="s">
        <v>266</v>
      </c>
      <c r="AT896" s="176" t="s">
        <v>266</v>
      </c>
      <c r="AU896" s="176" t="s">
        <v>266</v>
      </c>
      <c r="AV896" s="176" t="s">
        <v>266</v>
      </c>
      <c r="AW896" s="176" t="s">
        <v>266</v>
      </c>
      <c r="AX896" s="176" t="s">
        <v>266</v>
      </c>
    </row>
    <row r="897" spans="1:50" x14ac:dyDescent="0.3">
      <c r="A897" s="176">
        <v>812255</v>
      </c>
      <c r="B897" s="176" t="s">
        <v>289</v>
      </c>
      <c r="C897" s="176" t="s">
        <v>205</v>
      </c>
      <c r="D897" s="176" t="s">
        <v>205</v>
      </c>
      <c r="E897" s="176" t="s">
        <v>205</v>
      </c>
      <c r="F897" s="176" t="s">
        <v>205</v>
      </c>
      <c r="G897" s="176" t="s">
        <v>205</v>
      </c>
      <c r="H897" s="176" t="s">
        <v>205</v>
      </c>
      <c r="I897" s="176" t="s">
        <v>205</v>
      </c>
      <c r="J897" s="176" t="s">
        <v>205</v>
      </c>
      <c r="K897" s="176" t="s">
        <v>205</v>
      </c>
      <c r="L897" s="176" t="s">
        <v>205</v>
      </c>
      <c r="M897" s="176" t="s">
        <v>205</v>
      </c>
      <c r="N897" s="176" t="s">
        <v>205</v>
      </c>
      <c r="O897" s="176" t="s">
        <v>204</v>
      </c>
      <c r="P897" s="176" t="s">
        <v>204</v>
      </c>
      <c r="Q897" s="176" t="s">
        <v>204</v>
      </c>
      <c r="R897" s="176" t="s">
        <v>204</v>
      </c>
      <c r="S897" s="176" t="s">
        <v>205</v>
      </c>
      <c r="T897" s="176" t="s">
        <v>204</v>
      </c>
      <c r="U897" s="176" t="s">
        <v>205</v>
      </c>
      <c r="V897" s="176" t="s">
        <v>204</v>
      </c>
      <c r="W897" s="176" t="s">
        <v>204</v>
      </c>
      <c r="X897" s="176" t="s">
        <v>205</v>
      </c>
      <c r="Y897" s="176" t="s">
        <v>204</v>
      </c>
      <c r="Z897" s="176" t="s">
        <v>204</v>
      </c>
      <c r="AA897" s="176" t="s">
        <v>266</v>
      </c>
      <c r="AB897" s="176" t="s">
        <v>266</v>
      </c>
      <c r="AC897" s="176" t="s">
        <v>266</v>
      </c>
      <c r="AD897" s="176" t="s">
        <v>266</v>
      </c>
      <c r="AE897" s="176" t="s">
        <v>266</v>
      </c>
      <c r="AF897" s="176" t="s">
        <v>266</v>
      </c>
      <c r="AG897" s="176" t="s">
        <v>266</v>
      </c>
      <c r="AH897" s="176" t="s">
        <v>266</v>
      </c>
      <c r="AI897" s="176" t="s">
        <v>266</v>
      </c>
      <c r="AJ897" s="176" t="s">
        <v>266</v>
      </c>
      <c r="AK897" s="176" t="s">
        <v>266</v>
      </c>
      <c r="AL897" s="176" t="s">
        <v>266</v>
      </c>
      <c r="AM897" s="176" t="s">
        <v>266</v>
      </c>
      <c r="AN897" s="176" t="s">
        <v>266</v>
      </c>
      <c r="AO897" s="176" t="s">
        <v>266</v>
      </c>
      <c r="AP897" s="176" t="s">
        <v>266</v>
      </c>
      <c r="AQ897" s="176" t="s">
        <v>266</v>
      </c>
      <c r="AR897" s="176" t="s">
        <v>266</v>
      </c>
      <c r="AS897" s="176" t="s">
        <v>266</v>
      </c>
      <c r="AT897" s="176" t="s">
        <v>266</v>
      </c>
      <c r="AU897" s="176" t="s">
        <v>266</v>
      </c>
      <c r="AV897" s="176" t="s">
        <v>266</v>
      </c>
      <c r="AW897" s="176" t="s">
        <v>266</v>
      </c>
      <c r="AX897" s="176" t="s">
        <v>266</v>
      </c>
    </row>
    <row r="898" spans="1:50" x14ac:dyDescent="0.3">
      <c r="A898" s="176">
        <v>812260</v>
      </c>
      <c r="B898" s="176" t="s">
        <v>289</v>
      </c>
      <c r="C898" s="176" t="s">
        <v>205</v>
      </c>
      <c r="D898" s="176" t="s">
        <v>205</v>
      </c>
      <c r="E898" s="176" t="s">
        <v>205</v>
      </c>
      <c r="F898" s="176" t="s">
        <v>203</v>
      </c>
      <c r="G898" s="176" t="s">
        <v>203</v>
      </c>
      <c r="H898" s="176" t="s">
        <v>205</v>
      </c>
      <c r="I898" s="176" t="s">
        <v>203</v>
      </c>
      <c r="J898" s="176" t="s">
        <v>205</v>
      </c>
      <c r="K898" s="176" t="s">
        <v>205</v>
      </c>
      <c r="L898" s="176" t="s">
        <v>205</v>
      </c>
      <c r="M898" s="176" t="s">
        <v>205</v>
      </c>
      <c r="N898" s="176" t="s">
        <v>205</v>
      </c>
      <c r="O898" s="176" t="s">
        <v>204</v>
      </c>
      <c r="P898" s="176" t="s">
        <v>205</v>
      </c>
      <c r="Q898" s="176" t="s">
        <v>205</v>
      </c>
      <c r="R898" s="176" t="s">
        <v>205</v>
      </c>
      <c r="S898" s="176" t="s">
        <v>205</v>
      </c>
      <c r="T898" s="176" t="s">
        <v>205</v>
      </c>
      <c r="U898" s="176" t="s">
        <v>205</v>
      </c>
      <c r="V898" s="176" t="s">
        <v>205</v>
      </c>
      <c r="W898" s="176" t="s">
        <v>205</v>
      </c>
      <c r="X898" s="176" t="s">
        <v>205</v>
      </c>
      <c r="Y898" s="176" t="s">
        <v>205</v>
      </c>
      <c r="Z898" s="176" t="s">
        <v>205</v>
      </c>
      <c r="AA898" s="176" t="s">
        <v>266</v>
      </c>
      <c r="AB898" s="176" t="s">
        <v>266</v>
      </c>
      <c r="AC898" s="176" t="s">
        <v>266</v>
      </c>
      <c r="AD898" s="176" t="s">
        <v>266</v>
      </c>
      <c r="AE898" s="176" t="s">
        <v>266</v>
      </c>
      <c r="AF898" s="176" t="s">
        <v>266</v>
      </c>
      <c r="AG898" s="176" t="s">
        <v>266</v>
      </c>
      <c r="AH898" s="176" t="s">
        <v>266</v>
      </c>
      <c r="AI898" s="176" t="s">
        <v>266</v>
      </c>
      <c r="AJ898" s="176" t="s">
        <v>266</v>
      </c>
      <c r="AK898" s="176" t="s">
        <v>266</v>
      </c>
      <c r="AL898" s="176" t="s">
        <v>266</v>
      </c>
      <c r="AM898" s="176" t="s">
        <v>266</v>
      </c>
      <c r="AN898" s="176" t="s">
        <v>266</v>
      </c>
      <c r="AO898" s="176" t="s">
        <v>266</v>
      </c>
      <c r="AP898" s="176" t="s">
        <v>266</v>
      </c>
      <c r="AQ898" s="176" t="s">
        <v>266</v>
      </c>
      <c r="AR898" s="176" t="s">
        <v>266</v>
      </c>
      <c r="AS898" s="176" t="s">
        <v>266</v>
      </c>
      <c r="AT898" s="176" t="s">
        <v>266</v>
      </c>
      <c r="AU898" s="176" t="s">
        <v>266</v>
      </c>
      <c r="AV898" s="176" t="s">
        <v>266</v>
      </c>
      <c r="AW898" s="176" t="s">
        <v>266</v>
      </c>
      <c r="AX898" s="176" t="s">
        <v>266</v>
      </c>
    </row>
    <row r="899" spans="1:50" x14ac:dyDescent="0.3">
      <c r="A899" s="176">
        <v>812261</v>
      </c>
      <c r="B899" s="176" t="s">
        <v>289</v>
      </c>
      <c r="C899" s="176" t="s">
        <v>205</v>
      </c>
      <c r="D899" s="176" t="s">
        <v>203</v>
      </c>
      <c r="E899" s="176" t="s">
        <v>203</v>
      </c>
      <c r="F899" s="176" t="s">
        <v>205</v>
      </c>
      <c r="G899" s="176" t="s">
        <v>203</v>
      </c>
      <c r="H899" s="176" t="s">
        <v>205</v>
      </c>
      <c r="I899" s="176" t="s">
        <v>205</v>
      </c>
      <c r="J899" s="176" t="s">
        <v>205</v>
      </c>
      <c r="K899" s="176" t="s">
        <v>205</v>
      </c>
      <c r="L899" s="176" t="s">
        <v>205</v>
      </c>
      <c r="M899" s="176" t="s">
        <v>205</v>
      </c>
      <c r="N899" s="176" t="s">
        <v>205</v>
      </c>
      <c r="O899" s="176" t="s">
        <v>205</v>
      </c>
      <c r="P899" s="176" t="s">
        <v>205</v>
      </c>
      <c r="Q899" s="176" t="s">
        <v>205</v>
      </c>
      <c r="R899" s="176" t="s">
        <v>205</v>
      </c>
      <c r="S899" s="176" t="s">
        <v>205</v>
      </c>
      <c r="T899" s="176" t="s">
        <v>205</v>
      </c>
      <c r="U899" s="176" t="s">
        <v>205</v>
      </c>
      <c r="V899" s="176" t="s">
        <v>205</v>
      </c>
      <c r="W899" s="176" t="s">
        <v>205</v>
      </c>
      <c r="X899" s="176" t="s">
        <v>205</v>
      </c>
      <c r="Y899" s="176" t="s">
        <v>205</v>
      </c>
      <c r="Z899" s="176" t="s">
        <v>205</v>
      </c>
      <c r="AA899" s="176" t="s">
        <v>266</v>
      </c>
      <c r="AB899" s="176" t="s">
        <v>266</v>
      </c>
      <c r="AC899" s="176" t="s">
        <v>266</v>
      </c>
      <c r="AD899" s="176" t="s">
        <v>266</v>
      </c>
      <c r="AE899" s="176" t="s">
        <v>266</v>
      </c>
      <c r="AF899" s="176" t="s">
        <v>266</v>
      </c>
      <c r="AG899" s="176" t="s">
        <v>266</v>
      </c>
      <c r="AH899" s="176" t="s">
        <v>266</v>
      </c>
      <c r="AI899" s="176" t="s">
        <v>266</v>
      </c>
      <c r="AJ899" s="176" t="s">
        <v>266</v>
      </c>
      <c r="AK899" s="176" t="s">
        <v>266</v>
      </c>
      <c r="AL899" s="176" t="s">
        <v>266</v>
      </c>
      <c r="AM899" s="176" t="s">
        <v>266</v>
      </c>
      <c r="AN899" s="176" t="s">
        <v>266</v>
      </c>
      <c r="AO899" s="176" t="s">
        <v>266</v>
      </c>
      <c r="AP899" s="176" t="s">
        <v>266</v>
      </c>
      <c r="AQ899" s="176" t="s">
        <v>266</v>
      </c>
      <c r="AR899" s="176" t="s">
        <v>266</v>
      </c>
      <c r="AS899" s="176" t="s">
        <v>266</v>
      </c>
      <c r="AT899" s="176" t="s">
        <v>266</v>
      </c>
      <c r="AU899" s="176" t="s">
        <v>266</v>
      </c>
      <c r="AV899" s="176" t="s">
        <v>266</v>
      </c>
      <c r="AW899" s="176" t="s">
        <v>266</v>
      </c>
      <c r="AX899" s="176" t="s">
        <v>266</v>
      </c>
    </row>
    <row r="900" spans="1:50" x14ac:dyDescent="0.3">
      <c r="A900" s="176">
        <v>812263</v>
      </c>
      <c r="B900" s="176" t="s">
        <v>289</v>
      </c>
      <c r="C900" s="176" t="s">
        <v>203</v>
      </c>
      <c r="D900" s="176" t="s">
        <v>205</v>
      </c>
      <c r="E900" s="176" t="s">
        <v>205</v>
      </c>
      <c r="F900" s="176" t="s">
        <v>205</v>
      </c>
      <c r="G900" s="176" t="s">
        <v>205</v>
      </c>
      <c r="H900" s="176" t="s">
        <v>205</v>
      </c>
      <c r="I900" s="176" t="s">
        <v>205</v>
      </c>
      <c r="J900" s="176" t="s">
        <v>205</v>
      </c>
      <c r="K900" s="176" t="s">
        <v>205</v>
      </c>
      <c r="L900" s="176" t="s">
        <v>205</v>
      </c>
      <c r="M900" s="176" t="s">
        <v>205</v>
      </c>
      <c r="N900" s="176" t="s">
        <v>205</v>
      </c>
      <c r="O900" s="176" t="s">
        <v>205</v>
      </c>
      <c r="P900" s="176" t="s">
        <v>204</v>
      </c>
      <c r="Q900" s="176" t="s">
        <v>205</v>
      </c>
      <c r="R900" s="176" t="s">
        <v>205</v>
      </c>
      <c r="S900" s="176" t="s">
        <v>205</v>
      </c>
      <c r="T900" s="176" t="s">
        <v>205</v>
      </c>
      <c r="U900" s="176" t="s">
        <v>205</v>
      </c>
      <c r="V900" s="176" t="s">
        <v>205</v>
      </c>
      <c r="W900" s="176" t="s">
        <v>205</v>
      </c>
      <c r="X900" s="176" t="s">
        <v>205</v>
      </c>
      <c r="Y900" s="176" t="s">
        <v>205</v>
      </c>
      <c r="Z900" s="176" t="s">
        <v>205</v>
      </c>
      <c r="AA900" s="176" t="s">
        <v>266</v>
      </c>
      <c r="AB900" s="176" t="s">
        <v>266</v>
      </c>
      <c r="AC900" s="176" t="s">
        <v>266</v>
      </c>
      <c r="AD900" s="176" t="s">
        <v>266</v>
      </c>
      <c r="AE900" s="176" t="s">
        <v>266</v>
      </c>
      <c r="AF900" s="176" t="s">
        <v>266</v>
      </c>
      <c r="AG900" s="176" t="s">
        <v>266</v>
      </c>
      <c r="AH900" s="176" t="s">
        <v>266</v>
      </c>
      <c r="AI900" s="176" t="s">
        <v>266</v>
      </c>
      <c r="AJ900" s="176" t="s">
        <v>266</v>
      </c>
      <c r="AK900" s="176" t="s">
        <v>266</v>
      </c>
      <c r="AL900" s="176" t="s">
        <v>266</v>
      </c>
      <c r="AM900" s="176" t="s">
        <v>266</v>
      </c>
      <c r="AN900" s="176" t="s">
        <v>266</v>
      </c>
      <c r="AO900" s="176" t="s">
        <v>266</v>
      </c>
      <c r="AP900" s="176" t="s">
        <v>266</v>
      </c>
      <c r="AQ900" s="176" t="s">
        <v>266</v>
      </c>
      <c r="AR900" s="176" t="s">
        <v>266</v>
      </c>
      <c r="AS900" s="176" t="s">
        <v>266</v>
      </c>
      <c r="AT900" s="176" t="s">
        <v>266</v>
      </c>
      <c r="AU900" s="176" t="s">
        <v>266</v>
      </c>
      <c r="AV900" s="176" t="s">
        <v>266</v>
      </c>
      <c r="AW900" s="176" t="s">
        <v>266</v>
      </c>
      <c r="AX900" s="176" t="s">
        <v>266</v>
      </c>
    </row>
    <row r="901" spans="1:50" x14ac:dyDescent="0.3">
      <c r="A901" s="176">
        <v>812264</v>
      </c>
      <c r="B901" s="176" t="s">
        <v>289</v>
      </c>
      <c r="C901" s="176" t="s">
        <v>203</v>
      </c>
      <c r="D901" s="176" t="s">
        <v>203</v>
      </c>
      <c r="E901" s="176" t="s">
        <v>203</v>
      </c>
      <c r="F901" s="176" t="s">
        <v>203</v>
      </c>
      <c r="G901" s="176" t="s">
        <v>203</v>
      </c>
      <c r="H901" s="176" t="s">
        <v>203</v>
      </c>
      <c r="I901" s="176" t="s">
        <v>205</v>
      </c>
      <c r="J901" s="176" t="s">
        <v>205</v>
      </c>
      <c r="K901" s="176" t="s">
        <v>203</v>
      </c>
      <c r="L901" s="176" t="s">
        <v>205</v>
      </c>
      <c r="M901" s="176" t="s">
        <v>203</v>
      </c>
      <c r="N901" s="176" t="s">
        <v>205</v>
      </c>
      <c r="O901" s="176" t="s">
        <v>205</v>
      </c>
      <c r="P901" s="176" t="s">
        <v>204</v>
      </c>
      <c r="Q901" s="176" t="s">
        <v>205</v>
      </c>
      <c r="R901" s="176" t="s">
        <v>205</v>
      </c>
      <c r="S901" s="176" t="s">
        <v>204</v>
      </c>
      <c r="T901" s="176" t="s">
        <v>205</v>
      </c>
      <c r="U901" s="176" t="s">
        <v>204</v>
      </c>
      <c r="V901" s="176" t="s">
        <v>204</v>
      </c>
      <c r="W901" s="176" t="s">
        <v>204</v>
      </c>
      <c r="X901" s="176" t="s">
        <v>204</v>
      </c>
      <c r="Y901" s="176" t="s">
        <v>204</v>
      </c>
      <c r="Z901" s="176" t="s">
        <v>204</v>
      </c>
    </row>
    <row r="902" spans="1:50" x14ac:dyDescent="0.3">
      <c r="A902" s="176">
        <v>812265</v>
      </c>
      <c r="B902" s="176" t="s">
        <v>289</v>
      </c>
      <c r="C902" s="176" t="s">
        <v>205</v>
      </c>
      <c r="D902" s="176" t="s">
        <v>205</v>
      </c>
      <c r="E902" s="176" t="s">
        <v>205</v>
      </c>
      <c r="F902" s="176" t="s">
        <v>203</v>
      </c>
      <c r="G902" s="176" t="s">
        <v>205</v>
      </c>
      <c r="H902" s="176" t="s">
        <v>205</v>
      </c>
      <c r="I902" s="176" t="s">
        <v>205</v>
      </c>
      <c r="J902" s="176" t="s">
        <v>205</v>
      </c>
      <c r="K902" s="176" t="s">
        <v>203</v>
      </c>
      <c r="L902" s="176" t="s">
        <v>205</v>
      </c>
      <c r="M902" s="176" t="s">
        <v>205</v>
      </c>
      <c r="N902" s="176" t="s">
        <v>205</v>
      </c>
      <c r="O902" s="176" t="s">
        <v>204</v>
      </c>
      <c r="P902" s="176" t="s">
        <v>204</v>
      </c>
      <c r="Q902" s="176" t="s">
        <v>205</v>
      </c>
      <c r="R902" s="176" t="s">
        <v>205</v>
      </c>
      <c r="S902" s="176" t="s">
        <v>204</v>
      </c>
      <c r="T902" s="176" t="s">
        <v>205</v>
      </c>
      <c r="U902" s="176" t="s">
        <v>204</v>
      </c>
      <c r="V902" s="176" t="s">
        <v>204</v>
      </c>
      <c r="W902" s="176" t="s">
        <v>204</v>
      </c>
      <c r="X902" s="176" t="s">
        <v>204</v>
      </c>
      <c r="Y902" s="176" t="s">
        <v>204</v>
      </c>
      <c r="Z902" s="176" t="s">
        <v>204</v>
      </c>
    </row>
    <row r="903" spans="1:50" x14ac:dyDescent="0.3">
      <c r="A903" s="176">
        <v>812268</v>
      </c>
      <c r="B903" s="176" t="s">
        <v>289</v>
      </c>
      <c r="C903" s="176" t="s">
        <v>205</v>
      </c>
      <c r="D903" s="176" t="s">
        <v>205</v>
      </c>
      <c r="E903" s="176" t="s">
        <v>205</v>
      </c>
      <c r="F903" s="176" t="s">
        <v>203</v>
      </c>
      <c r="G903" s="176" t="s">
        <v>205</v>
      </c>
      <c r="H903" s="176" t="s">
        <v>203</v>
      </c>
      <c r="I903" s="176" t="s">
        <v>205</v>
      </c>
      <c r="J903" s="176" t="s">
        <v>205</v>
      </c>
      <c r="K903" s="176" t="s">
        <v>205</v>
      </c>
      <c r="L903" s="176" t="s">
        <v>205</v>
      </c>
      <c r="M903" s="176" t="s">
        <v>203</v>
      </c>
      <c r="N903" s="176" t="s">
        <v>205</v>
      </c>
      <c r="O903" s="176" t="s">
        <v>205</v>
      </c>
      <c r="P903" s="176" t="s">
        <v>205</v>
      </c>
      <c r="Q903" s="176" t="s">
        <v>205</v>
      </c>
      <c r="R903" s="176" t="s">
        <v>205</v>
      </c>
      <c r="S903" s="176" t="s">
        <v>205</v>
      </c>
      <c r="T903" s="176" t="s">
        <v>205</v>
      </c>
      <c r="U903" s="176" t="s">
        <v>204</v>
      </c>
      <c r="V903" s="176" t="s">
        <v>204</v>
      </c>
      <c r="W903" s="176" t="s">
        <v>204</v>
      </c>
      <c r="X903" s="176" t="s">
        <v>204</v>
      </c>
      <c r="Y903" s="176" t="s">
        <v>204</v>
      </c>
      <c r="Z903" s="176" t="s">
        <v>204</v>
      </c>
    </row>
    <row r="904" spans="1:50" x14ac:dyDescent="0.3">
      <c r="A904" s="176">
        <v>812274</v>
      </c>
      <c r="B904" s="176" t="s">
        <v>289</v>
      </c>
      <c r="C904" s="176" t="s">
        <v>203</v>
      </c>
      <c r="D904" s="176" t="s">
        <v>205</v>
      </c>
      <c r="E904" s="176" t="s">
        <v>205</v>
      </c>
      <c r="F904" s="176" t="s">
        <v>205</v>
      </c>
      <c r="G904" s="176" t="s">
        <v>205</v>
      </c>
      <c r="H904" s="176" t="s">
        <v>205</v>
      </c>
      <c r="I904" s="176" t="s">
        <v>205</v>
      </c>
      <c r="J904" s="176" t="s">
        <v>205</v>
      </c>
      <c r="K904" s="176" t="s">
        <v>205</v>
      </c>
      <c r="L904" s="176" t="s">
        <v>205</v>
      </c>
      <c r="M904" s="176" t="s">
        <v>205</v>
      </c>
      <c r="N904" s="176" t="s">
        <v>205</v>
      </c>
      <c r="O904" s="176" t="s">
        <v>204</v>
      </c>
      <c r="P904" s="176" t="s">
        <v>205</v>
      </c>
      <c r="Q904" s="176" t="s">
        <v>205</v>
      </c>
      <c r="R904" s="176" t="s">
        <v>205</v>
      </c>
      <c r="S904" s="176" t="s">
        <v>205</v>
      </c>
      <c r="T904" s="176" t="s">
        <v>205</v>
      </c>
      <c r="U904" s="176" t="s">
        <v>204</v>
      </c>
      <c r="V904" s="176" t="s">
        <v>204</v>
      </c>
      <c r="W904" s="176" t="s">
        <v>204</v>
      </c>
      <c r="X904" s="176" t="s">
        <v>204</v>
      </c>
      <c r="Y904" s="176" t="s">
        <v>204</v>
      </c>
      <c r="Z904" s="176" t="s">
        <v>204</v>
      </c>
    </row>
    <row r="905" spans="1:50" x14ac:dyDescent="0.3">
      <c r="A905" s="176">
        <v>812275</v>
      </c>
      <c r="B905" s="176" t="s">
        <v>289</v>
      </c>
      <c r="C905" s="176" t="s">
        <v>204</v>
      </c>
      <c r="D905" s="176" t="s">
        <v>204</v>
      </c>
      <c r="E905" s="176" t="s">
        <v>204</v>
      </c>
      <c r="F905" s="176" t="s">
        <v>205</v>
      </c>
      <c r="G905" s="176" t="s">
        <v>203</v>
      </c>
      <c r="H905" s="176" t="s">
        <v>204</v>
      </c>
      <c r="I905" s="176" t="s">
        <v>204</v>
      </c>
      <c r="J905" s="176" t="s">
        <v>203</v>
      </c>
      <c r="K905" s="176" t="s">
        <v>205</v>
      </c>
      <c r="L905" s="176" t="s">
        <v>205</v>
      </c>
      <c r="M905" s="176" t="s">
        <v>204</v>
      </c>
      <c r="N905" s="176" t="s">
        <v>204</v>
      </c>
      <c r="O905" s="176" t="s">
        <v>205</v>
      </c>
      <c r="P905" s="176" t="s">
        <v>205</v>
      </c>
      <c r="Q905" s="176" t="s">
        <v>205</v>
      </c>
      <c r="R905" s="176" t="s">
        <v>204</v>
      </c>
      <c r="S905" s="176" t="s">
        <v>205</v>
      </c>
      <c r="T905" s="176" t="s">
        <v>203</v>
      </c>
      <c r="U905" s="176" t="s">
        <v>204</v>
      </c>
      <c r="V905" s="176" t="s">
        <v>204</v>
      </c>
      <c r="W905" s="176" t="s">
        <v>205</v>
      </c>
      <c r="X905" s="176" t="s">
        <v>204</v>
      </c>
      <c r="Y905" s="176" t="s">
        <v>205</v>
      </c>
      <c r="Z905" s="176" t="s">
        <v>205</v>
      </c>
      <c r="AA905" s="176" t="s">
        <v>266</v>
      </c>
      <c r="AB905" s="176" t="s">
        <v>266</v>
      </c>
      <c r="AC905" s="176" t="s">
        <v>266</v>
      </c>
      <c r="AD905" s="176" t="s">
        <v>266</v>
      </c>
      <c r="AE905" s="176" t="s">
        <v>266</v>
      </c>
      <c r="AF905" s="176" t="s">
        <v>266</v>
      </c>
      <c r="AG905" s="176" t="s">
        <v>266</v>
      </c>
      <c r="AH905" s="176" t="s">
        <v>266</v>
      </c>
      <c r="AI905" s="176" t="s">
        <v>266</v>
      </c>
      <c r="AJ905" s="176" t="s">
        <v>266</v>
      </c>
      <c r="AK905" s="176" t="s">
        <v>266</v>
      </c>
      <c r="AL905" s="176" t="s">
        <v>266</v>
      </c>
      <c r="AM905" s="176" t="s">
        <v>266</v>
      </c>
      <c r="AN905" s="176" t="s">
        <v>266</v>
      </c>
      <c r="AO905" s="176" t="s">
        <v>266</v>
      </c>
      <c r="AP905" s="176" t="s">
        <v>266</v>
      </c>
      <c r="AQ905" s="176" t="s">
        <v>266</v>
      </c>
      <c r="AR905" s="176" t="s">
        <v>266</v>
      </c>
      <c r="AS905" s="176" t="s">
        <v>266</v>
      </c>
      <c r="AT905" s="176" t="s">
        <v>266</v>
      </c>
      <c r="AU905" s="176" t="s">
        <v>266</v>
      </c>
      <c r="AV905" s="176" t="s">
        <v>266</v>
      </c>
      <c r="AW905" s="176" t="s">
        <v>266</v>
      </c>
      <c r="AX905" s="176" t="s">
        <v>266</v>
      </c>
    </row>
    <row r="906" spans="1:50" x14ac:dyDescent="0.3">
      <c r="A906" s="176">
        <v>812277</v>
      </c>
      <c r="B906" s="176" t="s">
        <v>289</v>
      </c>
      <c r="C906" s="176" t="s">
        <v>205</v>
      </c>
      <c r="D906" s="176" t="s">
        <v>203</v>
      </c>
      <c r="E906" s="176" t="s">
        <v>205</v>
      </c>
      <c r="F906" s="176" t="s">
        <v>205</v>
      </c>
      <c r="G906" s="176" t="s">
        <v>205</v>
      </c>
      <c r="H906" s="176" t="s">
        <v>205</v>
      </c>
      <c r="I906" s="176" t="s">
        <v>203</v>
      </c>
      <c r="J906" s="176" t="s">
        <v>205</v>
      </c>
      <c r="K906" s="176" t="s">
        <v>205</v>
      </c>
      <c r="L906" s="176" t="s">
        <v>205</v>
      </c>
      <c r="M906" s="176" t="s">
        <v>205</v>
      </c>
      <c r="N906" s="176" t="s">
        <v>205</v>
      </c>
      <c r="O906" s="176" t="s">
        <v>205</v>
      </c>
      <c r="P906" s="176" t="s">
        <v>205</v>
      </c>
      <c r="Q906" s="176" t="s">
        <v>205</v>
      </c>
      <c r="R906" s="176" t="s">
        <v>205</v>
      </c>
      <c r="S906" s="176" t="s">
        <v>205</v>
      </c>
      <c r="T906" s="176" t="s">
        <v>205</v>
      </c>
      <c r="U906" s="176" t="s">
        <v>205</v>
      </c>
      <c r="V906" s="176" t="s">
        <v>205</v>
      </c>
      <c r="W906" s="176" t="s">
        <v>205</v>
      </c>
      <c r="X906" s="176" t="s">
        <v>205</v>
      </c>
      <c r="Y906" s="176" t="s">
        <v>205</v>
      </c>
      <c r="Z906" s="176" t="s">
        <v>205</v>
      </c>
      <c r="AA906" s="176" t="s">
        <v>266</v>
      </c>
      <c r="AB906" s="176" t="s">
        <v>266</v>
      </c>
      <c r="AC906" s="176" t="s">
        <v>266</v>
      </c>
      <c r="AD906" s="176" t="s">
        <v>266</v>
      </c>
      <c r="AE906" s="176" t="s">
        <v>266</v>
      </c>
      <c r="AF906" s="176" t="s">
        <v>266</v>
      </c>
      <c r="AG906" s="176" t="s">
        <v>266</v>
      </c>
      <c r="AH906" s="176" t="s">
        <v>266</v>
      </c>
      <c r="AI906" s="176" t="s">
        <v>266</v>
      </c>
      <c r="AJ906" s="176" t="s">
        <v>266</v>
      </c>
      <c r="AK906" s="176" t="s">
        <v>266</v>
      </c>
      <c r="AL906" s="176" t="s">
        <v>266</v>
      </c>
      <c r="AM906" s="176" t="s">
        <v>266</v>
      </c>
      <c r="AN906" s="176" t="s">
        <v>266</v>
      </c>
      <c r="AO906" s="176" t="s">
        <v>266</v>
      </c>
      <c r="AP906" s="176" t="s">
        <v>266</v>
      </c>
      <c r="AQ906" s="176" t="s">
        <v>266</v>
      </c>
      <c r="AR906" s="176" t="s">
        <v>266</v>
      </c>
      <c r="AS906" s="176" t="s">
        <v>266</v>
      </c>
      <c r="AT906" s="176" t="s">
        <v>266</v>
      </c>
      <c r="AU906" s="176" t="s">
        <v>266</v>
      </c>
      <c r="AV906" s="176" t="s">
        <v>266</v>
      </c>
      <c r="AW906" s="176" t="s">
        <v>266</v>
      </c>
      <c r="AX906" s="176" t="s">
        <v>266</v>
      </c>
    </row>
    <row r="907" spans="1:50" x14ac:dyDescent="0.3">
      <c r="A907" s="176">
        <v>812282</v>
      </c>
      <c r="B907" s="176" t="s">
        <v>289</v>
      </c>
      <c r="C907" s="176" t="s">
        <v>203</v>
      </c>
      <c r="D907" s="176" t="s">
        <v>205</v>
      </c>
      <c r="E907" s="176" t="s">
        <v>205</v>
      </c>
      <c r="F907" s="176" t="s">
        <v>203</v>
      </c>
      <c r="G907" s="176" t="s">
        <v>205</v>
      </c>
      <c r="H907" s="176" t="s">
        <v>205</v>
      </c>
      <c r="I907" s="176" t="s">
        <v>203</v>
      </c>
      <c r="J907" s="176" t="s">
        <v>205</v>
      </c>
      <c r="K907" s="176" t="s">
        <v>205</v>
      </c>
      <c r="L907" s="176" t="s">
        <v>205</v>
      </c>
      <c r="M907" s="176" t="s">
        <v>203</v>
      </c>
      <c r="N907" s="176" t="s">
        <v>205</v>
      </c>
      <c r="O907" s="176" t="s">
        <v>205</v>
      </c>
      <c r="P907" s="176" t="s">
        <v>205</v>
      </c>
      <c r="Q907" s="176" t="s">
        <v>205</v>
      </c>
      <c r="R907" s="176" t="s">
        <v>205</v>
      </c>
      <c r="S907" s="176" t="s">
        <v>205</v>
      </c>
      <c r="T907" s="176" t="s">
        <v>205</v>
      </c>
      <c r="U907" s="176" t="s">
        <v>205</v>
      </c>
      <c r="V907" s="176" t="s">
        <v>205</v>
      </c>
      <c r="W907" s="176" t="s">
        <v>205</v>
      </c>
      <c r="X907" s="176" t="s">
        <v>205</v>
      </c>
      <c r="Y907" s="176" t="s">
        <v>205</v>
      </c>
      <c r="Z907" s="176" t="s">
        <v>205</v>
      </c>
      <c r="AA907" s="176" t="s">
        <v>266</v>
      </c>
      <c r="AB907" s="176" t="s">
        <v>266</v>
      </c>
      <c r="AC907" s="176" t="s">
        <v>266</v>
      </c>
      <c r="AD907" s="176" t="s">
        <v>266</v>
      </c>
      <c r="AE907" s="176" t="s">
        <v>266</v>
      </c>
      <c r="AF907" s="176" t="s">
        <v>266</v>
      </c>
      <c r="AG907" s="176" t="s">
        <v>266</v>
      </c>
      <c r="AH907" s="176" t="s">
        <v>266</v>
      </c>
      <c r="AI907" s="176" t="s">
        <v>266</v>
      </c>
      <c r="AJ907" s="176" t="s">
        <v>266</v>
      </c>
      <c r="AK907" s="176" t="s">
        <v>266</v>
      </c>
      <c r="AL907" s="176" t="s">
        <v>266</v>
      </c>
      <c r="AM907" s="176" t="s">
        <v>266</v>
      </c>
      <c r="AN907" s="176" t="s">
        <v>266</v>
      </c>
      <c r="AO907" s="176" t="s">
        <v>266</v>
      </c>
      <c r="AP907" s="176" t="s">
        <v>266</v>
      </c>
      <c r="AQ907" s="176" t="s">
        <v>266</v>
      </c>
      <c r="AR907" s="176" t="s">
        <v>266</v>
      </c>
      <c r="AS907" s="176" t="s">
        <v>266</v>
      </c>
      <c r="AT907" s="176" t="s">
        <v>266</v>
      </c>
      <c r="AU907" s="176" t="s">
        <v>266</v>
      </c>
      <c r="AV907" s="176" t="s">
        <v>266</v>
      </c>
      <c r="AW907" s="176" t="s">
        <v>266</v>
      </c>
      <c r="AX907" s="176" t="s">
        <v>266</v>
      </c>
    </row>
    <row r="908" spans="1:50" x14ac:dyDescent="0.3">
      <c r="A908" s="176">
        <v>812297</v>
      </c>
      <c r="B908" s="176" t="s">
        <v>289</v>
      </c>
      <c r="C908" s="176" t="s">
        <v>203</v>
      </c>
      <c r="D908" s="176" t="s">
        <v>205</v>
      </c>
      <c r="E908" s="176" t="s">
        <v>205</v>
      </c>
      <c r="F908" s="176" t="s">
        <v>203</v>
      </c>
      <c r="G908" s="176" t="s">
        <v>205</v>
      </c>
      <c r="H908" s="176" t="s">
        <v>203</v>
      </c>
      <c r="I908" s="176" t="s">
        <v>205</v>
      </c>
      <c r="J908" s="176" t="s">
        <v>205</v>
      </c>
      <c r="K908" s="176" t="s">
        <v>205</v>
      </c>
      <c r="L908" s="176" t="s">
        <v>205</v>
      </c>
      <c r="M908" s="176" t="s">
        <v>205</v>
      </c>
      <c r="N908" s="176" t="s">
        <v>205</v>
      </c>
      <c r="O908" s="176" t="s">
        <v>205</v>
      </c>
      <c r="P908" s="176" t="s">
        <v>205</v>
      </c>
      <c r="Q908" s="176" t="s">
        <v>205</v>
      </c>
      <c r="R908" s="176" t="s">
        <v>205</v>
      </c>
      <c r="S908" s="176" t="s">
        <v>205</v>
      </c>
      <c r="T908" s="176" t="s">
        <v>205</v>
      </c>
      <c r="U908" s="176" t="s">
        <v>205</v>
      </c>
      <c r="V908" s="176" t="s">
        <v>205</v>
      </c>
      <c r="W908" s="176" t="s">
        <v>205</v>
      </c>
      <c r="X908" s="176" t="s">
        <v>205</v>
      </c>
      <c r="Y908" s="176" t="s">
        <v>205</v>
      </c>
      <c r="Z908" s="176" t="s">
        <v>205</v>
      </c>
      <c r="AA908" s="176" t="s">
        <v>266</v>
      </c>
      <c r="AB908" s="176" t="s">
        <v>266</v>
      </c>
      <c r="AC908" s="176" t="s">
        <v>266</v>
      </c>
      <c r="AD908" s="176" t="s">
        <v>266</v>
      </c>
      <c r="AE908" s="176" t="s">
        <v>266</v>
      </c>
      <c r="AF908" s="176" t="s">
        <v>266</v>
      </c>
      <c r="AG908" s="176" t="s">
        <v>266</v>
      </c>
      <c r="AH908" s="176" t="s">
        <v>266</v>
      </c>
      <c r="AI908" s="176" t="s">
        <v>266</v>
      </c>
      <c r="AJ908" s="176" t="s">
        <v>266</v>
      </c>
      <c r="AK908" s="176" t="s">
        <v>266</v>
      </c>
      <c r="AL908" s="176" t="s">
        <v>266</v>
      </c>
      <c r="AM908" s="176" t="s">
        <v>266</v>
      </c>
      <c r="AN908" s="176" t="s">
        <v>266</v>
      </c>
      <c r="AO908" s="176" t="s">
        <v>266</v>
      </c>
      <c r="AP908" s="176" t="s">
        <v>266</v>
      </c>
      <c r="AQ908" s="176" t="s">
        <v>266</v>
      </c>
      <c r="AR908" s="176" t="s">
        <v>266</v>
      </c>
      <c r="AS908" s="176" t="s">
        <v>266</v>
      </c>
      <c r="AT908" s="176" t="s">
        <v>266</v>
      </c>
      <c r="AU908" s="176" t="s">
        <v>266</v>
      </c>
      <c r="AV908" s="176" t="s">
        <v>266</v>
      </c>
      <c r="AW908" s="176" t="s">
        <v>266</v>
      </c>
      <c r="AX908" s="176" t="s">
        <v>266</v>
      </c>
    </row>
    <row r="909" spans="1:50" x14ac:dyDescent="0.3">
      <c r="A909" s="176">
        <v>812299</v>
      </c>
      <c r="B909" s="176" t="s">
        <v>289</v>
      </c>
      <c r="C909" s="176" t="s">
        <v>205</v>
      </c>
      <c r="D909" s="176" t="s">
        <v>205</v>
      </c>
      <c r="E909" s="176" t="s">
        <v>205</v>
      </c>
      <c r="F909" s="176" t="s">
        <v>203</v>
      </c>
      <c r="G909" s="176" t="s">
        <v>205</v>
      </c>
      <c r="H909" s="176" t="s">
        <v>205</v>
      </c>
      <c r="I909" s="176" t="s">
        <v>203</v>
      </c>
      <c r="J909" s="176" t="s">
        <v>205</v>
      </c>
      <c r="K909" s="176" t="s">
        <v>205</v>
      </c>
      <c r="L909" s="176" t="s">
        <v>205</v>
      </c>
      <c r="M909" s="176" t="s">
        <v>203</v>
      </c>
      <c r="N909" s="176" t="s">
        <v>205</v>
      </c>
      <c r="O909" s="176" t="s">
        <v>205</v>
      </c>
      <c r="P909" s="176" t="s">
        <v>204</v>
      </c>
      <c r="Q909" s="176" t="s">
        <v>204</v>
      </c>
      <c r="R909" s="176" t="s">
        <v>204</v>
      </c>
      <c r="S909" s="176" t="s">
        <v>205</v>
      </c>
      <c r="T909" s="176" t="s">
        <v>205</v>
      </c>
      <c r="U909" s="176" t="s">
        <v>204</v>
      </c>
      <c r="V909" s="176" t="s">
        <v>204</v>
      </c>
      <c r="W909" s="176" t="s">
        <v>204</v>
      </c>
      <c r="X909" s="176" t="s">
        <v>205</v>
      </c>
      <c r="Y909" s="176" t="s">
        <v>205</v>
      </c>
      <c r="Z909" s="176" t="s">
        <v>204</v>
      </c>
      <c r="AA909" s="176" t="s">
        <v>266</v>
      </c>
      <c r="AB909" s="176" t="s">
        <v>266</v>
      </c>
      <c r="AC909" s="176" t="s">
        <v>266</v>
      </c>
      <c r="AD909" s="176" t="s">
        <v>266</v>
      </c>
      <c r="AE909" s="176" t="s">
        <v>266</v>
      </c>
      <c r="AF909" s="176" t="s">
        <v>266</v>
      </c>
      <c r="AG909" s="176" t="s">
        <v>266</v>
      </c>
      <c r="AH909" s="176" t="s">
        <v>266</v>
      </c>
      <c r="AI909" s="176" t="s">
        <v>266</v>
      </c>
      <c r="AJ909" s="176" t="s">
        <v>266</v>
      </c>
      <c r="AK909" s="176" t="s">
        <v>266</v>
      </c>
      <c r="AL909" s="176" t="s">
        <v>266</v>
      </c>
      <c r="AM909" s="176" t="s">
        <v>266</v>
      </c>
      <c r="AN909" s="176" t="s">
        <v>266</v>
      </c>
      <c r="AO909" s="176" t="s">
        <v>266</v>
      </c>
      <c r="AP909" s="176" t="s">
        <v>266</v>
      </c>
      <c r="AQ909" s="176" t="s">
        <v>266</v>
      </c>
      <c r="AR909" s="176" t="s">
        <v>266</v>
      </c>
      <c r="AS909" s="176" t="s">
        <v>266</v>
      </c>
      <c r="AT909" s="176" t="s">
        <v>266</v>
      </c>
      <c r="AU909" s="176" t="s">
        <v>266</v>
      </c>
      <c r="AV909" s="176" t="s">
        <v>266</v>
      </c>
      <c r="AW909" s="176" t="s">
        <v>266</v>
      </c>
      <c r="AX909" s="176" t="s">
        <v>266</v>
      </c>
    </row>
    <row r="910" spans="1:50" x14ac:dyDescent="0.3">
      <c r="A910" s="176">
        <v>812302</v>
      </c>
      <c r="B910" s="176" t="s">
        <v>289</v>
      </c>
      <c r="C910" s="176" t="s">
        <v>205</v>
      </c>
      <c r="D910" s="176" t="s">
        <v>203</v>
      </c>
      <c r="E910" s="176" t="s">
        <v>205</v>
      </c>
      <c r="F910" s="176" t="s">
        <v>205</v>
      </c>
      <c r="G910" s="176" t="s">
        <v>205</v>
      </c>
      <c r="H910" s="176" t="s">
        <v>205</v>
      </c>
      <c r="I910" s="176" t="s">
        <v>205</v>
      </c>
      <c r="J910" s="176" t="s">
        <v>205</v>
      </c>
      <c r="K910" s="176" t="s">
        <v>205</v>
      </c>
      <c r="L910" s="176" t="s">
        <v>205</v>
      </c>
      <c r="M910" s="176" t="s">
        <v>205</v>
      </c>
      <c r="N910" s="176" t="s">
        <v>205</v>
      </c>
      <c r="O910" s="176" t="s">
        <v>204</v>
      </c>
      <c r="P910" s="176" t="s">
        <v>204</v>
      </c>
      <c r="Q910" s="176" t="s">
        <v>204</v>
      </c>
      <c r="R910" s="176" t="s">
        <v>204</v>
      </c>
      <c r="S910" s="176" t="s">
        <v>204</v>
      </c>
      <c r="T910" s="176" t="s">
        <v>204</v>
      </c>
      <c r="U910" s="176" t="s">
        <v>204</v>
      </c>
      <c r="V910" s="176" t="s">
        <v>204</v>
      </c>
      <c r="W910" s="176" t="s">
        <v>204</v>
      </c>
      <c r="X910" s="176" t="s">
        <v>204</v>
      </c>
      <c r="Y910" s="176" t="s">
        <v>204</v>
      </c>
      <c r="Z910" s="176" t="s">
        <v>204</v>
      </c>
    </row>
    <row r="911" spans="1:50" x14ac:dyDescent="0.3">
      <c r="A911" s="176">
        <v>812305</v>
      </c>
      <c r="B911" s="176" t="s">
        <v>289</v>
      </c>
      <c r="C911" s="176" t="s">
        <v>203</v>
      </c>
      <c r="D911" s="176" t="s">
        <v>205</v>
      </c>
      <c r="E911" s="176" t="s">
        <v>203</v>
      </c>
      <c r="F911" s="176" t="s">
        <v>203</v>
      </c>
      <c r="G911" s="176" t="s">
        <v>203</v>
      </c>
      <c r="H911" s="176" t="s">
        <v>203</v>
      </c>
      <c r="I911" s="176" t="s">
        <v>205</v>
      </c>
      <c r="J911" s="176" t="s">
        <v>203</v>
      </c>
      <c r="K911" s="176" t="s">
        <v>203</v>
      </c>
      <c r="L911" s="176" t="s">
        <v>205</v>
      </c>
      <c r="M911" s="176" t="s">
        <v>205</v>
      </c>
      <c r="N911" s="176" t="s">
        <v>205</v>
      </c>
      <c r="O911" s="176" t="s">
        <v>204</v>
      </c>
      <c r="P911" s="176" t="s">
        <v>204</v>
      </c>
      <c r="Q911" s="176" t="s">
        <v>204</v>
      </c>
      <c r="R911" s="176" t="s">
        <v>204</v>
      </c>
      <c r="S911" s="176" t="s">
        <v>204</v>
      </c>
      <c r="T911" s="176" t="s">
        <v>204</v>
      </c>
      <c r="U911" s="176" t="s">
        <v>204</v>
      </c>
      <c r="V911" s="176" t="s">
        <v>204</v>
      </c>
      <c r="W911" s="176" t="s">
        <v>204</v>
      </c>
      <c r="X911" s="176" t="s">
        <v>204</v>
      </c>
      <c r="Y911" s="176" t="s">
        <v>204</v>
      </c>
      <c r="Z911" s="176" t="s">
        <v>204</v>
      </c>
    </row>
    <row r="912" spans="1:50" x14ac:dyDescent="0.3">
      <c r="A912" s="176">
        <v>812306</v>
      </c>
      <c r="B912" s="176" t="s">
        <v>289</v>
      </c>
      <c r="C912" s="176" t="s">
        <v>203</v>
      </c>
      <c r="D912" s="176" t="s">
        <v>205</v>
      </c>
      <c r="E912" s="176" t="s">
        <v>205</v>
      </c>
      <c r="F912" s="176" t="s">
        <v>203</v>
      </c>
      <c r="G912" s="176" t="s">
        <v>203</v>
      </c>
      <c r="H912" s="176" t="s">
        <v>205</v>
      </c>
      <c r="I912" s="176" t="s">
        <v>205</v>
      </c>
      <c r="J912" s="176" t="s">
        <v>205</v>
      </c>
      <c r="K912" s="176" t="s">
        <v>205</v>
      </c>
      <c r="L912" s="176" t="s">
        <v>205</v>
      </c>
      <c r="M912" s="176" t="s">
        <v>203</v>
      </c>
      <c r="N912" s="176" t="s">
        <v>205</v>
      </c>
      <c r="O912" s="176" t="s">
        <v>204</v>
      </c>
      <c r="P912" s="176" t="s">
        <v>204</v>
      </c>
      <c r="Q912" s="176" t="s">
        <v>204</v>
      </c>
      <c r="R912" s="176" t="s">
        <v>204</v>
      </c>
      <c r="S912" s="176" t="s">
        <v>204</v>
      </c>
      <c r="T912" s="176" t="s">
        <v>204</v>
      </c>
      <c r="U912" s="176" t="s">
        <v>204</v>
      </c>
      <c r="V912" s="176" t="s">
        <v>204</v>
      </c>
      <c r="W912" s="176" t="s">
        <v>204</v>
      </c>
      <c r="X912" s="176" t="s">
        <v>204</v>
      </c>
      <c r="Y912" s="176" t="s">
        <v>204</v>
      </c>
      <c r="Z912" s="176" t="s">
        <v>204</v>
      </c>
    </row>
    <row r="913" spans="1:50" x14ac:dyDescent="0.3">
      <c r="A913" s="176">
        <v>812318</v>
      </c>
      <c r="B913" s="176" t="s">
        <v>289</v>
      </c>
      <c r="C913" s="176" t="s">
        <v>205</v>
      </c>
      <c r="D913" s="176" t="s">
        <v>205</v>
      </c>
      <c r="E913" s="176" t="s">
        <v>203</v>
      </c>
      <c r="F913" s="176" t="s">
        <v>203</v>
      </c>
      <c r="G913" s="176" t="s">
        <v>205</v>
      </c>
      <c r="H913" s="176" t="s">
        <v>203</v>
      </c>
      <c r="I913" s="176" t="s">
        <v>205</v>
      </c>
      <c r="J913" s="176" t="s">
        <v>205</v>
      </c>
      <c r="K913" s="176" t="s">
        <v>205</v>
      </c>
      <c r="L913" s="176" t="s">
        <v>205</v>
      </c>
      <c r="M913" s="176" t="s">
        <v>205</v>
      </c>
      <c r="N913" s="176" t="s">
        <v>205</v>
      </c>
      <c r="O913" s="176" t="s">
        <v>205</v>
      </c>
      <c r="P913" s="176" t="s">
        <v>205</v>
      </c>
      <c r="Q913" s="176" t="s">
        <v>205</v>
      </c>
      <c r="R913" s="176" t="s">
        <v>205</v>
      </c>
      <c r="S913" s="176" t="s">
        <v>205</v>
      </c>
      <c r="T913" s="176" t="s">
        <v>205</v>
      </c>
      <c r="U913" s="176" t="s">
        <v>205</v>
      </c>
      <c r="V913" s="176" t="s">
        <v>205</v>
      </c>
      <c r="W913" s="176" t="s">
        <v>205</v>
      </c>
      <c r="X913" s="176" t="s">
        <v>205</v>
      </c>
      <c r="Y913" s="176" t="s">
        <v>205</v>
      </c>
      <c r="Z913" s="176" t="s">
        <v>205</v>
      </c>
      <c r="AA913" s="176" t="s">
        <v>266</v>
      </c>
      <c r="AB913" s="176" t="s">
        <v>266</v>
      </c>
      <c r="AC913" s="176" t="s">
        <v>266</v>
      </c>
      <c r="AD913" s="176" t="s">
        <v>266</v>
      </c>
      <c r="AE913" s="176" t="s">
        <v>266</v>
      </c>
      <c r="AF913" s="176" t="s">
        <v>266</v>
      </c>
      <c r="AG913" s="176" t="s">
        <v>266</v>
      </c>
      <c r="AH913" s="176" t="s">
        <v>266</v>
      </c>
      <c r="AI913" s="176" t="s">
        <v>266</v>
      </c>
      <c r="AJ913" s="176" t="s">
        <v>266</v>
      </c>
      <c r="AK913" s="176" t="s">
        <v>266</v>
      </c>
      <c r="AL913" s="176" t="s">
        <v>266</v>
      </c>
      <c r="AM913" s="176" t="s">
        <v>266</v>
      </c>
      <c r="AN913" s="176" t="s">
        <v>266</v>
      </c>
      <c r="AO913" s="176" t="s">
        <v>266</v>
      </c>
      <c r="AP913" s="176" t="s">
        <v>266</v>
      </c>
      <c r="AQ913" s="176" t="s">
        <v>266</v>
      </c>
      <c r="AR913" s="176" t="s">
        <v>266</v>
      </c>
      <c r="AS913" s="176" t="s">
        <v>266</v>
      </c>
      <c r="AT913" s="176" t="s">
        <v>266</v>
      </c>
      <c r="AU913" s="176" t="s">
        <v>266</v>
      </c>
      <c r="AV913" s="176" t="s">
        <v>266</v>
      </c>
      <c r="AW913" s="176" t="s">
        <v>266</v>
      </c>
      <c r="AX913" s="176" t="s">
        <v>266</v>
      </c>
    </row>
    <row r="914" spans="1:50" x14ac:dyDescent="0.3">
      <c r="A914" s="176">
        <v>812322</v>
      </c>
      <c r="B914" s="176" t="s">
        <v>289</v>
      </c>
      <c r="C914" s="176" t="s">
        <v>203</v>
      </c>
      <c r="D914" s="176" t="s">
        <v>205</v>
      </c>
      <c r="E914" s="176" t="s">
        <v>205</v>
      </c>
      <c r="F914" s="176" t="s">
        <v>205</v>
      </c>
      <c r="G914" s="176" t="s">
        <v>205</v>
      </c>
      <c r="H914" s="176" t="s">
        <v>205</v>
      </c>
      <c r="I914" s="176" t="s">
        <v>205</v>
      </c>
      <c r="J914" s="176" t="s">
        <v>203</v>
      </c>
      <c r="K914" s="176" t="s">
        <v>205</v>
      </c>
      <c r="L914" s="176" t="s">
        <v>205</v>
      </c>
      <c r="M914" s="176" t="s">
        <v>203</v>
      </c>
      <c r="N914" s="176" t="s">
        <v>205</v>
      </c>
      <c r="O914" s="176" t="s">
        <v>205</v>
      </c>
      <c r="P914" s="176" t="s">
        <v>205</v>
      </c>
      <c r="Q914" s="176" t="s">
        <v>205</v>
      </c>
      <c r="R914" s="176" t="s">
        <v>205</v>
      </c>
      <c r="S914" s="176" t="s">
        <v>205</v>
      </c>
      <c r="T914" s="176" t="s">
        <v>205</v>
      </c>
      <c r="U914" s="176" t="s">
        <v>204</v>
      </c>
      <c r="V914" s="176" t="s">
        <v>204</v>
      </c>
      <c r="W914" s="176" t="s">
        <v>204</v>
      </c>
      <c r="X914" s="176" t="s">
        <v>204</v>
      </c>
      <c r="Y914" s="176" t="s">
        <v>204</v>
      </c>
      <c r="Z914" s="176" t="s">
        <v>204</v>
      </c>
    </row>
    <row r="915" spans="1:50" x14ac:dyDescent="0.3">
      <c r="A915" s="176">
        <v>812328</v>
      </c>
      <c r="B915" s="176" t="s">
        <v>289</v>
      </c>
      <c r="C915" s="176" t="s">
        <v>205</v>
      </c>
      <c r="D915" s="176" t="s">
        <v>205</v>
      </c>
      <c r="E915" s="176" t="s">
        <v>203</v>
      </c>
      <c r="F915" s="176" t="s">
        <v>205</v>
      </c>
      <c r="G915" s="176" t="s">
        <v>205</v>
      </c>
      <c r="H915" s="176" t="s">
        <v>203</v>
      </c>
      <c r="I915" s="176" t="s">
        <v>205</v>
      </c>
      <c r="J915" s="176" t="s">
        <v>205</v>
      </c>
      <c r="K915" s="176" t="s">
        <v>204</v>
      </c>
      <c r="L915" s="176" t="s">
        <v>205</v>
      </c>
      <c r="M915" s="176" t="s">
        <v>203</v>
      </c>
      <c r="N915" s="176" t="s">
        <v>205</v>
      </c>
      <c r="O915" s="176" t="s">
        <v>204</v>
      </c>
      <c r="P915" s="176" t="s">
        <v>205</v>
      </c>
      <c r="Q915" s="176" t="s">
        <v>205</v>
      </c>
      <c r="R915" s="176" t="s">
        <v>205</v>
      </c>
      <c r="S915" s="176" t="s">
        <v>205</v>
      </c>
      <c r="T915" s="176" t="s">
        <v>205</v>
      </c>
      <c r="U915" s="176" t="s">
        <v>205</v>
      </c>
      <c r="V915" s="176" t="s">
        <v>204</v>
      </c>
      <c r="W915" s="176" t="s">
        <v>205</v>
      </c>
      <c r="X915" s="176" t="s">
        <v>205</v>
      </c>
      <c r="Y915" s="176" t="s">
        <v>205</v>
      </c>
      <c r="Z915" s="176" t="s">
        <v>204</v>
      </c>
      <c r="AA915" s="176" t="s">
        <v>266</v>
      </c>
      <c r="AB915" s="176" t="s">
        <v>266</v>
      </c>
      <c r="AC915" s="176" t="s">
        <v>266</v>
      </c>
      <c r="AD915" s="176" t="s">
        <v>266</v>
      </c>
      <c r="AE915" s="176" t="s">
        <v>266</v>
      </c>
      <c r="AF915" s="176" t="s">
        <v>266</v>
      </c>
      <c r="AG915" s="176" t="s">
        <v>266</v>
      </c>
      <c r="AH915" s="176" t="s">
        <v>266</v>
      </c>
      <c r="AI915" s="176" t="s">
        <v>266</v>
      </c>
      <c r="AJ915" s="176" t="s">
        <v>266</v>
      </c>
      <c r="AK915" s="176" t="s">
        <v>266</v>
      </c>
      <c r="AL915" s="176" t="s">
        <v>266</v>
      </c>
      <c r="AM915" s="176" t="s">
        <v>266</v>
      </c>
      <c r="AN915" s="176" t="s">
        <v>266</v>
      </c>
      <c r="AO915" s="176" t="s">
        <v>266</v>
      </c>
      <c r="AP915" s="176" t="s">
        <v>266</v>
      </c>
      <c r="AQ915" s="176" t="s">
        <v>266</v>
      </c>
      <c r="AR915" s="176" t="s">
        <v>266</v>
      </c>
      <c r="AS915" s="176" t="s">
        <v>266</v>
      </c>
      <c r="AT915" s="176" t="s">
        <v>266</v>
      </c>
      <c r="AU915" s="176" t="s">
        <v>266</v>
      </c>
      <c r="AV915" s="176" t="s">
        <v>266</v>
      </c>
      <c r="AW915" s="176" t="s">
        <v>266</v>
      </c>
      <c r="AX915" s="176" t="s">
        <v>266</v>
      </c>
    </row>
    <row r="916" spans="1:50" x14ac:dyDescent="0.3">
      <c r="A916" s="176">
        <v>812329</v>
      </c>
      <c r="B916" s="176" t="s">
        <v>289</v>
      </c>
      <c r="C916" s="176" t="s">
        <v>205</v>
      </c>
      <c r="D916" s="176" t="s">
        <v>204</v>
      </c>
      <c r="E916" s="176" t="s">
        <v>205</v>
      </c>
      <c r="F916" s="176" t="s">
        <v>205</v>
      </c>
      <c r="G916" s="176" t="s">
        <v>205</v>
      </c>
      <c r="H916" s="176" t="s">
        <v>205</v>
      </c>
      <c r="I916" s="176" t="s">
        <v>205</v>
      </c>
      <c r="J916" s="176" t="s">
        <v>205</v>
      </c>
      <c r="K916" s="176" t="s">
        <v>205</v>
      </c>
      <c r="L916" s="176" t="s">
        <v>204</v>
      </c>
      <c r="M916" s="176" t="s">
        <v>204</v>
      </c>
      <c r="N916" s="176" t="s">
        <v>205</v>
      </c>
      <c r="O916" s="176" t="s">
        <v>204</v>
      </c>
      <c r="P916" s="176" t="s">
        <v>205</v>
      </c>
      <c r="Q916" s="176" t="s">
        <v>204</v>
      </c>
      <c r="R916" s="176" t="s">
        <v>205</v>
      </c>
      <c r="S916" s="176" t="s">
        <v>205</v>
      </c>
      <c r="T916" s="176" t="s">
        <v>205</v>
      </c>
      <c r="U916" s="176" t="s">
        <v>204</v>
      </c>
      <c r="V916" s="176" t="s">
        <v>204</v>
      </c>
      <c r="W916" s="176" t="s">
        <v>204</v>
      </c>
      <c r="X916" s="176" t="s">
        <v>204</v>
      </c>
      <c r="Y916" s="176" t="s">
        <v>204</v>
      </c>
      <c r="Z916" s="176" t="s">
        <v>204</v>
      </c>
    </row>
    <row r="917" spans="1:50" x14ac:dyDescent="0.3">
      <c r="A917" s="176">
        <v>812333</v>
      </c>
      <c r="B917" s="176" t="s">
        <v>289</v>
      </c>
      <c r="C917" s="176" t="s">
        <v>203</v>
      </c>
      <c r="D917" s="176" t="s">
        <v>203</v>
      </c>
      <c r="E917" s="176" t="s">
        <v>205</v>
      </c>
      <c r="F917" s="176" t="s">
        <v>205</v>
      </c>
      <c r="G917" s="176" t="s">
        <v>205</v>
      </c>
      <c r="H917" s="176" t="s">
        <v>203</v>
      </c>
      <c r="I917" s="176" t="s">
        <v>205</v>
      </c>
      <c r="J917" s="176" t="s">
        <v>205</v>
      </c>
      <c r="K917" s="176" t="s">
        <v>205</v>
      </c>
      <c r="L917" s="176" t="s">
        <v>205</v>
      </c>
      <c r="M917" s="176" t="s">
        <v>205</v>
      </c>
      <c r="N917" s="176" t="s">
        <v>205</v>
      </c>
      <c r="O917" s="176" t="s">
        <v>205</v>
      </c>
      <c r="P917" s="176" t="s">
        <v>205</v>
      </c>
      <c r="Q917" s="176" t="s">
        <v>205</v>
      </c>
      <c r="R917" s="176" t="s">
        <v>204</v>
      </c>
      <c r="S917" s="176" t="s">
        <v>204</v>
      </c>
      <c r="T917" s="176" t="s">
        <v>205</v>
      </c>
      <c r="U917" s="176" t="s">
        <v>204</v>
      </c>
      <c r="V917" s="176" t="s">
        <v>204</v>
      </c>
      <c r="W917" s="176" t="s">
        <v>204</v>
      </c>
      <c r="X917" s="176" t="s">
        <v>204</v>
      </c>
      <c r="Y917" s="176" t="s">
        <v>204</v>
      </c>
      <c r="Z917" s="176" t="s">
        <v>204</v>
      </c>
    </row>
    <row r="918" spans="1:50" x14ac:dyDescent="0.3">
      <c r="A918" s="176">
        <v>812338</v>
      </c>
      <c r="B918" s="176" t="s">
        <v>289</v>
      </c>
      <c r="C918" s="176" t="s">
        <v>205</v>
      </c>
      <c r="D918" s="176" t="s">
        <v>205</v>
      </c>
      <c r="E918" s="176" t="s">
        <v>205</v>
      </c>
      <c r="F918" s="176" t="s">
        <v>205</v>
      </c>
      <c r="G918" s="176" t="s">
        <v>205</v>
      </c>
      <c r="H918" s="176" t="s">
        <v>205</v>
      </c>
      <c r="I918" s="176" t="s">
        <v>205</v>
      </c>
      <c r="J918" s="176" t="s">
        <v>205</v>
      </c>
      <c r="K918" s="176" t="s">
        <v>205</v>
      </c>
      <c r="L918" s="176" t="s">
        <v>205</v>
      </c>
      <c r="M918" s="176" t="s">
        <v>205</v>
      </c>
      <c r="N918" s="176" t="s">
        <v>205</v>
      </c>
      <c r="O918" s="176" t="s">
        <v>205</v>
      </c>
      <c r="P918" s="176" t="s">
        <v>205</v>
      </c>
      <c r="Q918" s="176" t="s">
        <v>205</v>
      </c>
      <c r="R918" s="176" t="s">
        <v>204</v>
      </c>
      <c r="S918" s="176" t="s">
        <v>205</v>
      </c>
      <c r="T918" s="176" t="s">
        <v>205</v>
      </c>
      <c r="U918" s="176" t="s">
        <v>205</v>
      </c>
      <c r="V918" s="176" t="s">
        <v>205</v>
      </c>
      <c r="W918" s="176" t="s">
        <v>205</v>
      </c>
      <c r="X918" s="176" t="s">
        <v>205</v>
      </c>
      <c r="Y918" s="176" t="s">
        <v>205</v>
      </c>
      <c r="Z918" s="176" t="s">
        <v>204</v>
      </c>
      <c r="AA918" s="176" t="s">
        <v>266</v>
      </c>
      <c r="AB918" s="176" t="s">
        <v>266</v>
      </c>
      <c r="AC918" s="176" t="s">
        <v>266</v>
      </c>
      <c r="AD918" s="176" t="s">
        <v>266</v>
      </c>
      <c r="AE918" s="176" t="s">
        <v>266</v>
      </c>
      <c r="AF918" s="176" t="s">
        <v>266</v>
      </c>
      <c r="AG918" s="176" t="s">
        <v>266</v>
      </c>
      <c r="AH918" s="176" t="s">
        <v>266</v>
      </c>
      <c r="AI918" s="176" t="s">
        <v>266</v>
      </c>
      <c r="AJ918" s="176" t="s">
        <v>266</v>
      </c>
      <c r="AK918" s="176" t="s">
        <v>266</v>
      </c>
      <c r="AL918" s="176" t="s">
        <v>266</v>
      </c>
      <c r="AM918" s="176" t="s">
        <v>266</v>
      </c>
      <c r="AN918" s="176" t="s">
        <v>266</v>
      </c>
      <c r="AO918" s="176" t="s">
        <v>266</v>
      </c>
      <c r="AP918" s="176" t="s">
        <v>266</v>
      </c>
      <c r="AQ918" s="176" t="s">
        <v>266</v>
      </c>
      <c r="AR918" s="176" t="s">
        <v>266</v>
      </c>
      <c r="AS918" s="176" t="s">
        <v>266</v>
      </c>
      <c r="AT918" s="176" t="s">
        <v>266</v>
      </c>
      <c r="AU918" s="176" t="s">
        <v>266</v>
      </c>
      <c r="AV918" s="176" t="s">
        <v>266</v>
      </c>
      <c r="AW918" s="176" t="s">
        <v>266</v>
      </c>
      <c r="AX918" s="176" t="s">
        <v>266</v>
      </c>
    </row>
    <row r="919" spans="1:50" x14ac:dyDescent="0.3">
      <c r="A919" s="176">
        <v>812341</v>
      </c>
      <c r="B919" s="176" t="s">
        <v>289</v>
      </c>
      <c r="C919" s="176" t="s">
        <v>205</v>
      </c>
      <c r="D919" s="176" t="s">
        <v>203</v>
      </c>
      <c r="E919" s="176" t="s">
        <v>205</v>
      </c>
      <c r="F919" s="176" t="s">
        <v>203</v>
      </c>
      <c r="G919" s="176" t="s">
        <v>205</v>
      </c>
      <c r="H919" s="176" t="s">
        <v>205</v>
      </c>
      <c r="I919" s="176" t="s">
        <v>205</v>
      </c>
      <c r="J919" s="176" t="s">
        <v>203</v>
      </c>
      <c r="K919" s="176" t="s">
        <v>205</v>
      </c>
      <c r="L919" s="176" t="s">
        <v>205</v>
      </c>
      <c r="M919" s="176" t="s">
        <v>205</v>
      </c>
      <c r="N919" s="176" t="s">
        <v>205</v>
      </c>
      <c r="O919" s="176" t="s">
        <v>205</v>
      </c>
      <c r="P919" s="176" t="s">
        <v>205</v>
      </c>
      <c r="Q919" s="176" t="s">
        <v>205</v>
      </c>
      <c r="R919" s="176" t="s">
        <v>205</v>
      </c>
      <c r="S919" s="176" t="s">
        <v>205</v>
      </c>
      <c r="T919" s="176" t="s">
        <v>205</v>
      </c>
      <c r="U919" s="176" t="s">
        <v>205</v>
      </c>
      <c r="V919" s="176" t="s">
        <v>205</v>
      </c>
      <c r="W919" s="176" t="s">
        <v>205</v>
      </c>
      <c r="X919" s="176" t="s">
        <v>205</v>
      </c>
      <c r="Y919" s="176" t="s">
        <v>205</v>
      </c>
      <c r="Z919" s="176" t="s">
        <v>205</v>
      </c>
      <c r="AA919" s="176" t="s">
        <v>266</v>
      </c>
      <c r="AB919" s="176" t="s">
        <v>266</v>
      </c>
      <c r="AC919" s="176" t="s">
        <v>266</v>
      </c>
      <c r="AD919" s="176" t="s">
        <v>266</v>
      </c>
      <c r="AE919" s="176" t="s">
        <v>266</v>
      </c>
      <c r="AF919" s="176" t="s">
        <v>266</v>
      </c>
      <c r="AG919" s="176" t="s">
        <v>266</v>
      </c>
      <c r="AH919" s="176" t="s">
        <v>266</v>
      </c>
      <c r="AI919" s="176" t="s">
        <v>266</v>
      </c>
      <c r="AJ919" s="176" t="s">
        <v>266</v>
      </c>
      <c r="AK919" s="176" t="s">
        <v>266</v>
      </c>
      <c r="AL919" s="176" t="s">
        <v>266</v>
      </c>
      <c r="AM919" s="176" t="s">
        <v>266</v>
      </c>
      <c r="AN919" s="176" t="s">
        <v>266</v>
      </c>
      <c r="AO919" s="176" t="s">
        <v>266</v>
      </c>
      <c r="AP919" s="176" t="s">
        <v>266</v>
      </c>
      <c r="AQ919" s="176" t="s">
        <v>266</v>
      </c>
      <c r="AR919" s="176" t="s">
        <v>266</v>
      </c>
      <c r="AS919" s="176" t="s">
        <v>266</v>
      </c>
      <c r="AT919" s="176" t="s">
        <v>266</v>
      </c>
      <c r="AU919" s="176" t="s">
        <v>266</v>
      </c>
      <c r="AV919" s="176" t="s">
        <v>266</v>
      </c>
      <c r="AW919" s="176" t="s">
        <v>266</v>
      </c>
      <c r="AX919" s="176" t="s">
        <v>266</v>
      </c>
    </row>
    <row r="920" spans="1:50" x14ac:dyDescent="0.3">
      <c r="A920" s="176">
        <v>812345</v>
      </c>
      <c r="B920" s="176" t="s">
        <v>289</v>
      </c>
      <c r="C920" s="176" t="s">
        <v>203</v>
      </c>
      <c r="D920" s="176" t="s">
        <v>203</v>
      </c>
      <c r="E920" s="176" t="s">
        <v>203</v>
      </c>
      <c r="F920" s="176" t="s">
        <v>203</v>
      </c>
      <c r="G920" s="176" t="s">
        <v>203</v>
      </c>
      <c r="H920" s="176" t="s">
        <v>205</v>
      </c>
      <c r="I920" s="176" t="s">
        <v>203</v>
      </c>
      <c r="J920" s="176" t="s">
        <v>205</v>
      </c>
      <c r="K920" s="176" t="s">
        <v>205</v>
      </c>
      <c r="L920" s="176" t="s">
        <v>205</v>
      </c>
      <c r="M920" s="176" t="s">
        <v>203</v>
      </c>
      <c r="N920" s="176" t="s">
        <v>205</v>
      </c>
      <c r="O920" s="176" t="s">
        <v>205</v>
      </c>
      <c r="P920" s="176" t="s">
        <v>204</v>
      </c>
      <c r="Q920" s="176" t="s">
        <v>204</v>
      </c>
      <c r="R920" s="176" t="s">
        <v>204</v>
      </c>
      <c r="S920" s="176" t="s">
        <v>204</v>
      </c>
      <c r="T920" s="176" t="s">
        <v>205</v>
      </c>
      <c r="U920" s="176" t="s">
        <v>204</v>
      </c>
      <c r="V920" s="176" t="s">
        <v>204</v>
      </c>
      <c r="W920" s="176" t="s">
        <v>204</v>
      </c>
      <c r="X920" s="176" t="s">
        <v>204</v>
      </c>
      <c r="Y920" s="176" t="s">
        <v>204</v>
      </c>
      <c r="Z920" s="176" t="s">
        <v>204</v>
      </c>
    </row>
    <row r="921" spans="1:50" x14ac:dyDescent="0.3">
      <c r="A921" s="176">
        <v>812361</v>
      </c>
      <c r="B921" s="176" t="s">
        <v>289</v>
      </c>
      <c r="C921" s="176" t="s">
        <v>203</v>
      </c>
      <c r="D921" s="176" t="s">
        <v>205</v>
      </c>
      <c r="E921" s="176" t="s">
        <v>205</v>
      </c>
      <c r="F921" s="176" t="s">
        <v>205</v>
      </c>
      <c r="G921" s="176" t="s">
        <v>205</v>
      </c>
      <c r="H921" s="176" t="s">
        <v>205</v>
      </c>
      <c r="I921" s="176" t="s">
        <v>205</v>
      </c>
      <c r="J921" s="176" t="s">
        <v>204</v>
      </c>
      <c r="K921" s="176" t="s">
        <v>205</v>
      </c>
      <c r="L921" s="176" t="s">
        <v>205</v>
      </c>
      <c r="M921" s="176" t="s">
        <v>205</v>
      </c>
      <c r="N921" s="176" t="s">
        <v>203</v>
      </c>
      <c r="O921" s="176" t="s">
        <v>205</v>
      </c>
      <c r="P921" s="176" t="s">
        <v>205</v>
      </c>
      <c r="Q921" s="176" t="s">
        <v>205</v>
      </c>
      <c r="R921" s="176" t="s">
        <v>205</v>
      </c>
      <c r="S921" s="176" t="s">
        <v>205</v>
      </c>
      <c r="T921" s="176" t="s">
        <v>205</v>
      </c>
      <c r="U921" s="176" t="s">
        <v>205</v>
      </c>
      <c r="V921" s="176" t="s">
        <v>205</v>
      </c>
      <c r="W921" s="176" t="s">
        <v>205</v>
      </c>
      <c r="X921" s="176" t="s">
        <v>204</v>
      </c>
      <c r="Y921" s="176" t="s">
        <v>205</v>
      </c>
      <c r="Z921" s="176" t="s">
        <v>204</v>
      </c>
      <c r="AA921" s="176" t="s">
        <v>266</v>
      </c>
      <c r="AB921" s="176" t="s">
        <v>266</v>
      </c>
      <c r="AC921" s="176" t="s">
        <v>266</v>
      </c>
      <c r="AD921" s="176" t="s">
        <v>266</v>
      </c>
      <c r="AE921" s="176" t="s">
        <v>266</v>
      </c>
      <c r="AF921" s="176" t="s">
        <v>266</v>
      </c>
      <c r="AG921" s="176" t="s">
        <v>266</v>
      </c>
      <c r="AH921" s="176" t="s">
        <v>266</v>
      </c>
      <c r="AI921" s="176" t="s">
        <v>266</v>
      </c>
      <c r="AJ921" s="176" t="s">
        <v>266</v>
      </c>
      <c r="AK921" s="176" t="s">
        <v>266</v>
      </c>
      <c r="AL921" s="176" t="s">
        <v>266</v>
      </c>
      <c r="AM921" s="176" t="s">
        <v>266</v>
      </c>
      <c r="AN921" s="176" t="s">
        <v>266</v>
      </c>
      <c r="AO921" s="176" t="s">
        <v>266</v>
      </c>
      <c r="AP921" s="176" t="s">
        <v>266</v>
      </c>
      <c r="AQ921" s="176" t="s">
        <v>266</v>
      </c>
      <c r="AR921" s="176" t="s">
        <v>266</v>
      </c>
      <c r="AS921" s="176" t="s">
        <v>266</v>
      </c>
      <c r="AT921" s="176" t="s">
        <v>266</v>
      </c>
      <c r="AU921" s="176" t="s">
        <v>266</v>
      </c>
      <c r="AV921" s="176" t="s">
        <v>266</v>
      </c>
      <c r="AW921" s="176" t="s">
        <v>266</v>
      </c>
      <c r="AX921" s="176" t="s">
        <v>266</v>
      </c>
    </row>
    <row r="922" spans="1:50" x14ac:dyDescent="0.3">
      <c r="A922" s="176">
        <v>812366</v>
      </c>
      <c r="B922" s="176" t="s">
        <v>289</v>
      </c>
      <c r="C922" s="176" t="s">
        <v>203</v>
      </c>
      <c r="D922" s="176" t="s">
        <v>205</v>
      </c>
      <c r="E922" s="176" t="s">
        <v>205</v>
      </c>
      <c r="F922" s="176" t="s">
        <v>205</v>
      </c>
      <c r="G922" s="176" t="s">
        <v>205</v>
      </c>
      <c r="H922" s="176" t="s">
        <v>203</v>
      </c>
      <c r="I922" s="176" t="s">
        <v>205</v>
      </c>
      <c r="J922" s="176" t="s">
        <v>205</v>
      </c>
      <c r="K922" s="176" t="s">
        <v>205</v>
      </c>
      <c r="L922" s="176" t="s">
        <v>205</v>
      </c>
      <c r="M922" s="176" t="s">
        <v>205</v>
      </c>
      <c r="N922" s="176" t="s">
        <v>205</v>
      </c>
      <c r="O922" s="176" t="s">
        <v>204</v>
      </c>
      <c r="P922" s="176" t="s">
        <v>205</v>
      </c>
      <c r="Q922" s="176" t="s">
        <v>205</v>
      </c>
      <c r="R922" s="176" t="s">
        <v>205</v>
      </c>
      <c r="S922" s="176" t="s">
        <v>204</v>
      </c>
      <c r="T922" s="176" t="s">
        <v>204</v>
      </c>
      <c r="U922" s="176" t="s">
        <v>204</v>
      </c>
      <c r="V922" s="176" t="s">
        <v>204</v>
      </c>
      <c r="W922" s="176" t="s">
        <v>204</v>
      </c>
      <c r="X922" s="176" t="s">
        <v>204</v>
      </c>
      <c r="Y922" s="176" t="s">
        <v>204</v>
      </c>
      <c r="Z922" s="176" t="s">
        <v>204</v>
      </c>
      <c r="AA922" s="176" t="s">
        <v>266</v>
      </c>
      <c r="AB922" s="176" t="s">
        <v>266</v>
      </c>
      <c r="AC922" s="176" t="s">
        <v>266</v>
      </c>
      <c r="AD922" s="176" t="s">
        <v>266</v>
      </c>
      <c r="AE922" s="176" t="s">
        <v>266</v>
      </c>
      <c r="AF922" s="176" t="s">
        <v>266</v>
      </c>
      <c r="AG922" s="176" t="s">
        <v>266</v>
      </c>
      <c r="AH922" s="176" t="s">
        <v>266</v>
      </c>
      <c r="AI922" s="176" t="s">
        <v>266</v>
      </c>
      <c r="AJ922" s="176" t="s">
        <v>266</v>
      </c>
      <c r="AK922" s="176" t="s">
        <v>266</v>
      </c>
      <c r="AL922" s="176" t="s">
        <v>266</v>
      </c>
      <c r="AM922" s="176" t="s">
        <v>266</v>
      </c>
      <c r="AN922" s="176" t="s">
        <v>266</v>
      </c>
      <c r="AO922" s="176" t="s">
        <v>266</v>
      </c>
      <c r="AP922" s="176" t="s">
        <v>266</v>
      </c>
      <c r="AQ922" s="176" t="s">
        <v>266</v>
      </c>
      <c r="AR922" s="176" t="s">
        <v>266</v>
      </c>
      <c r="AS922" s="176" t="s">
        <v>266</v>
      </c>
      <c r="AT922" s="176" t="s">
        <v>266</v>
      </c>
      <c r="AU922" s="176" t="s">
        <v>266</v>
      </c>
      <c r="AV922" s="176" t="s">
        <v>266</v>
      </c>
      <c r="AW922" s="176" t="s">
        <v>266</v>
      </c>
      <c r="AX922" s="176" t="s">
        <v>266</v>
      </c>
    </row>
    <row r="923" spans="1:50" x14ac:dyDescent="0.3">
      <c r="A923" s="176">
        <v>812369</v>
      </c>
      <c r="B923" s="176" t="s">
        <v>289</v>
      </c>
      <c r="C923" s="176" t="s">
        <v>205</v>
      </c>
      <c r="D923" s="176" t="s">
        <v>205</v>
      </c>
      <c r="E923" s="176" t="s">
        <v>205</v>
      </c>
      <c r="F923" s="176" t="s">
        <v>205</v>
      </c>
      <c r="G923" s="176" t="s">
        <v>205</v>
      </c>
      <c r="H923" s="176" t="s">
        <v>205</v>
      </c>
      <c r="I923" s="176" t="s">
        <v>205</v>
      </c>
      <c r="J923" s="176" t="s">
        <v>205</v>
      </c>
      <c r="K923" s="176" t="s">
        <v>205</v>
      </c>
      <c r="L923" s="176" t="s">
        <v>205</v>
      </c>
      <c r="M923" s="176" t="s">
        <v>203</v>
      </c>
      <c r="N923" s="176" t="s">
        <v>205</v>
      </c>
      <c r="O923" s="176" t="s">
        <v>204</v>
      </c>
      <c r="P923" s="176" t="s">
        <v>205</v>
      </c>
      <c r="Q923" s="176" t="s">
        <v>205</v>
      </c>
      <c r="R923" s="176" t="s">
        <v>205</v>
      </c>
      <c r="S923" s="176" t="s">
        <v>205</v>
      </c>
      <c r="T923" s="176" t="s">
        <v>205</v>
      </c>
      <c r="U923" s="176" t="s">
        <v>205</v>
      </c>
      <c r="V923" s="176" t="s">
        <v>205</v>
      </c>
      <c r="W923" s="176" t="s">
        <v>205</v>
      </c>
      <c r="X923" s="176" t="s">
        <v>205</v>
      </c>
      <c r="Y923" s="176" t="s">
        <v>205</v>
      </c>
      <c r="Z923" s="176" t="s">
        <v>204</v>
      </c>
      <c r="AA923" s="176" t="s">
        <v>266</v>
      </c>
      <c r="AB923" s="176" t="s">
        <v>266</v>
      </c>
      <c r="AC923" s="176" t="s">
        <v>266</v>
      </c>
      <c r="AD923" s="176" t="s">
        <v>266</v>
      </c>
      <c r="AE923" s="176" t="s">
        <v>266</v>
      </c>
      <c r="AF923" s="176" t="s">
        <v>266</v>
      </c>
      <c r="AG923" s="176" t="s">
        <v>266</v>
      </c>
      <c r="AH923" s="176" t="s">
        <v>266</v>
      </c>
      <c r="AI923" s="176" t="s">
        <v>266</v>
      </c>
      <c r="AJ923" s="176" t="s">
        <v>266</v>
      </c>
      <c r="AK923" s="176" t="s">
        <v>266</v>
      </c>
      <c r="AL923" s="176" t="s">
        <v>266</v>
      </c>
      <c r="AM923" s="176" t="s">
        <v>266</v>
      </c>
      <c r="AN923" s="176" t="s">
        <v>266</v>
      </c>
      <c r="AO923" s="176" t="s">
        <v>266</v>
      </c>
      <c r="AP923" s="176" t="s">
        <v>266</v>
      </c>
      <c r="AQ923" s="176" t="s">
        <v>266</v>
      </c>
      <c r="AR923" s="176" t="s">
        <v>266</v>
      </c>
      <c r="AS923" s="176" t="s">
        <v>266</v>
      </c>
      <c r="AT923" s="176" t="s">
        <v>266</v>
      </c>
      <c r="AU923" s="176" t="s">
        <v>266</v>
      </c>
      <c r="AV923" s="176" t="s">
        <v>266</v>
      </c>
      <c r="AW923" s="176" t="s">
        <v>266</v>
      </c>
      <c r="AX923" s="176" t="s">
        <v>266</v>
      </c>
    </row>
    <row r="924" spans="1:50" x14ac:dyDescent="0.3">
      <c r="A924" s="176">
        <v>812371</v>
      </c>
      <c r="B924" s="176" t="s">
        <v>289</v>
      </c>
      <c r="C924" s="176" t="s">
        <v>203</v>
      </c>
      <c r="D924" s="176" t="s">
        <v>203</v>
      </c>
      <c r="E924" s="176" t="s">
        <v>205</v>
      </c>
      <c r="F924" s="176" t="s">
        <v>940</v>
      </c>
      <c r="G924" s="176" t="s">
        <v>205</v>
      </c>
      <c r="H924" s="176" t="s">
        <v>940</v>
      </c>
      <c r="I924" s="176" t="s">
        <v>205</v>
      </c>
      <c r="J924" s="176" t="s">
        <v>205</v>
      </c>
      <c r="K924" s="176" t="s">
        <v>205</v>
      </c>
      <c r="L924" s="176" t="s">
        <v>205</v>
      </c>
      <c r="M924" s="176" t="s">
        <v>940</v>
      </c>
      <c r="N924" s="176" t="s">
        <v>940</v>
      </c>
      <c r="O924" s="176" t="s">
        <v>205</v>
      </c>
      <c r="P924" s="176" t="s">
        <v>205</v>
      </c>
      <c r="Q924" s="176" t="s">
        <v>205</v>
      </c>
      <c r="R924" s="176" t="s">
        <v>204</v>
      </c>
      <c r="S924" s="176" t="s">
        <v>205</v>
      </c>
      <c r="T924" s="176" t="s">
        <v>205</v>
      </c>
      <c r="U924" s="176" t="s">
        <v>205</v>
      </c>
      <c r="V924" s="176" t="s">
        <v>204</v>
      </c>
      <c r="W924" s="176" t="s">
        <v>205</v>
      </c>
      <c r="X924" s="176" t="s">
        <v>205</v>
      </c>
      <c r="Y924" s="176" t="s">
        <v>205</v>
      </c>
      <c r="Z924" s="176" t="s">
        <v>204</v>
      </c>
      <c r="AA924" s="176" t="s">
        <v>266</v>
      </c>
      <c r="AB924" s="176" t="s">
        <v>266</v>
      </c>
      <c r="AC924" s="176" t="s">
        <v>266</v>
      </c>
      <c r="AD924" s="176" t="s">
        <v>266</v>
      </c>
      <c r="AE924" s="176" t="s">
        <v>266</v>
      </c>
      <c r="AF924" s="176" t="s">
        <v>266</v>
      </c>
      <c r="AG924" s="176" t="s">
        <v>266</v>
      </c>
      <c r="AH924" s="176" t="s">
        <v>266</v>
      </c>
      <c r="AI924" s="176" t="s">
        <v>266</v>
      </c>
      <c r="AJ924" s="176" t="s">
        <v>266</v>
      </c>
      <c r="AK924" s="176" t="s">
        <v>266</v>
      </c>
      <c r="AL924" s="176" t="s">
        <v>266</v>
      </c>
      <c r="AM924" s="176" t="s">
        <v>266</v>
      </c>
      <c r="AN924" s="176" t="s">
        <v>266</v>
      </c>
      <c r="AO924" s="176" t="s">
        <v>266</v>
      </c>
      <c r="AP924" s="176" t="s">
        <v>266</v>
      </c>
      <c r="AQ924" s="176" t="s">
        <v>266</v>
      </c>
      <c r="AR924" s="176" t="s">
        <v>266</v>
      </c>
      <c r="AS924" s="176" t="s">
        <v>266</v>
      </c>
      <c r="AT924" s="176" t="s">
        <v>266</v>
      </c>
      <c r="AU924" s="176" t="s">
        <v>266</v>
      </c>
      <c r="AV924" s="176" t="s">
        <v>266</v>
      </c>
      <c r="AW924" s="176" t="s">
        <v>266</v>
      </c>
      <c r="AX924" s="176" t="s">
        <v>266</v>
      </c>
    </row>
    <row r="925" spans="1:50" x14ac:dyDescent="0.3">
      <c r="A925" s="176">
        <v>812378</v>
      </c>
      <c r="B925" s="176" t="s">
        <v>289</v>
      </c>
      <c r="C925" s="176" t="s">
        <v>205</v>
      </c>
      <c r="D925" s="176" t="s">
        <v>203</v>
      </c>
      <c r="E925" s="176" t="s">
        <v>203</v>
      </c>
      <c r="F925" s="176" t="s">
        <v>205</v>
      </c>
      <c r="G925" s="176" t="s">
        <v>205</v>
      </c>
      <c r="H925" s="176" t="s">
        <v>205</v>
      </c>
      <c r="I925" s="176" t="s">
        <v>205</v>
      </c>
      <c r="J925" s="176" t="s">
        <v>203</v>
      </c>
      <c r="K925" s="176" t="s">
        <v>205</v>
      </c>
      <c r="L925" s="176" t="s">
        <v>205</v>
      </c>
      <c r="M925" s="176" t="s">
        <v>205</v>
      </c>
      <c r="N925" s="176" t="s">
        <v>205</v>
      </c>
      <c r="O925" s="176" t="s">
        <v>204</v>
      </c>
      <c r="P925" s="176" t="s">
        <v>205</v>
      </c>
      <c r="Q925" s="176" t="s">
        <v>205</v>
      </c>
      <c r="R925" s="176" t="s">
        <v>205</v>
      </c>
      <c r="S925" s="176" t="s">
        <v>205</v>
      </c>
      <c r="T925" s="176" t="s">
        <v>205</v>
      </c>
      <c r="U925" s="176" t="s">
        <v>204</v>
      </c>
      <c r="V925" s="176" t="s">
        <v>204</v>
      </c>
      <c r="W925" s="176" t="s">
        <v>204</v>
      </c>
      <c r="X925" s="176" t="s">
        <v>204</v>
      </c>
      <c r="Y925" s="176" t="s">
        <v>204</v>
      </c>
      <c r="Z925" s="176" t="s">
        <v>204</v>
      </c>
      <c r="AA925" s="176" t="s">
        <v>266</v>
      </c>
      <c r="AB925" s="176" t="s">
        <v>266</v>
      </c>
      <c r="AC925" s="176" t="s">
        <v>266</v>
      </c>
      <c r="AD925" s="176" t="s">
        <v>266</v>
      </c>
      <c r="AE925" s="176" t="s">
        <v>266</v>
      </c>
      <c r="AF925" s="176" t="s">
        <v>266</v>
      </c>
      <c r="AG925" s="176" t="s">
        <v>266</v>
      </c>
      <c r="AH925" s="176" t="s">
        <v>266</v>
      </c>
      <c r="AI925" s="176" t="s">
        <v>266</v>
      </c>
      <c r="AJ925" s="176" t="s">
        <v>266</v>
      </c>
      <c r="AK925" s="176" t="s">
        <v>266</v>
      </c>
      <c r="AL925" s="176" t="s">
        <v>266</v>
      </c>
      <c r="AM925" s="176" t="s">
        <v>266</v>
      </c>
      <c r="AN925" s="176" t="s">
        <v>266</v>
      </c>
      <c r="AO925" s="176" t="s">
        <v>266</v>
      </c>
      <c r="AP925" s="176" t="s">
        <v>266</v>
      </c>
      <c r="AQ925" s="176" t="s">
        <v>266</v>
      </c>
      <c r="AR925" s="176" t="s">
        <v>266</v>
      </c>
      <c r="AS925" s="176" t="s">
        <v>266</v>
      </c>
      <c r="AT925" s="176" t="s">
        <v>266</v>
      </c>
      <c r="AU925" s="176" t="s">
        <v>266</v>
      </c>
      <c r="AV925" s="176" t="s">
        <v>266</v>
      </c>
      <c r="AW925" s="176" t="s">
        <v>266</v>
      </c>
      <c r="AX925" s="176" t="s">
        <v>266</v>
      </c>
    </row>
    <row r="926" spans="1:50" x14ac:dyDescent="0.3">
      <c r="A926" s="176">
        <v>812383</v>
      </c>
      <c r="B926" s="176" t="s">
        <v>289</v>
      </c>
      <c r="C926" s="176" t="s">
        <v>204</v>
      </c>
      <c r="D926" s="176" t="s">
        <v>205</v>
      </c>
      <c r="E926" s="176" t="s">
        <v>203</v>
      </c>
      <c r="F926" s="176" t="s">
        <v>203</v>
      </c>
      <c r="G926" s="176" t="s">
        <v>204</v>
      </c>
      <c r="H926" s="176" t="s">
        <v>204</v>
      </c>
      <c r="I926" s="176" t="s">
        <v>204</v>
      </c>
      <c r="J926" s="176" t="s">
        <v>205</v>
      </c>
      <c r="K926" s="176" t="s">
        <v>205</v>
      </c>
      <c r="L926" s="176" t="s">
        <v>205</v>
      </c>
      <c r="M926" s="176" t="s">
        <v>204</v>
      </c>
      <c r="N926" s="176" t="s">
        <v>204</v>
      </c>
      <c r="O926" s="176" t="s">
        <v>205</v>
      </c>
      <c r="P926" s="176" t="s">
        <v>205</v>
      </c>
      <c r="Q926" s="176" t="s">
        <v>205</v>
      </c>
      <c r="R926" s="176" t="s">
        <v>205</v>
      </c>
      <c r="S926" s="176" t="s">
        <v>205</v>
      </c>
      <c r="T926" s="176" t="s">
        <v>205</v>
      </c>
      <c r="U926" s="176" t="s">
        <v>205</v>
      </c>
      <c r="V926" s="176" t="s">
        <v>205</v>
      </c>
      <c r="W926" s="176" t="s">
        <v>205</v>
      </c>
      <c r="X926" s="176" t="s">
        <v>205</v>
      </c>
      <c r="Y926" s="176" t="s">
        <v>205</v>
      </c>
      <c r="Z926" s="176" t="s">
        <v>205</v>
      </c>
      <c r="AA926" s="176" t="s">
        <v>266</v>
      </c>
      <c r="AB926" s="176" t="s">
        <v>266</v>
      </c>
      <c r="AC926" s="176" t="s">
        <v>266</v>
      </c>
      <c r="AD926" s="176" t="s">
        <v>266</v>
      </c>
      <c r="AE926" s="176" t="s">
        <v>266</v>
      </c>
      <c r="AF926" s="176" t="s">
        <v>266</v>
      </c>
      <c r="AG926" s="176" t="s">
        <v>266</v>
      </c>
      <c r="AH926" s="176" t="s">
        <v>266</v>
      </c>
      <c r="AI926" s="176" t="s">
        <v>266</v>
      </c>
      <c r="AJ926" s="176" t="s">
        <v>266</v>
      </c>
      <c r="AK926" s="176" t="s">
        <v>266</v>
      </c>
      <c r="AL926" s="176" t="s">
        <v>266</v>
      </c>
      <c r="AM926" s="176" t="s">
        <v>266</v>
      </c>
      <c r="AN926" s="176" t="s">
        <v>266</v>
      </c>
      <c r="AO926" s="176" t="s">
        <v>266</v>
      </c>
      <c r="AP926" s="176" t="s">
        <v>266</v>
      </c>
      <c r="AQ926" s="176" t="s">
        <v>266</v>
      </c>
      <c r="AR926" s="176" t="s">
        <v>266</v>
      </c>
      <c r="AS926" s="176" t="s">
        <v>266</v>
      </c>
      <c r="AT926" s="176" t="s">
        <v>266</v>
      </c>
      <c r="AU926" s="176" t="s">
        <v>266</v>
      </c>
      <c r="AV926" s="176" t="s">
        <v>266</v>
      </c>
      <c r="AW926" s="176" t="s">
        <v>266</v>
      </c>
      <c r="AX926" s="176" t="s">
        <v>266</v>
      </c>
    </row>
    <row r="927" spans="1:50" x14ac:dyDescent="0.3">
      <c r="A927" s="176">
        <v>812391</v>
      </c>
      <c r="B927" s="176" t="s">
        <v>289</v>
      </c>
      <c r="C927" s="176" t="s">
        <v>205</v>
      </c>
      <c r="D927" s="176" t="s">
        <v>205</v>
      </c>
      <c r="E927" s="176" t="s">
        <v>205</v>
      </c>
      <c r="F927" s="176" t="s">
        <v>205</v>
      </c>
      <c r="G927" s="176" t="s">
        <v>205</v>
      </c>
      <c r="H927" s="176" t="s">
        <v>205</v>
      </c>
      <c r="I927" s="176" t="s">
        <v>205</v>
      </c>
      <c r="J927" s="176" t="s">
        <v>205</v>
      </c>
      <c r="K927" s="176" t="s">
        <v>205</v>
      </c>
      <c r="L927" s="176" t="s">
        <v>205</v>
      </c>
      <c r="M927" s="176" t="s">
        <v>205</v>
      </c>
      <c r="N927" s="176" t="s">
        <v>205</v>
      </c>
      <c r="O927" s="176" t="s">
        <v>204</v>
      </c>
      <c r="P927" s="176" t="s">
        <v>204</v>
      </c>
      <c r="Q927" s="176" t="s">
        <v>204</v>
      </c>
      <c r="R927" s="176" t="s">
        <v>204</v>
      </c>
      <c r="S927" s="176" t="s">
        <v>204</v>
      </c>
      <c r="T927" s="176" t="s">
        <v>204</v>
      </c>
      <c r="U927" s="176" t="s">
        <v>204</v>
      </c>
      <c r="V927" s="176" t="s">
        <v>204</v>
      </c>
      <c r="W927" s="176" t="s">
        <v>204</v>
      </c>
      <c r="X927" s="176" t="s">
        <v>204</v>
      </c>
      <c r="Y927" s="176" t="s">
        <v>204</v>
      </c>
      <c r="Z927" s="176" t="s">
        <v>204</v>
      </c>
    </row>
    <row r="928" spans="1:50" x14ac:dyDescent="0.3">
      <c r="A928" s="176">
        <v>812393</v>
      </c>
      <c r="B928" s="176" t="s">
        <v>289</v>
      </c>
      <c r="C928" s="176" t="s">
        <v>205</v>
      </c>
      <c r="D928" s="176" t="s">
        <v>205</v>
      </c>
      <c r="E928" s="176" t="s">
        <v>205</v>
      </c>
      <c r="F928" s="176" t="s">
        <v>205</v>
      </c>
      <c r="G928" s="176" t="s">
        <v>205</v>
      </c>
      <c r="H928" s="176" t="s">
        <v>205</v>
      </c>
      <c r="I928" s="176" t="s">
        <v>205</v>
      </c>
      <c r="J928" s="176" t="s">
        <v>205</v>
      </c>
      <c r="K928" s="176" t="s">
        <v>205</v>
      </c>
      <c r="L928" s="176" t="s">
        <v>205</v>
      </c>
      <c r="M928" s="176" t="s">
        <v>205</v>
      </c>
      <c r="N928" s="176" t="s">
        <v>205</v>
      </c>
      <c r="O928" s="176" t="s">
        <v>205</v>
      </c>
      <c r="P928" s="176" t="s">
        <v>205</v>
      </c>
      <c r="Q928" s="176" t="s">
        <v>205</v>
      </c>
      <c r="R928" s="176" t="s">
        <v>205</v>
      </c>
      <c r="S928" s="176" t="s">
        <v>205</v>
      </c>
      <c r="T928" s="176" t="s">
        <v>205</v>
      </c>
      <c r="U928" s="176" t="s">
        <v>204</v>
      </c>
      <c r="V928" s="176" t="s">
        <v>204</v>
      </c>
      <c r="W928" s="176" t="s">
        <v>204</v>
      </c>
      <c r="X928" s="176" t="s">
        <v>204</v>
      </c>
      <c r="Y928" s="176" t="s">
        <v>204</v>
      </c>
      <c r="Z928" s="176" t="s">
        <v>204</v>
      </c>
    </row>
    <row r="929" spans="1:50" x14ac:dyDescent="0.3">
      <c r="A929" s="176">
        <v>812396</v>
      </c>
      <c r="B929" s="176" t="s">
        <v>289</v>
      </c>
      <c r="C929" s="176" t="s">
        <v>205</v>
      </c>
      <c r="D929" s="176" t="s">
        <v>205</v>
      </c>
      <c r="E929" s="176" t="s">
        <v>203</v>
      </c>
      <c r="F929" s="176" t="s">
        <v>205</v>
      </c>
      <c r="G929" s="176" t="s">
        <v>205</v>
      </c>
      <c r="H929" s="176" t="s">
        <v>203</v>
      </c>
      <c r="I929" s="176" t="s">
        <v>205</v>
      </c>
      <c r="J929" s="176" t="s">
        <v>205</v>
      </c>
      <c r="K929" s="176" t="s">
        <v>203</v>
      </c>
      <c r="L929" s="176" t="s">
        <v>205</v>
      </c>
      <c r="M929" s="176" t="s">
        <v>205</v>
      </c>
      <c r="N929" s="176" t="s">
        <v>205</v>
      </c>
      <c r="O929" s="176" t="s">
        <v>205</v>
      </c>
      <c r="P929" s="176" t="s">
        <v>205</v>
      </c>
      <c r="Q929" s="176" t="s">
        <v>205</v>
      </c>
      <c r="R929" s="176" t="s">
        <v>205</v>
      </c>
      <c r="S929" s="176" t="s">
        <v>205</v>
      </c>
      <c r="T929" s="176" t="s">
        <v>205</v>
      </c>
      <c r="U929" s="176" t="s">
        <v>205</v>
      </c>
      <c r="V929" s="176" t="s">
        <v>205</v>
      </c>
      <c r="W929" s="176" t="s">
        <v>205</v>
      </c>
      <c r="X929" s="176" t="s">
        <v>204</v>
      </c>
      <c r="Y929" s="176" t="s">
        <v>205</v>
      </c>
      <c r="Z929" s="176" t="s">
        <v>205</v>
      </c>
      <c r="AA929" s="176" t="s">
        <v>266</v>
      </c>
      <c r="AB929" s="176" t="s">
        <v>266</v>
      </c>
      <c r="AC929" s="176" t="s">
        <v>266</v>
      </c>
      <c r="AD929" s="176" t="s">
        <v>266</v>
      </c>
      <c r="AE929" s="176" t="s">
        <v>266</v>
      </c>
      <c r="AF929" s="176" t="s">
        <v>266</v>
      </c>
      <c r="AG929" s="176" t="s">
        <v>266</v>
      </c>
      <c r="AH929" s="176" t="s">
        <v>266</v>
      </c>
      <c r="AI929" s="176" t="s">
        <v>266</v>
      </c>
      <c r="AJ929" s="176" t="s">
        <v>266</v>
      </c>
      <c r="AK929" s="176" t="s">
        <v>266</v>
      </c>
      <c r="AL929" s="176" t="s">
        <v>266</v>
      </c>
      <c r="AM929" s="176" t="s">
        <v>266</v>
      </c>
      <c r="AN929" s="176" t="s">
        <v>266</v>
      </c>
      <c r="AO929" s="176" t="s">
        <v>266</v>
      </c>
      <c r="AP929" s="176" t="s">
        <v>266</v>
      </c>
      <c r="AQ929" s="176" t="s">
        <v>266</v>
      </c>
      <c r="AR929" s="176" t="s">
        <v>266</v>
      </c>
      <c r="AS929" s="176" t="s">
        <v>266</v>
      </c>
      <c r="AT929" s="176" t="s">
        <v>266</v>
      </c>
      <c r="AU929" s="176" t="s">
        <v>266</v>
      </c>
      <c r="AV929" s="176" t="s">
        <v>266</v>
      </c>
      <c r="AW929" s="176" t="s">
        <v>266</v>
      </c>
      <c r="AX929" s="176" t="s">
        <v>266</v>
      </c>
    </row>
    <row r="930" spans="1:50" x14ac:dyDescent="0.3">
      <c r="A930" s="176">
        <v>812397</v>
      </c>
      <c r="B930" s="176" t="s">
        <v>289</v>
      </c>
      <c r="C930" s="176" t="s">
        <v>205</v>
      </c>
      <c r="D930" s="176" t="s">
        <v>205</v>
      </c>
      <c r="E930" s="176" t="s">
        <v>205</v>
      </c>
      <c r="F930" s="176" t="s">
        <v>205</v>
      </c>
      <c r="G930" s="176" t="s">
        <v>205</v>
      </c>
      <c r="H930" s="176" t="s">
        <v>205</v>
      </c>
      <c r="I930" s="176" t="s">
        <v>205</v>
      </c>
      <c r="J930" s="176" t="s">
        <v>205</v>
      </c>
      <c r="K930" s="176" t="s">
        <v>205</v>
      </c>
      <c r="L930" s="176" t="s">
        <v>205</v>
      </c>
      <c r="M930" s="176" t="s">
        <v>205</v>
      </c>
      <c r="N930" s="176" t="s">
        <v>205</v>
      </c>
      <c r="O930" s="176" t="s">
        <v>204</v>
      </c>
      <c r="P930" s="176" t="s">
        <v>204</v>
      </c>
      <c r="Q930" s="176" t="s">
        <v>204</v>
      </c>
      <c r="R930" s="176" t="s">
        <v>204</v>
      </c>
      <c r="S930" s="176" t="s">
        <v>204</v>
      </c>
      <c r="T930" s="176" t="s">
        <v>204</v>
      </c>
      <c r="U930" s="176" t="s">
        <v>204</v>
      </c>
      <c r="V930" s="176" t="s">
        <v>204</v>
      </c>
      <c r="W930" s="176" t="s">
        <v>204</v>
      </c>
      <c r="X930" s="176" t="s">
        <v>204</v>
      </c>
      <c r="Y930" s="176" t="s">
        <v>204</v>
      </c>
      <c r="Z930" s="176" t="s">
        <v>204</v>
      </c>
    </row>
    <row r="931" spans="1:50" x14ac:dyDescent="0.3">
      <c r="A931" s="176">
        <v>812399</v>
      </c>
      <c r="B931" s="176" t="s">
        <v>289</v>
      </c>
      <c r="C931" s="176" t="s">
        <v>205</v>
      </c>
      <c r="D931" s="176" t="s">
        <v>203</v>
      </c>
      <c r="E931" s="176" t="s">
        <v>203</v>
      </c>
      <c r="F931" s="176" t="s">
        <v>205</v>
      </c>
      <c r="G931" s="176" t="s">
        <v>205</v>
      </c>
      <c r="H931" s="176" t="s">
        <v>205</v>
      </c>
      <c r="I931" s="176" t="s">
        <v>205</v>
      </c>
      <c r="J931" s="176" t="s">
        <v>205</v>
      </c>
      <c r="K931" s="176" t="s">
        <v>205</v>
      </c>
      <c r="L931" s="176" t="s">
        <v>205</v>
      </c>
      <c r="M931" s="176" t="s">
        <v>205</v>
      </c>
      <c r="N931" s="176" t="s">
        <v>204</v>
      </c>
      <c r="O931" s="176" t="s">
        <v>204</v>
      </c>
      <c r="P931" s="176" t="s">
        <v>205</v>
      </c>
      <c r="Q931" s="176" t="s">
        <v>205</v>
      </c>
      <c r="R931" s="176" t="s">
        <v>205</v>
      </c>
      <c r="S931" s="176" t="s">
        <v>205</v>
      </c>
      <c r="T931" s="176" t="s">
        <v>205</v>
      </c>
      <c r="U931" s="176" t="s">
        <v>204</v>
      </c>
      <c r="V931" s="176" t="s">
        <v>204</v>
      </c>
      <c r="W931" s="176" t="s">
        <v>204</v>
      </c>
      <c r="X931" s="176" t="s">
        <v>204</v>
      </c>
      <c r="Y931" s="176" t="s">
        <v>204</v>
      </c>
      <c r="Z931" s="176" t="s">
        <v>204</v>
      </c>
    </row>
    <row r="932" spans="1:50" x14ac:dyDescent="0.3">
      <c r="A932" s="176">
        <v>812410</v>
      </c>
      <c r="B932" s="176" t="s">
        <v>289</v>
      </c>
      <c r="C932" s="176" t="s">
        <v>205</v>
      </c>
      <c r="D932" s="176" t="s">
        <v>205</v>
      </c>
      <c r="E932" s="176" t="s">
        <v>205</v>
      </c>
      <c r="F932" s="176" t="s">
        <v>205</v>
      </c>
      <c r="G932" s="176" t="s">
        <v>205</v>
      </c>
      <c r="H932" s="176" t="s">
        <v>205</v>
      </c>
      <c r="I932" s="176" t="s">
        <v>205</v>
      </c>
      <c r="J932" s="176" t="s">
        <v>205</v>
      </c>
      <c r="K932" s="176" t="s">
        <v>205</v>
      </c>
      <c r="L932" s="176" t="s">
        <v>204</v>
      </c>
      <c r="M932" s="176" t="s">
        <v>203</v>
      </c>
      <c r="N932" s="176" t="s">
        <v>203</v>
      </c>
      <c r="O932" s="176" t="s">
        <v>205</v>
      </c>
      <c r="P932" s="176" t="s">
        <v>205</v>
      </c>
      <c r="Q932" s="176" t="s">
        <v>205</v>
      </c>
      <c r="R932" s="176" t="s">
        <v>205</v>
      </c>
      <c r="S932" s="176" t="s">
        <v>204</v>
      </c>
      <c r="T932" s="176" t="s">
        <v>205</v>
      </c>
      <c r="U932" s="176" t="s">
        <v>204</v>
      </c>
      <c r="V932" s="176" t="s">
        <v>205</v>
      </c>
      <c r="W932" s="176" t="s">
        <v>205</v>
      </c>
      <c r="X932" s="176" t="s">
        <v>204</v>
      </c>
      <c r="Y932" s="176" t="s">
        <v>204</v>
      </c>
      <c r="Z932" s="176" t="s">
        <v>204</v>
      </c>
      <c r="AA932" s="176" t="s">
        <v>266</v>
      </c>
      <c r="AB932" s="176" t="s">
        <v>266</v>
      </c>
      <c r="AC932" s="176" t="s">
        <v>266</v>
      </c>
      <c r="AD932" s="176" t="s">
        <v>266</v>
      </c>
      <c r="AE932" s="176" t="s">
        <v>266</v>
      </c>
      <c r="AF932" s="176" t="s">
        <v>266</v>
      </c>
      <c r="AG932" s="176" t="s">
        <v>266</v>
      </c>
      <c r="AH932" s="176" t="s">
        <v>266</v>
      </c>
      <c r="AI932" s="176" t="s">
        <v>266</v>
      </c>
      <c r="AJ932" s="176" t="s">
        <v>266</v>
      </c>
      <c r="AK932" s="176" t="s">
        <v>266</v>
      </c>
      <c r="AL932" s="176" t="s">
        <v>266</v>
      </c>
      <c r="AM932" s="176" t="s">
        <v>266</v>
      </c>
      <c r="AN932" s="176" t="s">
        <v>266</v>
      </c>
      <c r="AO932" s="176" t="s">
        <v>266</v>
      </c>
      <c r="AP932" s="176" t="s">
        <v>266</v>
      </c>
      <c r="AQ932" s="176" t="s">
        <v>266</v>
      </c>
      <c r="AR932" s="176" t="s">
        <v>266</v>
      </c>
      <c r="AS932" s="176" t="s">
        <v>266</v>
      </c>
      <c r="AT932" s="176" t="s">
        <v>266</v>
      </c>
      <c r="AU932" s="176" t="s">
        <v>266</v>
      </c>
      <c r="AV932" s="176" t="s">
        <v>266</v>
      </c>
      <c r="AW932" s="176" t="s">
        <v>266</v>
      </c>
      <c r="AX932" s="176" t="s">
        <v>266</v>
      </c>
    </row>
    <row r="933" spans="1:50" x14ac:dyDescent="0.3">
      <c r="A933" s="176">
        <v>812415</v>
      </c>
      <c r="B933" s="176" t="s">
        <v>289</v>
      </c>
      <c r="C933" s="176" t="s">
        <v>205</v>
      </c>
      <c r="D933" s="176" t="s">
        <v>203</v>
      </c>
      <c r="E933" s="176" t="s">
        <v>203</v>
      </c>
      <c r="F933" s="176" t="s">
        <v>205</v>
      </c>
      <c r="G933" s="176" t="s">
        <v>205</v>
      </c>
      <c r="H933" s="176" t="s">
        <v>205</v>
      </c>
      <c r="I933" s="176" t="s">
        <v>205</v>
      </c>
      <c r="J933" s="176" t="s">
        <v>203</v>
      </c>
      <c r="K933" s="176" t="s">
        <v>205</v>
      </c>
      <c r="L933" s="176" t="s">
        <v>205</v>
      </c>
      <c r="M933" s="176" t="s">
        <v>205</v>
      </c>
      <c r="N933" s="176" t="s">
        <v>205</v>
      </c>
      <c r="O933" s="176" t="s">
        <v>205</v>
      </c>
      <c r="P933" s="176" t="s">
        <v>205</v>
      </c>
      <c r="Q933" s="176" t="s">
        <v>205</v>
      </c>
      <c r="R933" s="176" t="s">
        <v>205</v>
      </c>
      <c r="S933" s="176" t="s">
        <v>205</v>
      </c>
      <c r="T933" s="176" t="s">
        <v>205</v>
      </c>
      <c r="U933" s="176" t="s">
        <v>205</v>
      </c>
      <c r="V933" s="176" t="s">
        <v>205</v>
      </c>
      <c r="W933" s="176" t="s">
        <v>205</v>
      </c>
      <c r="X933" s="176" t="s">
        <v>205</v>
      </c>
      <c r="Y933" s="176" t="s">
        <v>205</v>
      </c>
      <c r="Z933" s="176" t="s">
        <v>204</v>
      </c>
      <c r="AA933" s="176" t="s">
        <v>266</v>
      </c>
      <c r="AB933" s="176" t="s">
        <v>266</v>
      </c>
      <c r="AC933" s="176" t="s">
        <v>266</v>
      </c>
      <c r="AD933" s="176" t="s">
        <v>266</v>
      </c>
      <c r="AE933" s="176" t="s">
        <v>266</v>
      </c>
      <c r="AF933" s="176" t="s">
        <v>266</v>
      </c>
      <c r="AG933" s="176" t="s">
        <v>266</v>
      </c>
      <c r="AH933" s="176" t="s">
        <v>266</v>
      </c>
      <c r="AI933" s="176" t="s">
        <v>266</v>
      </c>
      <c r="AJ933" s="176" t="s">
        <v>266</v>
      </c>
      <c r="AK933" s="176" t="s">
        <v>266</v>
      </c>
      <c r="AL933" s="176" t="s">
        <v>266</v>
      </c>
      <c r="AM933" s="176" t="s">
        <v>266</v>
      </c>
      <c r="AN933" s="176" t="s">
        <v>266</v>
      </c>
      <c r="AO933" s="176" t="s">
        <v>266</v>
      </c>
      <c r="AP933" s="176" t="s">
        <v>266</v>
      </c>
      <c r="AQ933" s="176" t="s">
        <v>266</v>
      </c>
      <c r="AR933" s="176" t="s">
        <v>266</v>
      </c>
      <c r="AS933" s="176" t="s">
        <v>266</v>
      </c>
      <c r="AT933" s="176" t="s">
        <v>266</v>
      </c>
      <c r="AU933" s="176" t="s">
        <v>266</v>
      </c>
      <c r="AV933" s="176" t="s">
        <v>266</v>
      </c>
      <c r="AW933" s="176" t="s">
        <v>266</v>
      </c>
      <c r="AX933" s="176" t="s">
        <v>266</v>
      </c>
    </row>
    <row r="934" spans="1:50" x14ac:dyDescent="0.3">
      <c r="A934" s="176">
        <v>812431</v>
      </c>
      <c r="B934" s="176" t="s">
        <v>289</v>
      </c>
      <c r="C934" s="176" t="s">
        <v>203</v>
      </c>
      <c r="D934" s="176" t="s">
        <v>205</v>
      </c>
      <c r="E934" s="176" t="s">
        <v>205</v>
      </c>
      <c r="F934" s="176" t="s">
        <v>205</v>
      </c>
      <c r="G934" s="176" t="s">
        <v>205</v>
      </c>
      <c r="H934" s="176" t="s">
        <v>205</v>
      </c>
      <c r="I934" s="176" t="s">
        <v>203</v>
      </c>
      <c r="J934" s="176" t="s">
        <v>203</v>
      </c>
      <c r="K934" s="176" t="s">
        <v>203</v>
      </c>
      <c r="L934" s="176" t="s">
        <v>203</v>
      </c>
      <c r="M934" s="176" t="s">
        <v>205</v>
      </c>
      <c r="N934" s="176" t="s">
        <v>205</v>
      </c>
      <c r="O934" s="176" t="s">
        <v>204</v>
      </c>
      <c r="P934" s="176" t="s">
        <v>205</v>
      </c>
      <c r="Q934" s="176" t="s">
        <v>205</v>
      </c>
      <c r="R934" s="176" t="s">
        <v>204</v>
      </c>
      <c r="S934" s="176" t="s">
        <v>205</v>
      </c>
      <c r="T934" s="176" t="s">
        <v>205</v>
      </c>
      <c r="U934" s="176" t="s">
        <v>205</v>
      </c>
      <c r="V934" s="176" t="s">
        <v>204</v>
      </c>
      <c r="W934" s="176" t="s">
        <v>205</v>
      </c>
      <c r="X934" s="176" t="s">
        <v>205</v>
      </c>
      <c r="Y934" s="176" t="s">
        <v>204</v>
      </c>
      <c r="Z934" s="176" t="s">
        <v>205</v>
      </c>
      <c r="AA934" s="176" t="s">
        <v>266</v>
      </c>
      <c r="AB934" s="176" t="s">
        <v>266</v>
      </c>
      <c r="AC934" s="176" t="s">
        <v>266</v>
      </c>
      <c r="AD934" s="176" t="s">
        <v>266</v>
      </c>
      <c r="AE934" s="176" t="s">
        <v>266</v>
      </c>
      <c r="AF934" s="176" t="s">
        <v>266</v>
      </c>
      <c r="AG934" s="176" t="s">
        <v>266</v>
      </c>
      <c r="AH934" s="176" t="s">
        <v>266</v>
      </c>
      <c r="AI934" s="176" t="s">
        <v>266</v>
      </c>
      <c r="AJ934" s="176" t="s">
        <v>266</v>
      </c>
      <c r="AK934" s="176" t="s">
        <v>266</v>
      </c>
      <c r="AL934" s="176" t="s">
        <v>266</v>
      </c>
      <c r="AM934" s="176" t="s">
        <v>266</v>
      </c>
      <c r="AN934" s="176" t="s">
        <v>266</v>
      </c>
      <c r="AO934" s="176" t="s">
        <v>266</v>
      </c>
      <c r="AP934" s="176" t="s">
        <v>266</v>
      </c>
      <c r="AQ934" s="176" t="s">
        <v>266</v>
      </c>
      <c r="AR934" s="176" t="s">
        <v>266</v>
      </c>
      <c r="AS934" s="176" t="s">
        <v>266</v>
      </c>
      <c r="AT934" s="176" t="s">
        <v>266</v>
      </c>
      <c r="AU934" s="176" t="s">
        <v>266</v>
      </c>
      <c r="AV934" s="176" t="s">
        <v>266</v>
      </c>
      <c r="AW934" s="176" t="s">
        <v>266</v>
      </c>
      <c r="AX934" s="176" t="s">
        <v>266</v>
      </c>
    </row>
    <row r="935" spans="1:50" x14ac:dyDescent="0.3">
      <c r="A935" s="176">
        <v>812454</v>
      </c>
      <c r="B935" s="176" t="s">
        <v>289</v>
      </c>
      <c r="C935" s="176" t="s">
        <v>205</v>
      </c>
      <c r="D935" s="176" t="s">
        <v>203</v>
      </c>
      <c r="E935" s="176" t="s">
        <v>205</v>
      </c>
      <c r="F935" s="176" t="s">
        <v>203</v>
      </c>
      <c r="G935" s="176" t="s">
        <v>205</v>
      </c>
      <c r="H935" s="176" t="s">
        <v>205</v>
      </c>
      <c r="I935" s="176" t="s">
        <v>203</v>
      </c>
      <c r="J935" s="176" t="s">
        <v>205</v>
      </c>
      <c r="K935" s="176" t="s">
        <v>203</v>
      </c>
      <c r="L935" s="176" t="s">
        <v>203</v>
      </c>
      <c r="M935" s="176" t="s">
        <v>203</v>
      </c>
      <c r="N935" s="176" t="s">
        <v>203</v>
      </c>
      <c r="O935" s="176" t="s">
        <v>204</v>
      </c>
      <c r="P935" s="176" t="s">
        <v>205</v>
      </c>
      <c r="Q935" s="176" t="s">
        <v>205</v>
      </c>
      <c r="R935" s="176" t="s">
        <v>205</v>
      </c>
      <c r="S935" s="176" t="s">
        <v>205</v>
      </c>
      <c r="T935" s="176" t="s">
        <v>204</v>
      </c>
      <c r="U935" s="176" t="s">
        <v>204</v>
      </c>
      <c r="V935" s="176" t="s">
        <v>204</v>
      </c>
      <c r="W935" s="176" t="s">
        <v>204</v>
      </c>
      <c r="X935" s="176" t="s">
        <v>204</v>
      </c>
      <c r="Y935" s="176" t="s">
        <v>204</v>
      </c>
      <c r="Z935" s="176" t="s">
        <v>204</v>
      </c>
    </row>
    <row r="936" spans="1:50" x14ac:dyDescent="0.3">
      <c r="A936" s="176">
        <v>812462</v>
      </c>
      <c r="B936" s="176" t="s">
        <v>289</v>
      </c>
      <c r="C936" s="176" t="s">
        <v>205</v>
      </c>
      <c r="D936" s="176" t="s">
        <v>205</v>
      </c>
      <c r="E936" s="176" t="s">
        <v>205</v>
      </c>
      <c r="F936" s="176" t="s">
        <v>205</v>
      </c>
      <c r="G936" s="176" t="s">
        <v>205</v>
      </c>
      <c r="H936" s="176" t="s">
        <v>205</v>
      </c>
      <c r="I936" s="176" t="s">
        <v>205</v>
      </c>
      <c r="J936" s="176" t="s">
        <v>205</v>
      </c>
      <c r="K936" s="176" t="s">
        <v>205</v>
      </c>
      <c r="L936" s="176" t="s">
        <v>205</v>
      </c>
      <c r="M936" s="176" t="s">
        <v>205</v>
      </c>
      <c r="N936" s="176" t="s">
        <v>205</v>
      </c>
      <c r="O936" s="176" t="s">
        <v>205</v>
      </c>
      <c r="P936" s="176" t="s">
        <v>205</v>
      </c>
      <c r="Q936" s="176" t="s">
        <v>205</v>
      </c>
      <c r="R936" s="176" t="s">
        <v>205</v>
      </c>
      <c r="S936" s="176" t="s">
        <v>205</v>
      </c>
      <c r="T936" s="176" t="s">
        <v>205</v>
      </c>
      <c r="U936" s="176" t="s">
        <v>205</v>
      </c>
      <c r="V936" s="176" t="s">
        <v>204</v>
      </c>
      <c r="W936" s="176" t="s">
        <v>205</v>
      </c>
      <c r="X936" s="176" t="s">
        <v>205</v>
      </c>
      <c r="Y936" s="176" t="s">
        <v>204</v>
      </c>
      <c r="Z936" s="176" t="s">
        <v>205</v>
      </c>
      <c r="AA936" s="176" t="s">
        <v>266</v>
      </c>
      <c r="AB936" s="176" t="s">
        <v>266</v>
      </c>
      <c r="AC936" s="176" t="s">
        <v>266</v>
      </c>
      <c r="AD936" s="176" t="s">
        <v>266</v>
      </c>
      <c r="AE936" s="176" t="s">
        <v>266</v>
      </c>
      <c r="AF936" s="176" t="s">
        <v>266</v>
      </c>
      <c r="AG936" s="176" t="s">
        <v>266</v>
      </c>
      <c r="AH936" s="176" t="s">
        <v>266</v>
      </c>
      <c r="AI936" s="176" t="s">
        <v>266</v>
      </c>
      <c r="AJ936" s="176" t="s">
        <v>266</v>
      </c>
      <c r="AK936" s="176" t="s">
        <v>266</v>
      </c>
      <c r="AL936" s="176" t="s">
        <v>266</v>
      </c>
      <c r="AM936" s="176" t="s">
        <v>266</v>
      </c>
      <c r="AN936" s="176" t="s">
        <v>266</v>
      </c>
      <c r="AO936" s="176" t="s">
        <v>266</v>
      </c>
      <c r="AP936" s="176" t="s">
        <v>266</v>
      </c>
      <c r="AQ936" s="176" t="s">
        <v>266</v>
      </c>
      <c r="AR936" s="176" t="s">
        <v>266</v>
      </c>
      <c r="AS936" s="176" t="s">
        <v>266</v>
      </c>
      <c r="AT936" s="176" t="s">
        <v>266</v>
      </c>
      <c r="AU936" s="176" t="s">
        <v>266</v>
      </c>
      <c r="AV936" s="176" t="s">
        <v>266</v>
      </c>
      <c r="AW936" s="176" t="s">
        <v>266</v>
      </c>
      <c r="AX936" s="176" t="s">
        <v>266</v>
      </c>
    </row>
    <row r="937" spans="1:50" x14ac:dyDescent="0.3">
      <c r="A937" s="176">
        <v>812464</v>
      </c>
      <c r="B937" s="176" t="s">
        <v>289</v>
      </c>
      <c r="C937" s="176" t="s">
        <v>940</v>
      </c>
      <c r="D937" s="176" t="s">
        <v>205</v>
      </c>
      <c r="E937" s="176" t="s">
        <v>205</v>
      </c>
      <c r="F937" s="176" t="s">
        <v>940</v>
      </c>
      <c r="G937" s="176" t="s">
        <v>940</v>
      </c>
      <c r="H937" s="176" t="s">
        <v>940</v>
      </c>
      <c r="I937" s="176" t="s">
        <v>205</v>
      </c>
      <c r="J937" s="176" t="s">
        <v>205</v>
      </c>
      <c r="K937" s="176" t="s">
        <v>940</v>
      </c>
      <c r="L937" s="176" t="s">
        <v>205</v>
      </c>
      <c r="M937" s="176" t="s">
        <v>940</v>
      </c>
      <c r="N937" s="176" t="s">
        <v>940</v>
      </c>
      <c r="O937" s="176" t="s">
        <v>205</v>
      </c>
      <c r="P937" s="176" t="s">
        <v>205</v>
      </c>
      <c r="Q937" s="176" t="s">
        <v>205</v>
      </c>
      <c r="R937" s="176" t="s">
        <v>205</v>
      </c>
      <c r="S937" s="176" t="s">
        <v>205</v>
      </c>
      <c r="T937" s="176" t="s">
        <v>205</v>
      </c>
      <c r="U937" s="176" t="s">
        <v>204</v>
      </c>
      <c r="V937" s="176" t="s">
        <v>204</v>
      </c>
      <c r="W937" s="176" t="s">
        <v>204</v>
      </c>
      <c r="X937" s="176" t="s">
        <v>204</v>
      </c>
      <c r="Y937" s="176" t="s">
        <v>204</v>
      </c>
      <c r="Z937" s="176" t="s">
        <v>204</v>
      </c>
    </row>
    <row r="938" spans="1:50" x14ac:dyDescent="0.3">
      <c r="A938" s="176">
        <v>812465</v>
      </c>
      <c r="B938" s="176" t="s">
        <v>289</v>
      </c>
      <c r="C938" s="176" t="s">
        <v>205</v>
      </c>
      <c r="D938" s="176" t="s">
        <v>203</v>
      </c>
      <c r="E938" s="176" t="s">
        <v>205</v>
      </c>
      <c r="F938" s="176" t="s">
        <v>205</v>
      </c>
      <c r="G938" s="176" t="s">
        <v>205</v>
      </c>
      <c r="H938" s="176" t="s">
        <v>205</v>
      </c>
      <c r="I938" s="176" t="s">
        <v>205</v>
      </c>
      <c r="J938" s="176" t="s">
        <v>203</v>
      </c>
      <c r="K938" s="176" t="s">
        <v>205</v>
      </c>
      <c r="L938" s="176" t="s">
        <v>205</v>
      </c>
      <c r="M938" s="176" t="s">
        <v>203</v>
      </c>
      <c r="N938" s="176" t="s">
        <v>205</v>
      </c>
      <c r="O938" s="176" t="s">
        <v>205</v>
      </c>
      <c r="P938" s="176" t="s">
        <v>205</v>
      </c>
      <c r="Q938" s="176" t="s">
        <v>205</v>
      </c>
      <c r="R938" s="176" t="s">
        <v>205</v>
      </c>
      <c r="S938" s="176" t="s">
        <v>205</v>
      </c>
      <c r="T938" s="176" t="s">
        <v>205</v>
      </c>
      <c r="U938" s="176" t="s">
        <v>205</v>
      </c>
      <c r="V938" s="176" t="s">
        <v>204</v>
      </c>
      <c r="W938" s="176" t="s">
        <v>205</v>
      </c>
      <c r="X938" s="176" t="s">
        <v>205</v>
      </c>
      <c r="Y938" s="176" t="s">
        <v>204</v>
      </c>
      <c r="Z938" s="176" t="s">
        <v>205</v>
      </c>
      <c r="AA938" s="176" t="s">
        <v>266</v>
      </c>
      <c r="AB938" s="176" t="s">
        <v>266</v>
      </c>
      <c r="AC938" s="176" t="s">
        <v>266</v>
      </c>
      <c r="AD938" s="176" t="s">
        <v>266</v>
      </c>
      <c r="AE938" s="176" t="s">
        <v>266</v>
      </c>
      <c r="AF938" s="176" t="s">
        <v>266</v>
      </c>
      <c r="AG938" s="176" t="s">
        <v>266</v>
      </c>
      <c r="AH938" s="176" t="s">
        <v>266</v>
      </c>
      <c r="AI938" s="176" t="s">
        <v>266</v>
      </c>
      <c r="AJ938" s="176" t="s">
        <v>266</v>
      </c>
      <c r="AK938" s="176" t="s">
        <v>266</v>
      </c>
      <c r="AL938" s="176" t="s">
        <v>266</v>
      </c>
      <c r="AM938" s="176" t="s">
        <v>266</v>
      </c>
      <c r="AN938" s="176" t="s">
        <v>266</v>
      </c>
      <c r="AO938" s="176" t="s">
        <v>266</v>
      </c>
      <c r="AP938" s="176" t="s">
        <v>266</v>
      </c>
      <c r="AQ938" s="176" t="s">
        <v>266</v>
      </c>
      <c r="AR938" s="176" t="s">
        <v>266</v>
      </c>
      <c r="AS938" s="176" t="s">
        <v>266</v>
      </c>
      <c r="AT938" s="176" t="s">
        <v>266</v>
      </c>
      <c r="AU938" s="176" t="s">
        <v>266</v>
      </c>
      <c r="AV938" s="176" t="s">
        <v>266</v>
      </c>
      <c r="AW938" s="176" t="s">
        <v>266</v>
      </c>
      <c r="AX938" s="176" t="s">
        <v>266</v>
      </c>
    </row>
    <row r="939" spans="1:50" x14ac:dyDescent="0.3">
      <c r="A939" s="176">
        <v>812467</v>
      </c>
      <c r="B939" s="176" t="s">
        <v>289</v>
      </c>
      <c r="C939" s="176" t="s">
        <v>205</v>
      </c>
      <c r="D939" s="176" t="s">
        <v>205</v>
      </c>
      <c r="E939" s="176" t="s">
        <v>203</v>
      </c>
      <c r="F939" s="176" t="s">
        <v>940</v>
      </c>
      <c r="G939" s="176" t="s">
        <v>940</v>
      </c>
      <c r="H939" s="176" t="s">
        <v>940</v>
      </c>
      <c r="I939" s="176" t="s">
        <v>203</v>
      </c>
      <c r="J939" s="176" t="s">
        <v>940</v>
      </c>
      <c r="K939" s="176" t="s">
        <v>204</v>
      </c>
      <c r="L939" s="176" t="s">
        <v>204</v>
      </c>
      <c r="M939" s="176" t="s">
        <v>940</v>
      </c>
      <c r="N939" s="176" t="s">
        <v>205</v>
      </c>
      <c r="O939" s="176" t="s">
        <v>204</v>
      </c>
      <c r="P939" s="176" t="s">
        <v>204</v>
      </c>
      <c r="Q939" s="176" t="s">
        <v>204</v>
      </c>
      <c r="R939" s="176" t="s">
        <v>205</v>
      </c>
      <c r="S939" s="176" t="s">
        <v>205</v>
      </c>
      <c r="T939" s="176" t="s">
        <v>205</v>
      </c>
      <c r="U939" s="176" t="s">
        <v>204</v>
      </c>
      <c r="V939" s="176" t="s">
        <v>204</v>
      </c>
      <c r="W939" s="176" t="s">
        <v>204</v>
      </c>
      <c r="X939" s="176" t="s">
        <v>204</v>
      </c>
      <c r="Y939" s="176" t="s">
        <v>204</v>
      </c>
      <c r="Z939" s="176" t="s">
        <v>204</v>
      </c>
      <c r="AA939" s="176" t="s">
        <v>266</v>
      </c>
      <c r="AB939" s="176" t="s">
        <v>266</v>
      </c>
      <c r="AC939" s="176" t="s">
        <v>266</v>
      </c>
      <c r="AD939" s="176" t="s">
        <v>266</v>
      </c>
      <c r="AE939" s="176" t="s">
        <v>266</v>
      </c>
      <c r="AF939" s="176" t="s">
        <v>266</v>
      </c>
      <c r="AG939" s="176" t="s">
        <v>266</v>
      </c>
      <c r="AH939" s="176" t="s">
        <v>266</v>
      </c>
      <c r="AI939" s="176" t="s">
        <v>266</v>
      </c>
      <c r="AJ939" s="176" t="s">
        <v>266</v>
      </c>
      <c r="AK939" s="176" t="s">
        <v>266</v>
      </c>
      <c r="AL939" s="176" t="s">
        <v>266</v>
      </c>
      <c r="AM939" s="176" t="s">
        <v>266</v>
      </c>
      <c r="AN939" s="176" t="s">
        <v>266</v>
      </c>
      <c r="AO939" s="176" t="s">
        <v>266</v>
      </c>
      <c r="AP939" s="176" t="s">
        <v>266</v>
      </c>
      <c r="AQ939" s="176" t="s">
        <v>266</v>
      </c>
      <c r="AR939" s="176" t="s">
        <v>266</v>
      </c>
      <c r="AS939" s="176" t="s">
        <v>266</v>
      </c>
      <c r="AT939" s="176" t="s">
        <v>266</v>
      </c>
      <c r="AU939" s="176" t="s">
        <v>266</v>
      </c>
      <c r="AV939" s="176" t="s">
        <v>266</v>
      </c>
      <c r="AW939" s="176" t="s">
        <v>266</v>
      </c>
      <c r="AX939" s="176" t="s">
        <v>266</v>
      </c>
    </row>
    <row r="940" spans="1:50" x14ac:dyDescent="0.3">
      <c r="A940" s="176">
        <v>812471</v>
      </c>
      <c r="B940" s="176" t="s">
        <v>289</v>
      </c>
      <c r="C940" s="176" t="s">
        <v>205</v>
      </c>
      <c r="D940" s="176" t="s">
        <v>203</v>
      </c>
      <c r="E940" s="176" t="s">
        <v>203</v>
      </c>
      <c r="F940" s="176" t="s">
        <v>205</v>
      </c>
      <c r="G940" s="176" t="s">
        <v>203</v>
      </c>
      <c r="H940" s="176" t="s">
        <v>205</v>
      </c>
      <c r="I940" s="176" t="s">
        <v>205</v>
      </c>
      <c r="J940" s="176" t="s">
        <v>203</v>
      </c>
      <c r="K940" s="176" t="s">
        <v>205</v>
      </c>
      <c r="L940" s="176" t="s">
        <v>203</v>
      </c>
      <c r="M940" s="176" t="s">
        <v>203</v>
      </c>
      <c r="N940" s="176" t="s">
        <v>205</v>
      </c>
      <c r="O940" s="176" t="s">
        <v>204</v>
      </c>
      <c r="P940" s="176" t="s">
        <v>204</v>
      </c>
      <c r="Q940" s="176" t="s">
        <v>204</v>
      </c>
      <c r="R940" s="176" t="s">
        <v>204</v>
      </c>
      <c r="S940" s="176" t="s">
        <v>204</v>
      </c>
      <c r="T940" s="176" t="s">
        <v>204</v>
      </c>
      <c r="U940" s="176" t="s">
        <v>204</v>
      </c>
      <c r="V940" s="176" t="s">
        <v>204</v>
      </c>
      <c r="W940" s="176" t="s">
        <v>204</v>
      </c>
      <c r="X940" s="176" t="s">
        <v>204</v>
      </c>
      <c r="Y940" s="176" t="s">
        <v>204</v>
      </c>
      <c r="Z940" s="176" t="s">
        <v>204</v>
      </c>
    </row>
    <row r="941" spans="1:50" x14ac:dyDescent="0.3">
      <c r="A941" s="176">
        <v>812472</v>
      </c>
      <c r="B941" s="176" t="s">
        <v>289</v>
      </c>
      <c r="C941" s="176" t="s">
        <v>205</v>
      </c>
      <c r="D941" s="176" t="s">
        <v>205</v>
      </c>
      <c r="E941" s="176" t="s">
        <v>205</v>
      </c>
      <c r="F941" s="176" t="s">
        <v>205</v>
      </c>
      <c r="G941" s="176" t="s">
        <v>205</v>
      </c>
      <c r="H941" s="176" t="s">
        <v>205</v>
      </c>
      <c r="I941" s="176" t="s">
        <v>205</v>
      </c>
      <c r="J941" s="176" t="s">
        <v>205</v>
      </c>
      <c r="K941" s="176" t="s">
        <v>205</v>
      </c>
      <c r="L941" s="176" t="s">
        <v>205</v>
      </c>
      <c r="M941" s="176" t="s">
        <v>205</v>
      </c>
      <c r="N941" s="176" t="s">
        <v>205</v>
      </c>
      <c r="O941" s="176" t="s">
        <v>204</v>
      </c>
      <c r="P941" s="176" t="s">
        <v>205</v>
      </c>
      <c r="Q941" s="176" t="s">
        <v>205</v>
      </c>
      <c r="R941" s="176" t="s">
        <v>205</v>
      </c>
      <c r="S941" s="176" t="s">
        <v>205</v>
      </c>
      <c r="T941" s="176" t="s">
        <v>205</v>
      </c>
      <c r="U941" s="176" t="s">
        <v>204</v>
      </c>
      <c r="V941" s="176" t="s">
        <v>204</v>
      </c>
      <c r="W941" s="176" t="s">
        <v>205</v>
      </c>
      <c r="X941" s="176" t="s">
        <v>205</v>
      </c>
      <c r="Y941" s="176" t="s">
        <v>205</v>
      </c>
      <c r="Z941" s="176" t="s">
        <v>204</v>
      </c>
      <c r="AA941" s="176" t="s">
        <v>266</v>
      </c>
      <c r="AB941" s="176" t="s">
        <v>266</v>
      </c>
      <c r="AC941" s="176" t="s">
        <v>266</v>
      </c>
      <c r="AD941" s="176" t="s">
        <v>266</v>
      </c>
      <c r="AE941" s="176" t="s">
        <v>266</v>
      </c>
      <c r="AF941" s="176" t="s">
        <v>266</v>
      </c>
      <c r="AG941" s="176" t="s">
        <v>266</v>
      </c>
      <c r="AH941" s="176" t="s">
        <v>266</v>
      </c>
      <c r="AI941" s="176" t="s">
        <v>266</v>
      </c>
      <c r="AJ941" s="176" t="s">
        <v>266</v>
      </c>
      <c r="AK941" s="176" t="s">
        <v>266</v>
      </c>
      <c r="AL941" s="176" t="s">
        <v>266</v>
      </c>
      <c r="AM941" s="176" t="s">
        <v>266</v>
      </c>
      <c r="AN941" s="176" t="s">
        <v>266</v>
      </c>
      <c r="AO941" s="176" t="s">
        <v>266</v>
      </c>
      <c r="AP941" s="176" t="s">
        <v>266</v>
      </c>
      <c r="AQ941" s="176" t="s">
        <v>266</v>
      </c>
      <c r="AR941" s="176" t="s">
        <v>266</v>
      </c>
      <c r="AS941" s="176" t="s">
        <v>266</v>
      </c>
      <c r="AT941" s="176" t="s">
        <v>266</v>
      </c>
      <c r="AU941" s="176" t="s">
        <v>266</v>
      </c>
      <c r="AV941" s="176" t="s">
        <v>266</v>
      </c>
      <c r="AW941" s="176" t="s">
        <v>266</v>
      </c>
      <c r="AX941" s="176" t="s">
        <v>266</v>
      </c>
    </row>
    <row r="942" spans="1:50" x14ac:dyDescent="0.3">
      <c r="A942" s="176">
        <v>812476</v>
      </c>
      <c r="B942" s="176" t="s">
        <v>289</v>
      </c>
      <c r="C942" s="176" t="s">
        <v>203</v>
      </c>
      <c r="D942" s="176" t="s">
        <v>205</v>
      </c>
      <c r="E942" s="176" t="s">
        <v>205</v>
      </c>
      <c r="F942" s="176" t="s">
        <v>205</v>
      </c>
      <c r="G942" s="176" t="s">
        <v>205</v>
      </c>
      <c r="H942" s="176" t="s">
        <v>203</v>
      </c>
      <c r="I942" s="176" t="s">
        <v>205</v>
      </c>
      <c r="J942" s="176" t="s">
        <v>205</v>
      </c>
      <c r="K942" s="176" t="s">
        <v>204</v>
      </c>
      <c r="L942" s="176" t="s">
        <v>205</v>
      </c>
      <c r="M942" s="176" t="s">
        <v>205</v>
      </c>
      <c r="N942" s="176" t="s">
        <v>203</v>
      </c>
      <c r="O942" s="176" t="s">
        <v>205</v>
      </c>
      <c r="P942" s="176" t="s">
        <v>205</v>
      </c>
      <c r="Q942" s="176" t="s">
        <v>205</v>
      </c>
      <c r="R942" s="176" t="s">
        <v>204</v>
      </c>
      <c r="S942" s="176" t="s">
        <v>205</v>
      </c>
      <c r="T942" s="176" t="s">
        <v>205</v>
      </c>
      <c r="U942" s="176" t="s">
        <v>204</v>
      </c>
      <c r="V942" s="176" t="s">
        <v>204</v>
      </c>
      <c r="W942" s="176" t="s">
        <v>204</v>
      </c>
      <c r="X942" s="176" t="s">
        <v>204</v>
      </c>
      <c r="Y942" s="176" t="s">
        <v>204</v>
      </c>
      <c r="Z942" s="176" t="s">
        <v>204</v>
      </c>
    </row>
    <row r="943" spans="1:50" x14ac:dyDescent="0.3">
      <c r="A943" s="176">
        <v>812479</v>
      </c>
      <c r="B943" s="176" t="s">
        <v>289</v>
      </c>
      <c r="C943" s="176" t="s">
        <v>205</v>
      </c>
      <c r="D943" s="176" t="s">
        <v>203</v>
      </c>
      <c r="E943" s="176" t="s">
        <v>205</v>
      </c>
      <c r="F943" s="176" t="s">
        <v>205</v>
      </c>
      <c r="G943" s="176" t="s">
        <v>205</v>
      </c>
      <c r="H943" s="176" t="s">
        <v>205</v>
      </c>
      <c r="I943" s="176" t="s">
        <v>203</v>
      </c>
      <c r="J943" s="176" t="s">
        <v>205</v>
      </c>
      <c r="K943" s="176" t="s">
        <v>204</v>
      </c>
      <c r="L943" s="176" t="s">
        <v>203</v>
      </c>
      <c r="M943" s="176" t="s">
        <v>203</v>
      </c>
      <c r="N943" s="176" t="s">
        <v>205</v>
      </c>
      <c r="O943" s="176" t="s">
        <v>204</v>
      </c>
      <c r="P943" s="176" t="s">
        <v>204</v>
      </c>
      <c r="Q943" s="176" t="s">
        <v>204</v>
      </c>
      <c r="R943" s="176" t="s">
        <v>204</v>
      </c>
      <c r="S943" s="176" t="s">
        <v>205</v>
      </c>
      <c r="T943" s="176" t="s">
        <v>205</v>
      </c>
      <c r="U943" s="176" t="s">
        <v>204</v>
      </c>
      <c r="V943" s="176" t="s">
        <v>204</v>
      </c>
      <c r="W943" s="176" t="s">
        <v>204</v>
      </c>
      <c r="X943" s="176" t="s">
        <v>204</v>
      </c>
      <c r="Y943" s="176" t="s">
        <v>204</v>
      </c>
      <c r="Z943" s="176" t="s">
        <v>204</v>
      </c>
    </row>
    <row r="944" spans="1:50" x14ac:dyDescent="0.3">
      <c r="A944" s="176">
        <v>812481</v>
      </c>
      <c r="B944" s="176" t="s">
        <v>289</v>
      </c>
      <c r="C944" s="176" t="s">
        <v>205</v>
      </c>
      <c r="D944" s="176" t="s">
        <v>204</v>
      </c>
      <c r="E944" s="176" t="s">
        <v>205</v>
      </c>
      <c r="F944" s="176" t="s">
        <v>205</v>
      </c>
      <c r="G944" s="176" t="s">
        <v>205</v>
      </c>
      <c r="H944" s="176" t="s">
        <v>203</v>
      </c>
      <c r="I944" s="176" t="s">
        <v>205</v>
      </c>
      <c r="J944" s="176" t="s">
        <v>205</v>
      </c>
      <c r="K944" s="176" t="s">
        <v>205</v>
      </c>
      <c r="L944" s="176" t="s">
        <v>203</v>
      </c>
      <c r="M944" s="176" t="s">
        <v>205</v>
      </c>
      <c r="N944" s="176" t="s">
        <v>205</v>
      </c>
      <c r="O944" s="176" t="s">
        <v>204</v>
      </c>
      <c r="P944" s="176" t="s">
        <v>205</v>
      </c>
      <c r="Q944" s="176" t="s">
        <v>205</v>
      </c>
      <c r="R944" s="176" t="s">
        <v>205</v>
      </c>
      <c r="S944" s="176" t="s">
        <v>205</v>
      </c>
      <c r="T944" s="176" t="s">
        <v>205</v>
      </c>
      <c r="U944" s="176" t="s">
        <v>205</v>
      </c>
      <c r="V944" s="176" t="s">
        <v>205</v>
      </c>
      <c r="W944" s="176" t="s">
        <v>205</v>
      </c>
      <c r="X944" s="176" t="s">
        <v>205</v>
      </c>
      <c r="Y944" s="176" t="s">
        <v>205</v>
      </c>
      <c r="Z944" s="176" t="s">
        <v>204</v>
      </c>
      <c r="AA944" s="176" t="s">
        <v>266</v>
      </c>
      <c r="AB944" s="176" t="s">
        <v>266</v>
      </c>
      <c r="AC944" s="176" t="s">
        <v>266</v>
      </c>
      <c r="AD944" s="176" t="s">
        <v>266</v>
      </c>
      <c r="AE944" s="176" t="s">
        <v>266</v>
      </c>
      <c r="AF944" s="176" t="s">
        <v>266</v>
      </c>
      <c r="AG944" s="176" t="s">
        <v>266</v>
      </c>
      <c r="AH944" s="176" t="s">
        <v>266</v>
      </c>
      <c r="AI944" s="176" t="s">
        <v>266</v>
      </c>
      <c r="AJ944" s="176" t="s">
        <v>266</v>
      </c>
      <c r="AK944" s="176" t="s">
        <v>266</v>
      </c>
      <c r="AL944" s="176" t="s">
        <v>266</v>
      </c>
      <c r="AM944" s="176" t="s">
        <v>266</v>
      </c>
      <c r="AN944" s="176" t="s">
        <v>266</v>
      </c>
      <c r="AO944" s="176" t="s">
        <v>266</v>
      </c>
      <c r="AP944" s="176" t="s">
        <v>266</v>
      </c>
      <c r="AQ944" s="176" t="s">
        <v>266</v>
      </c>
      <c r="AR944" s="176" t="s">
        <v>266</v>
      </c>
      <c r="AS944" s="176" t="s">
        <v>266</v>
      </c>
      <c r="AT944" s="176" t="s">
        <v>266</v>
      </c>
      <c r="AU944" s="176" t="s">
        <v>266</v>
      </c>
      <c r="AV944" s="176" t="s">
        <v>266</v>
      </c>
      <c r="AW944" s="176" t="s">
        <v>266</v>
      </c>
      <c r="AX944" s="176" t="s">
        <v>266</v>
      </c>
    </row>
    <row r="945" spans="1:50" x14ac:dyDescent="0.3">
      <c r="A945" s="176">
        <v>812482</v>
      </c>
      <c r="B945" s="176" t="s">
        <v>289</v>
      </c>
      <c r="C945" s="176" t="s">
        <v>205</v>
      </c>
      <c r="D945" s="176" t="s">
        <v>205</v>
      </c>
      <c r="E945" s="176" t="s">
        <v>205</v>
      </c>
      <c r="F945" s="176" t="s">
        <v>205</v>
      </c>
      <c r="G945" s="176" t="s">
        <v>203</v>
      </c>
      <c r="H945" s="176" t="s">
        <v>205</v>
      </c>
      <c r="I945" s="176" t="s">
        <v>205</v>
      </c>
      <c r="J945" s="176" t="s">
        <v>203</v>
      </c>
      <c r="K945" s="176" t="s">
        <v>205</v>
      </c>
      <c r="L945" s="176" t="s">
        <v>205</v>
      </c>
      <c r="M945" s="176" t="s">
        <v>203</v>
      </c>
      <c r="N945" s="176" t="s">
        <v>203</v>
      </c>
      <c r="O945" s="176" t="s">
        <v>205</v>
      </c>
      <c r="P945" s="176" t="s">
        <v>205</v>
      </c>
      <c r="Q945" s="176" t="s">
        <v>205</v>
      </c>
      <c r="R945" s="176" t="s">
        <v>205</v>
      </c>
      <c r="S945" s="176" t="s">
        <v>205</v>
      </c>
      <c r="T945" s="176" t="s">
        <v>205</v>
      </c>
      <c r="U945" s="176" t="s">
        <v>204</v>
      </c>
      <c r="V945" s="176" t="s">
        <v>204</v>
      </c>
      <c r="W945" s="176" t="s">
        <v>204</v>
      </c>
      <c r="X945" s="176" t="s">
        <v>204</v>
      </c>
      <c r="Y945" s="176" t="s">
        <v>204</v>
      </c>
      <c r="Z945" s="176" t="s">
        <v>204</v>
      </c>
    </row>
    <row r="946" spans="1:50" x14ac:dyDescent="0.3">
      <c r="A946" s="176">
        <v>812483</v>
      </c>
      <c r="B946" s="176" t="s">
        <v>289</v>
      </c>
      <c r="C946" s="176" t="s">
        <v>203</v>
      </c>
      <c r="D946" s="176" t="s">
        <v>203</v>
      </c>
      <c r="E946" s="176" t="s">
        <v>205</v>
      </c>
      <c r="F946" s="176" t="s">
        <v>205</v>
      </c>
      <c r="G946" s="176" t="s">
        <v>205</v>
      </c>
      <c r="H946" s="176" t="s">
        <v>205</v>
      </c>
      <c r="I946" s="176" t="s">
        <v>205</v>
      </c>
      <c r="J946" s="176" t="s">
        <v>205</v>
      </c>
      <c r="K946" s="176" t="s">
        <v>205</v>
      </c>
      <c r="L946" s="176" t="s">
        <v>205</v>
      </c>
      <c r="M946" s="176" t="s">
        <v>203</v>
      </c>
      <c r="N946" s="176" t="s">
        <v>203</v>
      </c>
      <c r="O946" s="176" t="s">
        <v>205</v>
      </c>
      <c r="P946" s="176" t="s">
        <v>204</v>
      </c>
      <c r="Q946" s="176" t="s">
        <v>205</v>
      </c>
      <c r="R946" s="176" t="s">
        <v>205</v>
      </c>
      <c r="S946" s="176" t="s">
        <v>204</v>
      </c>
      <c r="T946" s="176" t="s">
        <v>205</v>
      </c>
      <c r="U946" s="176" t="s">
        <v>204</v>
      </c>
      <c r="V946" s="176" t="s">
        <v>204</v>
      </c>
      <c r="W946" s="176" t="s">
        <v>204</v>
      </c>
      <c r="X946" s="176" t="s">
        <v>204</v>
      </c>
      <c r="Y946" s="176" t="s">
        <v>204</v>
      </c>
      <c r="Z946" s="176" t="s">
        <v>204</v>
      </c>
    </row>
    <row r="947" spans="1:50" x14ac:dyDescent="0.3">
      <c r="A947" s="176">
        <v>812487</v>
      </c>
      <c r="B947" s="176" t="s">
        <v>289</v>
      </c>
      <c r="C947" s="176" t="s">
        <v>205</v>
      </c>
      <c r="D947" s="176" t="s">
        <v>205</v>
      </c>
      <c r="E947" s="176" t="s">
        <v>205</v>
      </c>
      <c r="F947" s="176" t="s">
        <v>205</v>
      </c>
      <c r="G947" s="176" t="s">
        <v>205</v>
      </c>
      <c r="H947" s="176" t="s">
        <v>205</v>
      </c>
      <c r="I947" s="176" t="s">
        <v>205</v>
      </c>
      <c r="J947" s="176" t="s">
        <v>205</v>
      </c>
      <c r="K947" s="176" t="s">
        <v>205</v>
      </c>
      <c r="L947" s="176" t="s">
        <v>205</v>
      </c>
      <c r="M947" s="176" t="s">
        <v>205</v>
      </c>
      <c r="N947" s="176" t="s">
        <v>205</v>
      </c>
      <c r="O947" s="176" t="s">
        <v>205</v>
      </c>
      <c r="P947" s="176" t="s">
        <v>204</v>
      </c>
      <c r="Q947" s="176" t="s">
        <v>205</v>
      </c>
      <c r="R947" s="176" t="s">
        <v>205</v>
      </c>
      <c r="S947" s="176" t="s">
        <v>204</v>
      </c>
      <c r="T947" s="176" t="s">
        <v>205</v>
      </c>
      <c r="U947" s="176" t="s">
        <v>204</v>
      </c>
      <c r="V947" s="176" t="s">
        <v>204</v>
      </c>
      <c r="W947" s="176" t="s">
        <v>205</v>
      </c>
      <c r="X947" s="176" t="s">
        <v>204</v>
      </c>
      <c r="Y947" s="176" t="s">
        <v>204</v>
      </c>
      <c r="Z947" s="176" t="s">
        <v>204</v>
      </c>
      <c r="AA947" s="176" t="s">
        <v>266</v>
      </c>
      <c r="AB947" s="176" t="s">
        <v>266</v>
      </c>
      <c r="AC947" s="176" t="s">
        <v>266</v>
      </c>
      <c r="AD947" s="176" t="s">
        <v>266</v>
      </c>
      <c r="AE947" s="176" t="s">
        <v>266</v>
      </c>
      <c r="AF947" s="176" t="s">
        <v>266</v>
      </c>
      <c r="AG947" s="176" t="s">
        <v>266</v>
      </c>
      <c r="AH947" s="176" t="s">
        <v>266</v>
      </c>
      <c r="AI947" s="176" t="s">
        <v>266</v>
      </c>
      <c r="AJ947" s="176" t="s">
        <v>266</v>
      </c>
      <c r="AK947" s="176" t="s">
        <v>266</v>
      </c>
      <c r="AL947" s="176" t="s">
        <v>266</v>
      </c>
      <c r="AM947" s="176" t="s">
        <v>266</v>
      </c>
      <c r="AN947" s="176" t="s">
        <v>266</v>
      </c>
      <c r="AO947" s="176" t="s">
        <v>266</v>
      </c>
      <c r="AP947" s="176" t="s">
        <v>266</v>
      </c>
      <c r="AQ947" s="176" t="s">
        <v>266</v>
      </c>
      <c r="AR947" s="176" t="s">
        <v>266</v>
      </c>
      <c r="AS947" s="176" t="s">
        <v>266</v>
      </c>
      <c r="AT947" s="176" t="s">
        <v>266</v>
      </c>
      <c r="AU947" s="176" t="s">
        <v>266</v>
      </c>
      <c r="AV947" s="176" t="s">
        <v>266</v>
      </c>
      <c r="AW947" s="176" t="s">
        <v>266</v>
      </c>
      <c r="AX947" s="176" t="s">
        <v>266</v>
      </c>
    </row>
    <row r="948" spans="1:50" x14ac:dyDescent="0.3">
      <c r="A948" s="176">
        <v>812496</v>
      </c>
      <c r="B948" s="176" t="s">
        <v>289</v>
      </c>
      <c r="C948" s="176" t="s">
        <v>205</v>
      </c>
      <c r="D948" s="176" t="s">
        <v>205</v>
      </c>
      <c r="E948" s="176" t="s">
        <v>205</v>
      </c>
      <c r="F948" s="176" t="s">
        <v>203</v>
      </c>
      <c r="G948" s="176" t="s">
        <v>205</v>
      </c>
      <c r="H948" s="176" t="s">
        <v>205</v>
      </c>
      <c r="I948" s="176" t="s">
        <v>203</v>
      </c>
      <c r="J948" s="176" t="s">
        <v>205</v>
      </c>
      <c r="K948" s="176" t="s">
        <v>205</v>
      </c>
      <c r="L948" s="176" t="s">
        <v>205</v>
      </c>
      <c r="M948" s="176" t="s">
        <v>205</v>
      </c>
      <c r="N948" s="176" t="s">
        <v>205</v>
      </c>
      <c r="O948" s="176" t="s">
        <v>205</v>
      </c>
      <c r="P948" s="176" t="s">
        <v>205</v>
      </c>
      <c r="Q948" s="176" t="s">
        <v>205</v>
      </c>
      <c r="R948" s="176" t="s">
        <v>204</v>
      </c>
      <c r="S948" s="176" t="s">
        <v>204</v>
      </c>
      <c r="T948" s="176" t="s">
        <v>205</v>
      </c>
      <c r="U948" s="176" t="s">
        <v>204</v>
      </c>
      <c r="V948" s="176" t="s">
        <v>204</v>
      </c>
      <c r="W948" s="176" t="s">
        <v>204</v>
      </c>
      <c r="X948" s="176" t="s">
        <v>204</v>
      </c>
      <c r="Y948" s="176" t="s">
        <v>204</v>
      </c>
      <c r="Z948" s="176" t="s">
        <v>204</v>
      </c>
    </row>
    <row r="949" spans="1:50" x14ac:dyDescent="0.3">
      <c r="A949" s="176">
        <v>812498</v>
      </c>
      <c r="B949" s="176" t="s">
        <v>289</v>
      </c>
      <c r="C949" s="176" t="s">
        <v>205</v>
      </c>
      <c r="D949" s="176" t="s">
        <v>203</v>
      </c>
      <c r="E949" s="176" t="s">
        <v>203</v>
      </c>
      <c r="F949" s="176" t="s">
        <v>205</v>
      </c>
      <c r="G949" s="176" t="s">
        <v>203</v>
      </c>
      <c r="H949" s="176" t="s">
        <v>205</v>
      </c>
      <c r="I949" s="176" t="s">
        <v>205</v>
      </c>
      <c r="J949" s="176" t="s">
        <v>205</v>
      </c>
      <c r="K949" s="176" t="s">
        <v>205</v>
      </c>
      <c r="L949" s="176" t="s">
        <v>203</v>
      </c>
      <c r="M949" s="176" t="s">
        <v>203</v>
      </c>
      <c r="N949" s="176" t="s">
        <v>205</v>
      </c>
      <c r="O949" s="176" t="s">
        <v>205</v>
      </c>
      <c r="P949" s="176" t="s">
        <v>205</v>
      </c>
      <c r="Q949" s="176" t="s">
        <v>205</v>
      </c>
      <c r="R949" s="176" t="s">
        <v>205</v>
      </c>
      <c r="S949" s="176" t="s">
        <v>205</v>
      </c>
      <c r="T949" s="176" t="s">
        <v>205</v>
      </c>
      <c r="U949" s="176" t="s">
        <v>204</v>
      </c>
      <c r="V949" s="176" t="s">
        <v>204</v>
      </c>
      <c r="W949" s="176" t="s">
        <v>204</v>
      </c>
      <c r="X949" s="176" t="s">
        <v>204</v>
      </c>
      <c r="Y949" s="176" t="s">
        <v>204</v>
      </c>
      <c r="Z949" s="176" t="s">
        <v>204</v>
      </c>
    </row>
    <row r="950" spans="1:50" x14ac:dyDescent="0.3">
      <c r="A950" s="176">
        <v>812501</v>
      </c>
      <c r="B950" s="176" t="s">
        <v>289</v>
      </c>
      <c r="C950" s="176" t="s">
        <v>940</v>
      </c>
      <c r="D950" s="176" t="s">
        <v>203</v>
      </c>
      <c r="E950" s="176" t="s">
        <v>203</v>
      </c>
      <c r="F950" s="176" t="s">
        <v>940</v>
      </c>
      <c r="G950" s="176" t="s">
        <v>940</v>
      </c>
      <c r="H950" s="176" t="s">
        <v>940</v>
      </c>
      <c r="I950" s="176" t="s">
        <v>205</v>
      </c>
      <c r="J950" s="176" t="s">
        <v>205</v>
      </c>
      <c r="K950" s="176" t="s">
        <v>940</v>
      </c>
      <c r="L950" s="176" t="s">
        <v>205</v>
      </c>
      <c r="M950" s="176" t="s">
        <v>940</v>
      </c>
      <c r="N950" s="176" t="s">
        <v>940</v>
      </c>
      <c r="O950" s="176" t="s">
        <v>204</v>
      </c>
      <c r="P950" s="176" t="s">
        <v>205</v>
      </c>
      <c r="Q950" s="176" t="s">
        <v>205</v>
      </c>
      <c r="R950" s="176" t="s">
        <v>204</v>
      </c>
      <c r="S950" s="176" t="s">
        <v>205</v>
      </c>
      <c r="T950" s="176" t="s">
        <v>205</v>
      </c>
      <c r="U950" s="176" t="s">
        <v>204</v>
      </c>
      <c r="V950" s="176" t="s">
        <v>204</v>
      </c>
      <c r="W950" s="176" t="s">
        <v>204</v>
      </c>
      <c r="X950" s="176" t="s">
        <v>204</v>
      </c>
      <c r="Y950" s="176" t="s">
        <v>204</v>
      </c>
      <c r="Z950" s="176" t="s">
        <v>204</v>
      </c>
    </row>
    <row r="951" spans="1:50" x14ac:dyDescent="0.3">
      <c r="A951" s="176">
        <v>812503</v>
      </c>
      <c r="B951" s="176" t="s">
        <v>289</v>
      </c>
      <c r="C951" s="176" t="s">
        <v>203</v>
      </c>
      <c r="D951" s="176" t="s">
        <v>205</v>
      </c>
      <c r="E951" s="176" t="s">
        <v>205</v>
      </c>
      <c r="F951" s="176" t="s">
        <v>205</v>
      </c>
      <c r="G951" s="176" t="s">
        <v>205</v>
      </c>
      <c r="H951" s="176" t="s">
        <v>203</v>
      </c>
      <c r="I951" s="176" t="s">
        <v>205</v>
      </c>
      <c r="J951" s="176" t="s">
        <v>205</v>
      </c>
      <c r="K951" s="176" t="s">
        <v>205</v>
      </c>
      <c r="L951" s="176" t="s">
        <v>205</v>
      </c>
      <c r="M951" s="176" t="s">
        <v>203</v>
      </c>
      <c r="N951" s="176" t="s">
        <v>205</v>
      </c>
      <c r="O951" s="176" t="s">
        <v>204</v>
      </c>
      <c r="P951" s="176" t="s">
        <v>205</v>
      </c>
      <c r="Q951" s="176" t="s">
        <v>205</v>
      </c>
      <c r="R951" s="176" t="s">
        <v>205</v>
      </c>
      <c r="S951" s="176" t="s">
        <v>204</v>
      </c>
      <c r="T951" s="176" t="s">
        <v>205</v>
      </c>
      <c r="U951" s="176" t="s">
        <v>204</v>
      </c>
      <c r="V951" s="176" t="s">
        <v>204</v>
      </c>
      <c r="W951" s="176" t="s">
        <v>204</v>
      </c>
      <c r="X951" s="176" t="s">
        <v>204</v>
      </c>
      <c r="Y951" s="176" t="s">
        <v>204</v>
      </c>
      <c r="Z951" s="176" t="s">
        <v>204</v>
      </c>
    </row>
    <row r="952" spans="1:50" x14ac:dyDescent="0.3">
      <c r="A952" s="176">
        <v>812505</v>
      </c>
      <c r="B952" s="176" t="s">
        <v>289</v>
      </c>
      <c r="C952" s="176" t="s">
        <v>203</v>
      </c>
      <c r="D952" s="176" t="s">
        <v>203</v>
      </c>
      <c r="E952" s="176" t="s">
        <v>205</v>
      </c>
      <c r="F952" s="176" t="s">
        <v>203</v>
      </c>
      <c r="G952" s="176" t="s">
        <v>203</v>
      </c>
      <c r="H952" s="176" t="s">
        <v>205</v>
      </c>
      <c r="I952" s="176" t="s">
        <v>205</v>
      </c>
      <c r="J952" s="176" t="s">
        <v>205</v>
      </c>
      <c r="K952" s="176" t="s">
        <v>205</v>
      </c>
      <c r="L952" s="176" t="s">
        <v>205</v>
      </c>
      <c r="M952" s="176" t="s">
        <v>205</v>
      </c>
      <c r="N952" s="176" t="s">
        <v>205</v>
      </c>
      <c r="O952" s="176" t="s">
        <v>205</v>
      </c>
      <c r="P952" s="176" t="s">
        <v>205</v>
      </c>
      <c r="Q952" s="176" t="s">
        <v>205</v>
      </c>
      <c r="R952" s="176" t="s">
        <v>205</v>
      </c>
      <c r="S952" s="176" t="s">
        <v>205</v>
      </c>
      <c r="T952" s="176" t="s">
        <v>205</v>
      </c>
      <c r="U952" s="176" t="s">
        <v>204</v>
      </c>
      <c r="V952" s="176" t="s">
        <v>204</v>
      </c>
      <c r="W952" s="176" t="s">
        <v>204</v>
      </c>
      <c r="X952" s="176" t="s">
        <v>204</v>
      </c>
      <c r="Y952" s="176" t="s">
        <v>204</v>
      </c>
      <c r="Z952" s="176" t="s">
        <v>204</v>
      </c>
      <c r="AA952" s="176" t="s">
        <v>266</v>
      </c>
      <c r="AB952" s="176" t="s">
        <v>266</v>
      </c>
      <c r="AC952" s="176" t="s">
        <v>266</v>
      </c>
      <c r="AD952" s="176" t="s">
        <v>266</v>
      </c>
      <c r="AE952" s="176" t="s">
        <v>266</v>
      </c>
      <c r="AF952" s="176" t="s">
        <v>266</v>
      </c>
      <c r="AG952" s="176" t="s">
        <v>266</v>
      </c>
      <c r="AH952" s="176" t="s">
        <v>266</v>
      </c>
      <c r="AI952" s="176" t="s">
        <v>266</v>
      </c>
      <c r="AJ952" s="176" t="s">
        <v>266</v>
      </c>
      <c r="AK952" s="176" t="s">
        <v>266</v>
      </c>
      <c r="AL952" s="176" t="s">
        <v>266</v>
      </c>
      <c r="AM952" s="176" t="s">
        <v>266</v>
      </c>
      <c r="AN952" s="176" t="s">
        <v>266</v>
      </c>
      <c r="AO952" s="176" t="s">
        <v>266</v>
      </c>
      <c r="AP952" s="176" t="s">
        <v>266</v>
      </c>
      <c r="AQ952" s="176" t="s">
        <v>266</v>
      </c>
      <c r="AR952" s="176" t="s">
        <v>266</v>
      </c>
      <c r="AS952" s="176" t="s">
        <v>266</v>
      </c>
      <c r="AT952" s="176" t="s">
        <v>266</v>
      </c>
      <c r="AU952" s="176" t="s">
        <v>266</v>
      </c>
      <c r="AV952" s="176" t="s">
        <v>266</v>
      </c>
      <c r="AW952" s="176" t="s">
        <v>266</v>
      </c>
      <c r="AX952" s="176" t="s">
        <v>266</v>
      </c>
    </row>
    <row r="953" spans="1:50" x14ac:dyDescent="0.3">
      <c r="A953" s="176">
        <v>812508</v>
      </c>
      <c r="B953" s="176" t="s">
        <v>289</v>
      </c>
      <c r="C953" s="176" t="s">
        <v>203</v>
      </c>
      <c r="D953" s="176" t="s">
        <v>205</v>
      </c>
      <c r="E953" s="176" t="s">
        <v>203</v>
      </c>
      <c r="F953" s="176" t="s">
        <v>205</v>
      </c>
      <c r="G953" s="176" t="s">
        <v>205</v>
      </c>
      <c r="H953" s="176" t="s">
        <v>205</v>
      </c>
      <c r="I953" s="176" t="s">
        <v>205</v>
      </c>
      <c r="J953" s="176" t="s">
        <v>203</v>
      </c>
      <c r="K953" s="176" t="s">
        <v>205</v>
      </c>
      <c r="L953" s="176" t="s">
        <v>205</v>
      </c>
      <c r="M953" s="176" t="s">
        <v>205</v>
      </c>
      <c r="N953" s="176" t="s">
        <v>205</v>
      </c>
      <c r="O953" s="176" t="s">
        <v>205</v>
      </c>
      <c r="P953" s="176" t="s">
        <v>205</v>
      </c>
      <c r="Q953" s="176" t="s">
        <v>205</v>
      </c>
      <c r="R953" s="176" t="s">
        <v>205</v>
      </c>
      <c r="S953" s="176" t="s">
        <v>205</v>
      </c>
      <c r="T953" s="176" t="s">
        <v>205</v>
      </c>
      <c r="U953" s="176" t="s">
        <v>205</v>
      </c>
      <c r="V953" s="176" t="s">
        <v>205</v>
      </c>
      <c r="W953" s="176" t="s">
        <v>205</v>
      </c>
      <c r="X953" s="176" t="s">
        <v>205</v>
      </c>
      <c r="Y953" s="176" t="s">
        <v>205</v>
      </c>
      <c r="Z953" s="176" t="s">
        <v>205</v>
      </c>
      <c r="AA953" s="176" t="s">
        <v>266</v>
      </c>
      <c r="AB953" s="176" t="s">
        <v>266</v>
      </c>
      <c r="AC953" s="176" t="s">
        <v>266</v>
      </c>
      <c r="AD953" s="176" t="s">
        <v>266</v>
      </c>
      <c r="AE953" s="176" t="s">
        <v>266</v>
      </c>
      <c r="AF953" s="176" t="s">
        <v>266</v>
      </c>
      <c r="AG953" s="176" t="s">
        <v>266</v>
      </c>
      <c r="AH953" s="176" t="s">
        <v>266</v>
      </c>
      <c r="AI953" s="176" t="s">
        <v>266</v>
      </c>
      <c r="AJ953" s="176" t="s">
        <v>266</v>
      </c>
      <c r="AK953" s="176" t="s">
        <v>266</v>
      </c>
      <c r="AL953" s="176" t="s">
        <v>266</v>
      </c>
      <c r="AM953" s="176" t="s">
        <v>266</v>
      </c>
      <c r="AN953" s="176" t="s">
        <v>266</v>
      </c>
      <c r="AO953" s="176" t="s">
        <v>266</v>
      </c>
      <c r="AP953" s="176" t="s">
        <v>266</v>
      </c>
      <c r="AQ953" s="176" t="s">
        <v>266</v>
      </c>
      <c r="AR953" s="176" t="s">
        <v>266</v>
      </c>
      <c r="AS953" s="176" t="s">
        <v>266</v>
      </c>
      <c r="AT953" s="176" t="s">
        <v>266</v>
      </c>
      <c r="AU953" s="176" t="s">
        <v>266</v>
      </c>
      <c r="AV953" s="176" t="s">
        <v>266</v>
      </c>
      <c r="AW953" s="176" t="s">
        <v>266</v>
      </c>
      <c r="AX953" s="176" t="s">
        <v>266</v>
      </c>
    </row>
    <row r="954" spans="1:50" x14ac:dyDescent="0.3">
      <c r="A954" s="176">
        <v>812509</v>
      </c>
      <c r="B954" s="176" t="s">
        <v>289</v>
      </c>
      <c r="C954" s="176" t="s">
        <v>205</v>
      </c>
      <c r="D954" s="176" t="s">
        <v>203</v>
      </c>
      <c r="E954" s="176" t="s">
        <v>205</v>
      </c>
      <c r="F954" s="176" t="s">
        <v>205</v>
      </c>
      <c r="G954" s="176" t="s">
        <v>205</v>
      </c>
      <c r="H954" s="176" t="s">
        <v>205</v>
      </c>
      <c r="I954" s="176" t="s">
        <v>205</v>
      </c>
      <c r="J954" s="176" t="s">
        <v>203</v>
      </c>
      <c r="K954" s="176" t="s">
        <v>203</v>
      </c>
      <c r="L954" s="176" t="s">
        <v>205</v>
      </c>
      <c r="M954" s="176" t="s">
        <v>205</v>
      </c>
      <c r="N954" s="176" t="s">
        <v>203</v>
      </c>
      <c r="O954" s="176" t="s">
        <v>205</v>
      </c>
      <c r="P954" s="176" t="s">
        <v>205</v>
      </c>
      <c r="Q954" s="176" t="s">
        <v>205</v>
      </c>
      <c r="R954" s="176" t="s">
        <v>205</v>
      </c>
      <c r="S954" s="176" t="s">
        <v>205</v>
      </c>
      <c r="T954" s="176" t="s">
        <v>205</v>
      </c>
      <c r="U954" s="176" t="s">
        <v>204</v>
      </c>
      <c r="V954" s="176" t="s">
        <v>204</v>
      </c>
      <c r="W954" s="176" t="s">
        <v>204</v>
      </c>
      <c r="X954" s="176" t="s">
        <v>204</v>
      </c>
      <c r="Y954" s="176" t="s">
        <v>204</v>
      </c>
      <c r="Z954" s="176" t="s">
        <v>204</v>
      </c>
    </row>
    <row r="955" spans="1:50" x14ac:dyDescent="0.3">
      <c r="A955" s="176">
        <v>812521</v>
      </c>
      <c r="B955" s="176" t="s">
        <v>289</v>
      </c>
      <c r="C955" s="176" t="s">
        <v>205</v>
      </c>
      <c r="D955" s="176" t="s">
        <v>205</v>
      </c>
      <c r="E955" s="176" t="s">
        <v>205</v>
      </c>
      <c r="F955" s="176" t="s">
        <v>205</v>
      </c>
      <c r="G955" s="176" t="s">
        <v>205</v>
      </c>
      <c r="H955" s="176" t="s">
        <v>205</v>
      </c>
      <c r="I955" s="176" t="s">
        <v>203</v>
      </c>
      <c r="J955" s="176" t="s">
        <v>205</v>
      </c>
      <c r="K955" s="176" t="s">
        <v>205</v>
      </c>
      <c r="L955" s="176" t="s">
        <v>205</v>
      </c>
      <c r="M955" s="176" t="s">
        <v>205</v>
      </c>
      <c r="N955" s="176" t="s">
        <v>205</v>
      </c>
      <c r="O955" s="176" t="s">
        <v>205</v>
      </c>
      <c r="P955" s="176" t="s">
        <v>205</v>
      </c>
      <c r="Q955" s="176" t="s">
        <v>205</v>
      </c>
      <c r="R955" s="176" t="s">
        <v>205</v>
      </c>
      <c r="S955" s="176" t="s">
        <v>204</v>
      </c>
      <c r="T955" s="176" t="s">
        <v>205</v>
      </c>
      <c r="U955" s="176" t="s">
        <v>205</v>
      </c>
      <c r="V955" s="176" t="s">
        <v>205</v>
      </c>
      <c r="W955" s="176" t="s">
        <v>205</v>
      </c>
      <c r="X955" s="176" t="s">
        <v>205</v>
      </c>
      <c r="Y955" s="176" t="s">
        <v>204</v>
      </c>
      <c r="Z955" s="176" t="s">
        <v>204</v>
      </c>
      <c r="AA955" s="176" t="s">
        <v>266</v>
      </c>
      <c r="AB955" s="176" t="s">
        <v>266</v>
      </c>
      <c r="AC955" s="176" t="s">
        <v>266</v>
      </c>
      <c r="AD955" s="176" t="s">
        <v>266</v>
      </c>
      <c r="AE955" s="176" t="s">
        <v>266</v>
      </c>
      <c r="AF955" s="176" t="s">
        <v>266</v>
      </c>
      <c r="AG955" s="176" t="s">
        <v>266</v>
      </c>
      <c r="AH955" s="176" t="s">
        <v>266</v>
      </c>
      <c r="AI955" s="176" t="s">
        <v>266</v>
      </c>
      <c r="AJ955" s="176" t="s">
        <v>266</v>
      </c>
      <c r="AK955" s="176" t="s">
        <v>266</v>
      </c>
      <c r="AL955" s="176" t="s">
        <v>266</v>
      </c>
      <c r="AM955" s="176" t="s">
        <v>266</v>
      </c>
      <c r="AN955" s="176" t="s">
        <v>266</v>
      </c>
      <c r="AO955" s="176" t="s">
        <v>266</v>
      </c>
      <c r="AP955" s="176" t="s">
        <v>266</v>
      </c>
      <c r="AQ955" s="176" t="s">
        <v>266</v>
      </c>
      <c r="AR955" s="176" t="s">
        <v>266</v>
      </c>
      <c r="AS955" s="176" t="s">
        <v>266</v>
      </c>
      <c r="AT955" s="176" t="s">
        <v>266</v>
      </c>
      <c r="AU955" s="176" t="s">
        <v>266</v>
      </c>
      <c r="AV955" s="176" t="s">
        <v>266</v>
      </c>
      <c r="AW955" s="176" t="s">
        <v>266</v>
      </c>
      <c r="AX955" s="176" t="s">
        <v>266</v>
      </c>
    </row>
    <row r="956" spans="1:50" x14ac:dyDescent="0.3">
      <c r="A956" s="176">
        <v>812524</v>
      </c>
      <c r="B956" s="176" t="s">
        <v>289</v>
      </c>
      <c r="C956" s="176" t="s">
        <v>205</v>
      </c>
      <c r="D956" s="176" t="s">
        <v>205</v>
      </c>
      <c r="E956" s="176" t="s">
        <v>205</v>
      </c>
      <c r="F956" s="176" t="s">
        <v>205</v>
      </c>
      <c r="G956" s="176" t="s">
        <v>205</v>
      </c>
      <c r="H956" s="176" t="s">
        <v>205</v>
      </c>
      <c r="I956" s="176" t="s">
        <v>205</v>
      </c>
      <c r="J956" s="176" t="s">
        <v>205</v>
      </c>
      <c r="K956" s="176" t="s">
        <v>203</v>
      </c>
      <c r="L956" s="176" t="s">
        <v>204</v>
      </c>
      <c r="M956" s="176" t="s">
        <v>203</v>
      </c>
      <c r="N956" s="176" t="s">
        <v>205</v>
      </c>
      <c r="O956" s="176" t="s">
        <v>205</v>
      </c>
      <c r="P956" s="176" t="s">
        <v>205</v>
      </c>
      <c r="Q956" s="176" t="s">
        <v>205</v>
      </c>
      <c r="R956" s="176" t="s">
        <v>205</v>
      </c>
      <c r="S956" s="176" t="s">
        <v>205</v>
      </c>
      <c r="T956" s="176" t="s">
        <v>205</v>
      </c>
      <c r="U956" s="176" t="s">
        <v>205</v>
      </c>
      <c r="V956" s="176" t="s">
        <v>204</v>
      </c>
      <c r="W956" s="176" t="s">
        <v>205</v>
      </c>
      <c r="X956" s="176" t="s">
        <v>205</v>
      </c>
      <c r="Y956" s="176" t="s">
        <v>205</v>
      </c>
      <c r="Z956" s="176" t="s">
        <v>205</v>
      </c>
      <c r="AA956" s="176" t="s">
        <v>266</v>
      </c>
      <c r="AB956" s="176" t="s">
        <v>266</v>
      </c>
      <c r="AC956" s="176" t="s">
        <v>266</v>
      </c>
      <c r="AD956" s="176" t="s">
        <v>266</v>
      </c>
      <c r="AE956" s="176" t="s">
        <v>266</v>
      </c>
      <c r="AF956" s="176" t="s">
        <v>266</v>
      </c>
      <c r="AG956" s="176" t="s">
        <v>266</v>
      </c>
      <c r="AH956" s="176" t="s">
        <v>266</v>
      </c>
      <c r="AI956" s="176" t="s">
        <v>266</v>
      </c>
      <c r="AJ956" s="176" t="s">
        <v>266</v>
      </c>
      <c r="AK956" s="176" t="s">
        <v>266</v>
      </c>
      <c r="AL956" s="176" t="s">
        <v>266</v>
      </c>
      <c r="AM956" s="176" t="s">
        <v>266</v>
      </c>
      <c r="AN956" s="176" t="s">
        <v>266</v>
      </c>
      <c r="AO956" s="176" t="s">
        <v>266</v>
      </c>
      <c r="AP956" s="176" t="s">
        <v>266</v>
      </c>
      <c r="AQ956" s="176" t="s">
        <v>266</v>
      </c>
      <c r="AR956" s="176" t="s">
        <v>266</v>
      </c>
      <c r="AS956" s="176" t="s">
        <v>266</v>
      </c>
      <c r="AT956" s="176" t="s">
        <v>266</v>
      </c>
      <c r="AU956" s="176" t="s">
        <v>266</v>
      </c>
      <c r="AV956" s="176" t="s">
        <v>266</v>
      </c>
      <c r="AW956" s="176" t="s">
        <v>266</v>
      </c>
      <c r="AX956" s="176" t="s">
        <v>266</v>
      </c>
    </row>
    <row r="957" spans="1:50" x14ac:dyDescent="0.3">
      <c r="A957" s="176">
        <v>812532</v>
      </c>
      <c r="B957" s="176" t="s">
        <v>289</v>
      </c>
      <c r="C957" s="176" t="s">
        <v>205</v>
      </c>
      <c r="D957" s="176" t="s">
        <v>205</v>
      </c>
      <c r="E957" s="176" t="s">
        <v>205</v>
      </c>
      <c r="F957" s="176" t="s">
        <v>205</v>
      </c>
      <c r="G957" s="176" t="s">
        <v>205</v>
      </c>
      <c r="H957" s="176" t="s">
        <v>205</v>
      </c>
      <c r="I957" s="176" t="s">
        <v>205</v>
      </c>
      <c r="J957" s="176" t="s">
        <v>205</v>
      </c>
      <c r="K957" s="176" t="s">
        <v>205</v>
      </c>
      <c r="L957" s="176" t="s">
        <v>205</v>
      </c>
      <c r="M957" s="176" t="s">
        <v>205</v>
      </c>
      <c r="N957" s="176" t="s">
        <v>205</v>
      </c>
      <c r="O957" s="176" t="s">
        <v>205</v>
      </c>
      <c r="P957" s="176" t="s">
        <v>205</v>
      </c>
      <c r="Q957" s="176" t="s">
        <v>205</v>
      </c>
      <c r="R957" s="176" t="s">
        <v>205</v>
      </c>
      <c r="S957" s="176" t="s">
        <v>205</v>
      </c>
      <c r="T957" s="176" t="s">
        <v>205</v>
      </c>
      <c r="U957" s="176" t="s">
        <v>204</v>
      </c>
      <c r="V957" s="176" t="s">
        <v>204</v>
      </c>
      <c r="W957" s="176" t="s">
        <v>204</v>
      </c>
      <c r="X957" s="176" t="s">
        <v>204</v>
      </c>
      <c r="Y957" s="176" t="s">
        <v>204</v>
      </c>
      <c r="Z957" s="176" t="s">
        <v>204</v>
      </c>
    </row>
    <row r="958" spans="1:50" x14ac:dyDescent="0.3">
      <c r="A958" s="176">
        <v>812539</v>
      </c>
      <c r="B958" s="176" t="s">
        <v>289</v>
      </c>
      <c r="C958" s="176" t="s">
        <v>205</v>
      </c>
      <c r="D958" s="176" t="s">
        <v>205</v>
      </c>
      <c r="E958" s="176" t="s">
        <v>205</v>
      </c>
      <c r="F958" s="176" t="s">
        <v>203</v>
      </c>
      <c r="G958" s="176" t="s">
        <v>203</v>
      </c>
      <c r="H958" s="176" t="s">
        <v>205</v>
      </c>
      <c r="I958" s="176" t="s">
        <v>205</v>
      </c>
      <c r="J958" s="176" t="s">
        <v>205</v>
      </c>
      <c r="K958" s="176" t="s">
        <v>205</v>
      </c>
      <c r="L958" s="176" t="s">
        <v>205</v>
      </c>
      <c r="M958" s="176" t="s">
        <v>205</v>
      </c>
      <c r="N958" s="176" t="s">
        <v>205</v>
      </c>
      <c r="O958" s="176" t="s">
        <v>204</v>
      </c>
      <c r="P958" s="176" t="s">
        <v>205</v>
      </c>
      <c r="Q958" s="176" t="s">
        <v>205</v>
      </c>
      <c r="R958" s="176" t="s">
        <v>205</v>
      </c>
      <c r="S958" s="176" t="s">
        <v>205</v>
      </c>
      <c r="T958" s="176" t="s">
        <v>205</v>
      </c>
      <c r="U958" s="176" t="s">
        <v>204</v>
      </c>
      <c r="V958" s="176" t="s">
        <v>205</v>
      </c>
      <c r="W958" s="176" t="s">
        <v>204</v>
      </c>
      <c r="X958" s="176" t="s">
        <v>204</v>
      </c>
      <c r="Y958" s="176" t="s">
        <v>204</v>
      </c>
      <c r="Z958" s="176" t="s">
        <v>204</v>
      </c>
      <c r="AA958" s="176" t="s">
        <v>266</v>
      </c>
      <c r="AB958" s="176" t="s">
        <v>266</v>
      </c>
      <c r="AC958" s="176" t="s">
        <v>266</v>
      </c>
      <c r="AD958" s="176" t="s">
        <v>266</v>
      </c>
      <c r="AE958" s="176" t="s">
        <v>266</v>
      </c>
      <c r="AF958" s="176" t="s">
        <v>266</v>
      </c>
      <c r="AG958" s="176" t="s">
        <v>266</v>
      </c>
      <c r="AH958" s="176" t="s">
        <v>266</v>
      </c>
      <c r="AI958" s="176" t="s">
        <v>266</v>
      </c>
      <c r="AJ958" s="176" t="s">
        <v>266</v>
      </c>
      <c r="AK958" s="176" t="s">
        <v>266</v>
      </c>
      <c r="AL958" s="176" t="s">
        <v>266</v>
      </c>
      <c r="AM958" s="176" t="s">
        <v>266</v>
      </c>
      <c r="AN958" s="176" t="s">
        <v>266</v>
      </c>
      <c r="AO958" s="176" t="s">
        <v>266</v>
      </c>
      <c r="AP958" s="176" t="s">
        <v>266</v>
      </c>
      <c r="AQ958" s="176" t="s">
        <v>266</v>
      </c>
      <c r="AR958" s="176" t="s">
        <v>266</v>
      </c>
      <c r="AS958" s="176" t="s">
        <v>266</v>
      </c>
      <c r="AT958" s="176" t="s">
        <v>266</v>
      </c>
      <c r="AU958" s="176" t="s">
        <v>266</v>
      </c>
      <c r="AV958" s="176" t="s">
        <v>266</v>
      </c>
      <c r="AW958" s="176" t="s">
        <v>266</v>
      </c>
      <c r="AX958" s="176" t="s">
        <v>266</v>
      </c>
    </row>
    <row r="959" spans="1:50" x14ac:dyDescent="0.3">
      <c r="A959" s="176">
        <v>812542</v>
      </c>
      <c r="B959" s="176" t="s">
        <v>289</v>
      </c>
      <c r="C959" s="176" t="s">
        <v>204</v>
      </c>
      <c r="D959" s="176" t="s">
        <v>203</v>
      </c>
      <c r="E959" s="176" t="s">
        <v>204</v>
      </c>
      <c r="F959" s="176" t="s">
        <v>203</v>
      </c>
      <c r="G959" s="176" t="s">
        <v>204</v>
      </c>
      <c r="H959" s="176" t="s">
        <v>204</v>
      </c>
      <c r="I959" s="176" t="s">
        <v>204</v>
      </c>
      <c r="J959" s="176" t="s">
        <v>204</v>
      </c>
      <c r="K959" s="176" t="s">
        <v>204</v>
      </c>
      <c r="L959" s="176" t="s">
        <v>203</v>
      </c>
      <c r="M959" s="176" t="s">
        <v>204</v>
      </c>
      <c r="N959" s="176" t="s">
        <v>204</v>
      </c>
      <c r="O959" s="176" t="s">
        <v>205</v>
      </c>
      <c r="P959" s="176" t="s">
        <v>205</v>
      </c>
      <c r="Q959" s="176" t="s">
        <v>204</v>
      </c>
      <c r="R959" s="176" t="s">
        <v>204</v>
      </c>
      <c r="S959" s="176" t="s">
        <v>204</v>
      </c>
      <c r="T959" s="176" t="s">
        <v>204</v>
      </c>
      <c r="U959" s="176" t="s">
        <v>204</v>
      </c>
      <c r="V959" s="176" t="s">
        <v>204</v>
      </c>
      <c r="W959" s="176" t="s">
        <v>204</v>
      </c>
      <c r="X959" s="176" t="s">
        <v>204</v>
      </c>
      <c r="Y959" s="176" t="s">
        <v>204</v>
      </c>
      <c r="Z959" s="176" t="s">
        <v>204</v>
      </c>
      <c r="AA959" s="176" t="s">
        <v>266</v>
      </c>
      <c r="AB959" s="176" t="s">
        <v>266</v>
      </c>
      <c r="AC959" s="176" t="s">
        <v>266</v>
      </c>
      <c r="AD959" s="176" t="s">
        <v>266</v>
      </c>
      <c r="AE959" s="176" t="s">
        <v>266</v>
      </c>
      <c r="AF959" s="176" t="s">
        <v>266</v>
      </c>
      <c r="AG959" s="176" t="s">
        <v>266</v>
      </c>
      <c r="AH959" s="176" t="s">
        <v>266</v>
      </c>
      <c r="AI959" s="176" t="s">
        <v>266</v>
      </c>
      <c r="AJ959" s="176" t="s">
        <v>266</v>
      </c>
      <c r="AK959" s="176" t="s">
        <v>266</v>
      </c>
      <c r="AL959" s="176" t="s">
        <v>266</v>
      </c>
      <c r="AM959" s="176" t="s">
        <v>266</v>
      </c>
      <c r="AN959" s="176" t="s">
        <v>266</v>
      </c>
      <c r="AO959" s="176" t="s">
        <v>266</v>
      </c>
      <c r="AP959" s="176" t="s">
        <v>266</v>
      </c>
      <c r="AQ959" s="176" t="s">
        <v>266</v>
      </c>
      <c r="AR959" s="176" t="s">
        <v>266</v>
      </c>
      <c r="AS959" s="176" t="s">
        <v>266</v>
      </c>
      <c r="AT959" s="176" t="s">
        <v>266</v>
      </c>
      <c r="AU959" s="176" t="s">
        <v>266</v>
      </c>
      <c r="AV959" s="176" t="s">
        <v>266</v>
      </c>
      <c r="AW959" s="176" t="s">
        <v>266</v>
      </c>
      <c r="AX959" s="176" t="s">
        <v>266</v>
      </c>
    </row>
    <row r="960" spans="1:50" x14ac:dyDescent="0.3">
      <c r="A960" s="176">
        <v>812549</v>
      </c>
      <c r="B960" s="176" t="s">
        <v>289</v>
      </c>
      <c r="C960" s="176" t="s">
        <v>203</v>
      </c>
      <c r="D960" s="176" t="s">
        <v>203</v>
      </c>
      <c r="E960" s="176" t="s">
        <v>203</v>
      </c>
      <c r="F960" s="176" t="s">
        <v>203</v>
      </c>
      <c r="G960" s="176" t="s">
        <v>203</v>
      </c>
      <c r="H960" s="176" t="s">
        <v>203</v>
      </c>
      <c r="I960" s="176" t="s">
        <v>205</v>
      </c>
      <c r="J960" s="176" t="s">
        <v>205</v>
      </c>
      <c r="K960" s="176" t="s">
        <v>205</v>
      </c>
      <c r="L960" s="176" t="s">
        <v>205</v>
      </c>
      <c r="M960" s="176" t="s">
        <v>203</v>
      </c>
      <c r="N960" s="176" t="s">
        <v>204</v>
      </c>
      <c r="O960" s="176" t="s">
        <v>205</v>
      </c>
      <c r="P960" s="176" t="s">
        <v>205</v>
      </c>
      <c r="Q960" s="176" t="s">
        <v>205</v>
      </c>
      <c r="R960" s="176" t="s">
        <v>205</v>
      </c>
      <c r="S960" s="176" t="s">
        <v>205</v>
      </c>
      <c r="T960" s="176" t="s">
        <v>205</v>
      </c>
      <c r="U960" s="176" t="s">
        <v>204</v>
      </c>
      <c r="V960" s="176" t="s">
        <v>204</v>
      </c>
      <c r="W960" s="176" t="s">
        <v>204</v>
      </c>
      <c r="X960" s="176" t="s">
        <v>204</v>
      </c>
      <c r="Y960" s="176" t="s">
        <v>204</v>
      </c>
      <c r="Z960" s="176" t="s">
        <v>204</v>
      </c>
    </row>
    <row r="961" spans="1:50" x14ac:dyDescent="0.3">
      <c r="A961" s="176">
        <v>812562</v>
      </c>
      <c r="B961" s="176" t="s">
        <v>289</v>
      </c>
      <c r="C961" s="176" t="s">
        <v>205</v>
      </c>
      <c r="D961" s="176" t="s">
        <v>205</v>
      </c>
      <c r="E961" s="176" t="s">
        <v>205</v>
      </c>
      <c r="F961" s="176" t="s">
        <v>205</v>
      </c>
      <c r="G961" s="176" t="s">
        <v>205</v>
      </c>
      <c r="H961" s="176" t="s">
        <v>205</v>
      </c>
      <c r="I961" s="176" t="s">
        <v>205</v>
      </c>
      <c r="J961" s="176" t="s">
        <v>205</v>
      </c>
      <c r="K961" s="176" t="s">
        <v>205</v>
      </c>
      <c r="L961" s="176" t="s">
        <v>205</v>
      </c>
      <c r="M961" s="176" t="s">
        <v>205</v>
      </c>
      <c r="N961" s="176" t="s">
        <v>205</v>
      </c>
      <c r="O961" s="176" t="s">
        <v>204</v>
      </c>
      <c r="P961" s="176" t="s">
        <v>205</v>
      </c>
      <c r="Q961" s="176" t="s">
        <v>205</v>
      </c>
      <c r="R961" s="176" t="s">
        <v>205</v>
      </c>
      <c r="S961" s="176" t="s">
        <v>205</v>
      </c>
      <c r="T961" s="176" t="s">
        <v>205</v>
      </c>
      <c r="U961" s="176" t="s">
        <v>204</v>
      </c>
      <c r="V961" s="176" t="s">
        <v>204</v>
      </c>
      <c r="W961" s="176" t="s">
        <v>204</v>
      </c>
      <c r="X961" s="176" t="s">
        <v>205</v>
      </c>
      <c r="Y961" s="176" t="s">
        <v>205</v>
      </c>
      <c r="Z961" s="176" t="s">
        <v>204</v>
      </c>
      <c r="AA961" s="176" t="s">
        <v>266</v>
      </c>
      <c r="AB961" s="176" t="s">
        <v>266</v>
      </c>
      <c r="AC961" s="176" t="s">
        <v>266</v>
      </c>
      <c r="AD961" s="176" t="s">
        <v>266</v>
      </c>
      <c r="AE961" s="176" t="s">
        <v>266</v>
      </c>
      <c r="AF961" s="176" t="s">
        <v>266</v>
      </c>
      <c r="AG961" s="176" t="s">
        <v>266</v>
      </c>
      <c r="AH961" s="176" t="s">
        <v>266</v>
      </c>
      <c r="AI961" s="176" t="s">
        <v>266</v>
      </c>
      <c r="AJ961" s="176" t="s">
        <v>266</v>
      </c>
      <c r="AK961" s="176" t="s">
        <v>266</v>
      </c>
      <c r="AL961" s="176" t="s">
        <v>266</v>
      </c>
      <c r="AM961" s="176" t="s">
        <v>266</v>
      </c>
      <c r="AN961" s="176" t="s">
        <v>266</v>
      </c>
      <c r="AO961" s="176" t="s">
        <v>266</v>
      </c>
      <c r="AP961" s="176" t="s">
        <v>266</v>
      </c>
      <c r="AQ961" s="176" t="s">
        <v>266</v>
      </c>
      <c r="AR961" s="176" t="s">
        <v>266</v>
      </c>
      <c r="AS961" s="176" t="s">
        <v>266</v>
      </c>
      <c r="AT961" s="176" t="s">
        <v>266</v>
      </c>
      <c r="AU961" s="176" t="s">
        <v>266</v>
      </c>
      <c r="AV961" s="176" t="s">
        <v>266</v>
      </c>
      <c r="AW961" s="176" t="s">
        <v>266</v>
      </c>
      <c r="AX961" s="176" t="s">
        <v>266</v>
      </c>
    </row>
    <row r="962" spans="1:50" x14ac:dyDescent="0.3">
      <c r="A962" s="176">
        <v>812568</v>
      </c>
      <c r="B962" s="176" t="s">
        <v>289</v>
      </c>
      <c r="C962" s="176" t="s">
        <v>205</v>
      </c>
      <c r="D962" s="176" t="s">
        <v>205</v>
      </c>
      <c r="E962" s="176" t="s">
        <v>205</v>
      </c>
      <c r="F962" s="176" t="s">
        <v>205</v>
      </c>
      <c r="G962" s="176" t="s">
        <v>205</v>
      </c>
      <c r="H962" s="176" t="s">
        <v>205</v>
      </c>
      <c r="I962" s="176" t="s">
        <v>205</v>
      </c>
      <c r="J962" s="176" t="s">
        <v>205</v>
      </c>
      <c r="K962" s="176" t="s">
        <v>205</v>
      </c>
      <c r="L962" s="176" t="s">
        <v>205</v>
      </c>
      <c r="M962" s="176" t="s">
        <v>205</v>
      </c>
      <c r="N962" s="176" t="s">
        <v>205</v>
      </c>
      <c r="O962" s="176" t="s">
        <v>204</v>
      </c>
      <c r="P962" s="176" t="s">
        <v>205</v>
      </c>
      <c r="Q962" s="176" t="s">
        <v>205</v>
      </c>
      <c r="R962" s="176" t="s">
        <v>205</v>
      </c>
      <c r="S962" s="176" t="s">
        <v>205</v>
      </c>
      <c r="T962" s="176" t="s">
        <v>205</v>
      </c>
      <c r="U962" s="176" t="s">
        <v>204</v>
      </c>
      <c r="V962" s="176" t="s">
        <v>204</v>
      </c>
      <c r="W962" s="176" t="s">
        <v>204</v>
      </c>
      <c r="X962" s="176" t="s">
        <v>205</v>
      </c>
      <c r="Y962" s="176" t="s">
        <v>204</v>
      </c>
      <c r="Z962" s="176" t="s">
        <v>204</v>
      </c>
      <c r="AA962" s="176" t="s">
        <v>266</v>
      </c>
      <c r="AB962" s="176" t="s">
        <v>266</v>
      </c>
      <c r="AC962" s="176" t="s">
        <v>266</v>
      </c>
      <c r="AD962" s="176" t="s">
        <v>266</v>
      </c>
      <c r="AE962" s="176" t="s">
        <v>266</v>
      </c>
      <c r="AF962" s="176" t="s">
        <v>266</v>
      </c>
      <c r="AG962" s="176" t="s">
        <v>266</v>
      </c>
      <c r="AH962" s="176" t="s">
        <v>266</v>
      </c>
      <c r="AI962" s="176" t="s">
        <v>266</v>
      </c>
      <c r="AJ962" s="176" t="s">
        <v>266</v>
      </c>
      <c r="AK962" s="176" t="s">
        <v>266</v>
      </c>
      <c r="AL962" s="176" t="s">
        <v>266</v>
      </c>
      <c r="AM962" s="176" t="s">
        <v>266</v>
      </c>
      <c r="AN962" s="176" t="s">
        <v>266</v>
      </c>
      <c r="AO962" s="176" t="s">
        <v>266</v>
      </c>
      <c r="AP962" s="176" t="s">
        <v>266</v>
      </c>
      <c r="AQ962" s="176" t="s">
        <v>266</v>
      </c>
      <c r="AR962" s="176" t="s">
        <v>266</v>
      </c>
      <c r="AS962" s="176" t="s">
        <v>266</v>
      </c>
      <c r="AT962" s="176" t="s">
        <v>266</v>
      </c>
      <c r="AU962" s="176" t="s">
        <v>266</v>
      </c>
      <c r="AV962" s="176" t="s">
        <v>266</v>
      </c>
      <c r="AW962" s="176" t="s">
        <v>266</v>
      </c>
      <c r="AX962" s="176" t="s">
        <v>266</v>
      </c>
    </row>
    <row r="963" spans="1:50" x14ac:dyDescent="0.3">
      <c r="A963" s="176">
        <v>812569</v>
      </c>
      <c r="B963" s="176" t="s">
        <v>289</v>
      </c>
      <c r="C963" s="176" t="s">
        <v>203</v>
      </c>
      <c r="D963" s="176" t="s">
        <v>205</v>
      </c>
      <c r="E963" s="176" t="s">
        <v>205</v>
      </c>
      <c r="F963" s="176" t="s">
        <v>203</v>
      </c>
      <c r="G963" s="176" t="s">
        <v>205</v>
      </c>
      <c r="H963" s="176" t="s">
        <v>205</v>
      </c>
      <c r="I963" s="176" t="s">
        <v>205</v>
      </c>
      <c r="J963" s="176" t="s">
        <v>205</v>
      </c>
      <c r="K963" s="176" t="s">
        <v>203</v>
      </c>
      <c r="L963" s="176" t="s">
        <v>205</v>
      </c>
      <c r="M963" s="176" t="s">
        <v>205</v>
      </c>
      <c r="N963" s="176" t="s">
        <v>205</v>
      </c>
      <c r="O963" s="176" t="s">
        <v>204</v>
      </c>
      <c r="P963" s="176" t="s">
        <v>205</v>
      </c>
      <c r="Q963" s="176" t="s">
        <v>205</v>
      </c>
      <c r="R963" s="176" t="s">
        <v>205</v>
      </c>
      <c r="S963" s="176" t="s">
        <v>205</v>
      </c>
      <c r="T963" s="176" t="s">
        <v>205</v>
      </c>
      <c r="U963" s="176" t="s">
        <v>204</v>
      </c>
      <c r="V963" s="176" t="s">
        <v>204</v>
      </c>
      <c r="W963" s="176" t="s">
        <v>204</v>
      </c>
      <c r="X963" s="176" t="s">
        <v>204</v>
      </c>
      <c r="Y963" s="176" t="s">
        <v>204</v>
      </c>
      <c r="Z963" s="176" t="s">
        <v>204</v>
      </c>
    </row>
    <row r="964" spans="1:50" x14ac:dyDescent="0.3">
      <c r="A964" s="176">
        <v>812570</v>
      </c>
      <c r="B964" s="176" t="s">
        <v>289</v>
      </c>
      <c r="C964" s="176" t="s">
        <v>205</v>
      </c>
      <c r="D964" s="176" t="s">
        <v>205</v>
      </c>
      <c r="E964" s="176" t="s">
        <v>205</v>
      </c>
      <c r="F964" s="176" t="s">
        <v>205</v>
      </c>
      <c r="G964" s="176" t="s">
        <v>203</v>
      </c>
      <c r="H964" s="176" t="s">
        <v>205</v>
      </c>
      <c r="I964" s="176" t="s">
        <v>203</v>
      </c>
      <c r="J964" s="176" t="s">
        <v>205</v>
      </c>
      <c r="K964" s="176" t="s">
        <v>205</v>
      </c>
      <c r="L964" s="176" t="s">
        <v>203</v>
      </c>
      <c r="M964" s="176" t="s">
        <v>203</v>
      </c>
      <c r="N964" s="176" t="s">
        <v>205</v>
      </c>
      <c r="O964" s="176" t="s">
        <v>204</v>
      </c>
      <c r="P964" s="176" t="s">
        <v>204</v>
      </c>
      <c r="Q964" s="176" t="s">
        <v>204</v>
      </c>
      <c r="R964" s="176" t="s">
        <v>205</v>
      </c>
      <c r="S964" s="176" t="s">
        <v>205</v>
      </c>
      <c r="T964" s="176" t="s">
        <v>205</v>
      </c>
      <c r="U964" s="176" t="s">
        <v>204</v>
      </c>
      <c r="V964" s="176" t="s">
        <v>204</v>
      </c>
      <c r="W964" s="176" t="s">
        <v>204</v>
      </c>
      <c r="X964" s="176" t="s">
        <v>204</v>
      </c>
      <c r="Y964" s="176" t="s">
        <v>204</v>
      </c>
      <c r="Z964" s="176" t="s">
        <v>204</v>
      </c>
    </row>
    <row r="965" spans="1:50" x14ac:dyDescent="0.3">
      <c r="A965" s="176">
        <v>812572</v>
      </c>
      <c r="B965" s="176" t="s">
        <v>289</v>
      </c>
      <c r="C965" s="176" t="s">
        <v>205</v>
      </c>
      <c r="D965" s="176" t="s">
        <v>205</v>
      </c>
      <c r="E965" s="176" t="s">
        <v>205</v>
      </c>
      <c r="F965" s="176" t="s">
        <v>205</v>
      </c>
      <c r="G965" s="176" t="s">
        <v>205</v>
      </c>
      <c r="H965" s="176" t="s">
        <v>205</v>
      </c>
      <c r="I965" s="176" t="s">
        <v>205</v>
      </c>
      <c r="J965" s="176" t="s">
        <v>205</v>
      </c>
      <c r="K965" s="176" t="s">
        <v>205</v>
      </c>
      <c r="L965" s="176" t="s">
        <v>205</v>
      </c>
      <c r="M965" s="176" t="s">
        <v>205</v>
      </c>
      <c r="N965" s="176" t="s">
        <v>205</v>
      </c>
      <c r="O965" s="176" t="s">
        <v>204</v>
      </c>
      <c r="P965" s="176" t="s">
        <v>205</v>
      </c>
      <c r="Q965" s="176" t="s">
        <v>205</v>
      </c>
      <c r="R965" s="176" t="s">
        <v>205</v>
      </c>
      <c r="S965" s="176" t="s">
        <v>205</v>
      </c>
      <c r="T965" s="176" t="s">
        <v>205</v>
      </c>
      <c r="U965" s="176" t="s">
        <v>205</v>
      </c>
      <c r="V965" s="176" t="s">
        <v>204</v>
      </c>
      <c r="W965" s="176" t="s">
        <v>205</v>
      </c>
      <c r="X965" s="176" t="s">
        <v>204</v>
      </c>
      <c r="Y965" s="176" t="s">
        <v>204</v>
      </c>
      <c r="Z965" s="176" t="s">
        <v>204</v>
      </c>
      <c r="AA965" s="176" t="s">
        <v>266</v>
      </c>
      <c r="AB965" s="176" t="s">
        <v>266</v>
      </c>
      <c r="AC965" s="176" t="s">
        <v>266</v>
      </c>
      <c r="AD965" s="176" t="s">
        <v>266</v>
      </c>
      <c r="AE965" s="176" t="s">
        <v>266</v>
      </c>
      <c r="AF965" s="176" t="s">
        <v>266</v>
      </c>
      <c r="AG965" s="176" t="s">
        <v>266</v>
      </c>
      <c r="AH965" s="176" t="s">
        <v>266</v>
      </c>
      <c r="AI965" s="176" t="s">
        <v>266</v>
      </c>
      <c r="AJ965" s="176" t="s">
        <v>266</v>
      </c>
      <c r="AK965" s="176" t="s">
        <v>266</v>
      </c>
      <c r="AL965" s="176" t="s">
        <v>266</v>
      </c>
      <c r="AM965" s="176" t="s">
        <v>266</v>
      </c>
      <c r="AN965" s="176" t="s">
        <v>266</v>
      </c>
      <c r="AO965" s="176" t="s">
        <v>266</v>
      </c>
      <c r="AP965" s="176" t="s">
        <v>266</v>
      </c>
      <c r="AQ965" s="176" t="s">
        <v>266</v>
      </c>
      <c r="AR965" s="176" t="s">
        <v>266</v>
      </c>
      <c r="AS965" s="176" t="s">
        <v>266</v>
      </c>
      <c r="AT965" s="176" t="s">
        <v>266</v>
      </c>
      <c r="AU965" s="176" t="s">
        <v>266</v>
      </c>
      <c r="AV965" s="176" t="s">
        <v>266</v>
      </c>
      <c r="AW965" s="176" t="s">
        <v>266</v>
      </c>
      <c r="AX965" s="176" t="s">
        <v>266</v>
      </c>
    </row>
    <row r="966" spans="1:50" x14ac:dyDescent="0.3">
      <c r="A966" s="176">
        <v>812574</v>
      </c>
      <c r="B966" s="176" t="s">
        <v>289</v>
      </c>
      <c r="C966" s="176" t="s">
        <v>203</v>
      </c>
      <c r="D966" s="176" t="s">
        <v>203</v>
      </c>
      <c r="E966" s="176" t="s">
        <v>205</v>
      </c>
      <c r="F966" s="176" t="s">
        <v>205</v>
      </c>
      <c r="G966" s="176" t="s">
        <v>203</v>
      </c>
      <c r="H966" s="176" t="s">
        <v>205</v>
      </c>
      <c r="I966" s="176" t="s">
        <v>203</v>
      </c>
      <c r="J966" s="176" t="s">
        <v>205</v>
      </c>
      <c r="K966" s="176" t="s">
        <v>205</v>
      </c>
      <c r="L966" s="176" t="s">
        <v>205</v>
      </c>
      <c r="M966" s="176" t="s">
        <v>205</v>
      </c>
      <c r="N966" s="176" t="s">
        <v>205</v>
      </c>
      <c r="O966" s="176" t="s">
        <v>205</v>
      </c>
      <c r="P966" s="176" t="s">
        <v>205</v>
      </c>
      <c r="Q966" s="176" t="s">
        <v>205</v>
      </c>
      <c r="R966" s="176" t="s">
        <v>205</v>
      </c>
      <c r="S966" s="176" t="s">
        <v>205</v>
      </c>
      <c r="T966" s="176" t="s">
        <v>205</v>
      </c>
      <c r="U966" s="176" t="s">
        <v>204</v>
      </c>
      <c r="V966" s="176" t="s">
        <v>204</v>
      </c>
      <c r="W966" s="176" t="s">
        <v>204</v>
      </c>
      <c r="X966" s="176" t="s">
        <v>204</v>
      </c>
      <c r="Y966" s="176" t="s">
        <v>204</v>
      </c>
      <c r="Z966" s="176" t="s">
        <v>204</v>
      </c>
    </row>
    <row r="967" spans="1:50" x14ac:dyDescent="0.3">
      <c r="A967" s="176">
        <v>812582</v>
      </c>
      <c r="B967" s="176" t="s">
        <v>289</v>
      </c>
      <c r="C967" s="176" t="s">
        <v>205</v>
      </c>
      <c r="D967" s="176" t="s">
        <v>205</v>
      </c>
      <c r="E967" s="176" t="s">
        <v>205</v>
      </c>
      <c r="F967" s="176" t="s">
        <v>203</v>
      </c>
      <c r="G967" s="176" t="s">
        <v>203</v>
      </c>
      <c r="H967" s="176" t="s">
        <v>203</v>
      </c>
      <c r="I967" s="176" t="s">
        <v>205</v>
      </c>
      <c r="J967" s="176" t="s">
        <v>205</v>
      </c>
      <c r="K967" s="176" t="s">
        <v>205</v>
      </c>
      <c r="L967" s="176" t="s">
        <v>205</v>
      </c>
      <c r="M967" s="176" t="s">
        <v>205</v>
      </c>
      <c r="N967" s="176" t="s">
        <v>205</v>
      </c>
      <c r="O967" s="176" t="s">
        <v>204</v>
      </c>
      <c r="P967" s="176" t="s">
        <v>205</v>
      </c>
      <c r="Q967" s="176" t="s">
        <v>204</v>
      </c>
      <c r="R967" s="176" t="s">
        <v>205</v>
      </c>
      <c r="S967" s="176" t="s">
        <v>205</v>
      </c>
      <c r="T967" s="176" t="s">
        <v>205</v>
      </c>
      <c r="U967" s="176" t="s">
        <v>205</v>
      </c>
      <c r="V967" s="176" t="s">
        <v>205</v>
      </c>
      <c r="W967" s="176" t="s">
        <v>205</v>
      </c>
      <c r="X967" s="176" t="s">
        <v>204</v>
      </c>
      <c r="Y967" s="176" t="s">
        <v>204</v>
      </c>
      <c r="Z967" s="176" t="s">
        <v>204</v>
      </c>
      <c r="AA967" s="176" t="s">
        <v>266</v>
      </c>
      <c r="AB967" s="176" t="s">
        <v>266</v>
      </c>
      <c r="AC967" s="176" t="s">
        <v>266</v>
      </c>
      <c r="AD967" s="176" t="s">
        <v>266</v>
      </c>
      <c r="AE967" s="176" t="s">
        <v>266</v>
      </c>
      <c r="AF967" s="176" t="s">
        <v>266</v>
      </c>
      <c r="AG967" s="176" t="s">
        <v>266</v>
      </c>
      <c r="AH967" s="176" t="s">
        <v>266</v>
      </c>
      <c r="AI967" s="176" t="s">
        <v>266</v>
      </c>
      <c r="AJ967" s="176" t="s">
        <v>266</v>
      </c>
      <c r="AK967" s="176" t="s">
        <v>266</v>
      </c>
      <c r="AL967" s="176" t="s">
        <v>266</v>
      </c>
      <c r="AM967" s="176" t="s">
        <v>266</v>
      </c>
      <c r="AN967" s="176" t="s">
        <v>266</v>
      </c>
      <c r="AO967" s="176" t="s">
        <v>266</v>
      </c>
      <c r="AP967" s="176" t="s">
        <v>266</v>
      </c>
      <c r="AQ967" s="176" t="s">
        <v>266</v>
      </c>
      <c r="AR967" s="176" t="s">
        <v>266</v>
      </c>
      <c r="AS967" s="176" t="s">
        <v>266</v>
      </c>
      <c r="AT967" s="176" t="s">
        <v>266</v>
      </c>
      <c r="AU967" s="176" t="s">
        <v>266</v>
      </c>
      <c r="AV967" s="176" t="s">
        <v>266</v>
      </c>
      <c r="AW967" s="176" t="s">
        <v>266</v>
      </c>
      <c r="AX967" s="176" t="s">
        <v>266</v>
      </c>
    </row>
    <row r="968" spans="1:50" x14ac:dyDescent="0.3">
      <c r="A968" s="176">
        <v>812587</v>
      </c>
      <c r="B968" s="176" t="s">
        <v>289</v>
      </c>
      <c r="C968" s="176" t="s">
        <v>205</v>
      </c>
      <c r="D968" s="176" t="s">
        <v>205</v>
      </c>
      <c r="E968" s="176" t="s">
        <v>205</v>
      </c>
      <c r="F968" s="176" t="s">
        <v>205</v>
      </c>
      <c r="G968" s="176" t="s">
        <v>203</v>
      </c>
      <c r="H968" s="176" t="s">
        <v>203</v>
      </c>
      <c r="I968" s="176" t="s">
        <v>205</v>
      </c>
      <c r="J968" s="176" t="s">
        <v>205</v>
      </c>
      <c r="K968" s="176" t="s">
        <v>203</v>
      </c>
      <c r="L968" s="176" t="s">
        <v>205</v>
      </c>
      <c r="M968" s="176" t="s">
        <v>203</v>
      </c>
      <c r="N968" s="176" t="s">
        <v>205</v>
      </c>
      <c r="O968" s="176" t="s">
        <v>204</v>
      </c>
      <c r="P968" s="176" t="s">
        <v>204</v>
      </c>
      <c r="Q968" s="176" t="s">
        <v>205</v>
      </c>
      <c r="R968" s="176" t="s">
        <v>205</v>
      </c>
      <c r="S968" s="176" t="s">
        <v>205</v>
      </c>
      <c r="T968" s="176" t="s">
        <v>205</v>
      </c>
      <c r="U968" s="176" t="s">
        <v>204</v>
      </c>
      <c r="V968" s="176" t="s">
        <v>204</v>
      </c>
      <c r="W968" s="176" t="s">
        <v>204</v>
      </c>
      <c r="X968" s="176" t="s">
        <v>204</v>
      </c>
      <c r="Y968" s="176" t="s">
        <v>204</v>
      </c>
      <c r="Z968" s="176" t="s">
        <v>204</v>
      </c>
    </row>
    <row r="969" spans="1:50" x14ac:dyDescent="0.3">
      <c r="A969" s="176">
        <v>812594</v>
      </c>
      <c r="B969" s="176" t="s">
        <v>289</v>
      </c>
      <c r="C969" s="176" t="s">
        <v>205</v>
      </c>
      <c r="D969" s="176" t="s">
        <v>203</v>
      </c>
      <c r="E969" s="176" t="s">
        <v>205</v>
      </c>
      <c r="F969" s="176" t="s">
        <v>205</v>
      </c>
      <c r="G969" s="176" t="s">
        <v>203</v>
      </c>
      <c r="H969" s="176" t="s">
        <v>205</v>
      </c>
      <c r="I969" s="176" t="s">
        <v>205</v>
      </c>
      <c r="J969" s="176" t="s">
        <v>205</v>
      </c>
      <c r="K969" s="176" t="s">
        <v>205</v>
      </c>
      <c r="L969" s="176" t="s">
        <v>205</v>
      </c>
      <c r="M969" s="176" t="s">
        <v>205</v>
      </c>
      <c r="N969" s="176" t="s">
        <v>205</v>
      </c>
      <c r="O969" s="176" t="s">
        <v>204</v>
      </c>
      <c r="P969" s="176" t="s">
        <v>204</v>
      </c>
      <c r="Q969" s="176" t="s">
        <v>204</v>
      </c>
      <c r="R969" s="176" t="s">
        <v>204</v>
      </c>
      <c r="S969" s="176" t="s">
        <v>204</v>
      </c>
      <c r="T969" s="176" t="s">
        <v>204</v>
      </c>
      <c r="U969" s="176" t="s">
        <v>204</v>
      </c>
      <c r="V969" s="176" t="s">
        <v>204</v>
      </c>
      <c r="W969" s="176" t="s">
        <v>204</v>
      </c>
      <c r="X969" s="176" t="s">
        <v>204</v>
      </c>
      <c r="Y969" s="176" t="s">
        <v>204</v>
      </c>
      <c r="Z969" s="176" t="s">
        <v>204</v>
      </c>
    </row>
    <row r="970" spans="1:50" x14ac:dyDescent="0.3">
      <c r="A970" s="176">
        <v>812598</v>
      </c>
      <c r="B970" s="176" t="s">
        <v>289</v>
      </c>
      <c r="C970" s="176" t="s">
        <v>205</v>
      </c>
      <c r="D970" s="176" t="s">
        <v>205</v>
      </c>
      <c r="E970" s="176" t="s">
        <v>205</v>
      </c>
      <c r="F970" s="176" t="s">
        <v>205</v>
      </c>
      <c r="G970" s="176" t="s">
        <v>205</v>
      </c>
      <c r="H970" s="176" t="s">
        <v>205</v>
      </c>
      <c r="I970" s="176" t="s">
        <v>205</v>
      </c>
      <c r="J970" s="176" t="s">
        <v>205</v>
      </c>
      <c r="K970" s="176" t="s">
        <v>203</v>
      </c>
      <c r="L970" s="176" t="s">
        <v>205</v>
      </c>
      <c r="M970" s="176" t="s">
        <v>203</v>
      </c>
      <c r="N970" s="176" t="s">
        <v>205</v>
      </c>
      <c r="O970" s="176" t="s">
        <v>204</v>
      </c>
      <c r="P970" s="176" t="s">
        <v>204</v>
      </c>
      <c r="Q970" s="176" t="s">
        <v>204</v>
      </c>
      <c r="R970" s="176" t="s">
        <v>204</v>
      </c>
      <c r="S970" s="176" t="s">
        <v>204</v>
      </c>
      <c r="T970" s="176" t="s">
        <v>204</v>
      </c>
      <c r="U970" s="176" t="s">
        <v>204</v>
      </c>
      <c r="V970" s="176" t="s">
        <v>204</v>
      </c>
      <c r="W970" s="176" t="s">
        <v>204</v>
      </c>
      <c r="X970" s="176" t="s">
        <v>204</v>
      </c>
      <c r="Y970" s="176" t="s">
        <v>204</v>
      </c>
      <c r="Z970" s="176" t="s">
        <v>204</v>
      </c>
    </row>
    <row r="971" spans="1:50" x14ac:dyDescent="0.3">
      <c r="A971" s="176">
        <v>812601</v>
      </c>
      <c r="B971" s="176" t="s">
        <v>289</v>
      </c>
      <c r="C971" s="176" t="s">
        <v>203</v>
      </c>
      <c r="D971" s="176" t="s">
        <v>203</v>
      </c>
      <c r="E971" s="176" t="s">
        <v>203</v>
      </c>
      <c r="F971" s="176" t="s">
        <v>203</v>
      </c>
      <c r="G971" s="176" t="s">
        <v>205</v>
      </c>
      <c r="H971" s="176" t="s">
        <v>203</v>
      </c>
      <c r="I971" s="176" t="s">
        <v>203</v>
      </c>
      <c r="J971" s="176" t="s">
        <v>205</v>
      </c>
      <c r="K971" s="176" t="s">
        <v>205</v>
      </c>
      <c r="L971" s="176" t="s">
        <v>205</v>
      </c>
      <c r="M971" s="176" t="s">
        <v>205</v>
      </c>
      <c r="N971" s="176" t="s">
        <v>205</v>
      </c>
      <c r="O971" s="176" t="s">
        <v>204</v>
      </c>
      <c r="P971" s="176" t="s">
        <v>205</v>
      </c>
      <c r="Q971" s="176" t="s">
        <v>205</v>
      </c>
      <c r="R971" s="176" t="s">
        <v>205</v>
      </c>
      <c r="S971" s="176" t="s">
        <v>205</v>
      </c>
      <c r="T971" s="176" t="s">
        <v>204</v>
      </c>
      <c r="U971" s="176" t="s">
        <v>204</v>
      </c>
      <c r="V971" s="176" t="s">
        <v>204</v>
      </c>
      <c r="W971" s="176" t="s">
        <v>204</v>
      </c>
      <c r="X971" s="176" t="s">
        <v>204</v>
      </c>
      <c r="Y971" s="176" t="s">
        <v>204</v>
      </c>
      <c r="Z971" s="176" t="s">
        <v>204</v>
      </c>
    </row>
    <row r="972" spans="1:50" x14ac:dyDescent="0.3">
      <c r="A972" s="176">
        <v>812610</v>
      </c>
      <c r="B972" s="176" t="s">
        <v>289</v>
      </c>
      <c r="C972" s="176" t="s">
        <v>205</v>
      </c>
      <c r="D972" s="176" t="s">
        <v>203</v>
      </c>
      <c r="E972" s="176" t="s">
        <v>205</v>
      </c>
      <c r="F972" s="176" t="s">
        <v>203</v>
      </c>
      <c r="G972" s="176" t="s">
        <v>203</v>
      </c>
      <c r="H972" s="176" t="s">
        <v>203</v>
      </c>
      <c r="I972" s="176" t="s">
        <v>203</v>
      </c>
      <c r="J972" s="176" t="s">
        <v>205</v>
      </c>
      <c r="K972" s="176" t="s">
        <v>203</v>
      </c>
      <c r="L972" s="176" t="s">
        <v>205</v>
      </c>
      <c r="M972" s="176" t="s">
        <v>203</v>
      </c>
      <c r="N972" s="176" t="s">
        <v>205</v>
      </c>
      <c r="O972" s="176" t="s">
        <v>204</v>
      </c>
      <c r="P972" s="176" t="s">
        <v>204</v>
      </c>
      <c r="Q972" s="176" t="s">
        <v>204</v>
      </c>
      <c r="R972" s="176" t="s">
        <v>204</v>
      </c>
      <c r="S972" s="176" t="s">
        <v>204</v>
      </c>
      <c r="T972" s="176" t="s">
        <v>204</v>
      </c>
      <c r="U972" s="176" t="s">
        <v>204</v>
      </c>
      <c r="V972" s="176" t="s">
        <v>204</v>
      </c>
      <c r="W972" s="176" t="s">
        <v>204</v>
      </c>
      <c r="X972" s="176" t="s">
        <v>204</v>
      </c>
      <c r="Y972" s="176" t="s">
        <v>204</v>
      </c>
      <c r="Z972" s="176" t="s">
        <v>204</v>
      </c>
    </row>
    <row r="973" spans="1:50" x14ac:dyDescent="0.3">
      <c r="A973" s="176">
        <v>812613</v>
      </c>
      <c r="B973" s="176" t="s">
        <v>289</v>
      </c>
      <c r="C973" s="176" t="s">
        <v>205</v>
      </c>
      <c r="D973" s="176" t="s">
        <v>205</v>
      </c>
      <c r="E973" s="176" t="s">
        <v>205</v>
      </c>
      <c r="F973" s="176" t="s">
        <v>205</v>
      </c>
      <c r="G973" s="176" t="s">
        <v>205</v>
      </c>
      <c r="H973" s="176" t="s">
        <v>205</v>
      </c>
      <c r="I973" s="176" t="s">
        <v>205</v>
      </c>
      <c r="J973" s="176" t="s">
        <v>205</v>
      </c>
      <c r="K973" s="176" t="s">
        <v>205</v>
      </c>
      <c r="L973" s="176" t="s">
        <v>205</v>
      </c>
      <c r="M973" s="176" t="s">
        <v>205</v>
      </c>
      <c r="N973" s="176" t="s">
        <v>205</v>
      </c>
      <c r="O973" s="176" t="s">
        <v>205</v>
      </c>
      <c r="P973" s="176" t="s">
        <v>205</v>
      </c>
      <c r="Q973" s="176" t="s">
        <v>205</v>
      </c>
      <c r="R973" s="176" t="s">
        <v>205</v>
      </c>
      <c r="S973" s="176" t="s">
        <v>205</v>
      </c>
      <c r="T973" s="176" t="s">
        <v>205</v>
      </c>
      <c r="U973" s="176" t="s">
        <v>204</v>
      </c>
      <c r="V973" s="176" t="s">
        <v>205</v>
      </c>
      <c r="W973" s="176" t="s">
        <v>205</v>
      </c>
      <c r="X973" s="176" t="s">
        <v>205</v>
      </c>
      <c r="Y973" s="176" t="s">
        <v>204</v>
      </c>
      <c r="Z973" s="176" t="s">
        <v>205</v>
      </c>
      <c r="AA973" s="176" t="s">
        <v>266</v>
      </c>
      <c r="AB973" s="176" t="s">
        <v>266</v>
      </c>
      <c r="AC973" s="176" t="s">
        <v>266</v>
      </c>
      <c r="AD973" s="176" t="s">
        <v>266</v>
      </c>
      <c r="AE973" s="176" t="s">
        <v>266</v>
      </c>
      <c r="AF973" s="176" t="s">
        <v>266</v>
      </c>
      <c r="AG973" s="176" t="s">
        <v>266</v>
      </c>
      <c r="AH973" s="176" t="s">
        <v>266</v>
      </c>
      <c r="AI973" s="176" t="s">
        <v>266</v>
      </c>
      <c r="AJ973" s="176" t="s">
        <v>266</v>
      </c>
      <c r="AK973" s="176" t="s">
        <v>266</v>
      </c>
      <c r="AL973" s="176" t="s">
        <v>266</v>
      </c>
      <c r="AM973" s="176" t="s">
        <v>266</v>
      </c>
      <c r="AN973" s="176" t="s">
        <v>266</v>
      </c>
      <c r="AO973" s="176" t="s">
        <v>266</v>
      </c>
      <c r="AP973" s="176" t="s">
        <v>266</v>
      </c>
      <c r="AQ973" s="176" t="s">
        <v>266</v>
      </c>
      <c r="AR973" s="176" t="s">
        <v>266</v>
      </c>
      <c r="AS973" s="176" t="s">
        <v>266</v>
      </c>
      <c r="AT973" s="176" t="s">
        <v>266</v>
      </c>
      <c r="AU973" s="176" t="s">
        <v>266</v>
      </c>
      <c r="AV973" s="176" t="s">
        <v>266</v>
      </c>
      <c r="AW973" s="176" t="s">
        <v>266</v>
      </c>
      <c r="AX973" s="176" t="s">
        <v>266</v>
      </c>
    </row>
    <row r="974" spans="1:50" x14ac:dyDescent="0.3">
      <c r="A974" s="176">
        <v>812614</v>
      </c>
      <c r="B974" s="176" t="s">
        <v>289</v>
      </c>
      <c r="C974" s="176" t="s">
        <v>204</v>
      </c>
      <c r="D974" s="176" t="s">
        <v>205</v>
      </c>
      <c r="E974" s="176" t="s">
        <v>205</v>
      </c>
      <c r="F974" s="176" t="s">
        <v>205</v>
      </c>
      <c r="G974" s="176" t="s">
        <v>204</v>
      </c>
      <c r="H974" s="176" t="s">
        <v>204</v>
      </c>
      <c r="I974" s="176" t="s">
        <v>204</v>
      </c>
      <c r="J974" s="176" t="s">
        <v>205</v>
      </c>
      <c r="K974" s="176" t="s">
        <v>203</v>
      </c>
      <c r="L974" s="176" t="s">
        <v>203</v>
      </c>
      <c r="M974" s="176" t="s">
        <v>204</v>
      </c>
      <c r="N974" s="176" t="s">
        <v>204</v>
      </c>
      <c r="O974" s="176" t="s">
        <v>204</v>
      </c>
      <c r="P974" s="176" t="s">
        <v>205</v>
      </c>
      <c r="Q974" s="176" t="s">
        <v>205</v>
      </c>
      <c r="R974" s="176" t="s">
        <v>204</v>
      </c>
      <c r="S974" s="176" t="s">
        <v>205</v>
      </c>
      <c r="T974" s="176" t="s">
        <v>205</v>
      </c>
      <c r="U974" s="176" t="s">
        <v>204</v>
      </c>
      <c r="V974" s="176" t="s">
        <v>204</v>
      </c>
      <c r="W974" s="176" t="s">
        <v>204</v>
      </c>
      <c r="X974" s="176" t="s">
        <v>204</v>
      </c>
      <c r="Y974" s="176" t="s">
        <v>204</v>
      </c>
      <c r="Z974" s="176" t="s">
        <v>204</v>
      </c>
      <c r="AA974" s="176" t="s">
        <v>266</v>
      </c>
      <c r="AB974" s="176" t="s">
        <v>266</v>
      </c>
      <c r="AC974" s="176" t="s">
        <v>266</v>
      </c>
      <c r="AD974" s="176" t="s">
        <v>266</v>
      </c>
      <c r="AE974" s="176" t="s">
        <v>266</v>
      </c>
      <c r="AF974" s="176" t="s">
        <v>266</v>
      </c>
      <c r="AG974" s="176" t="s">
        <v>266</v>
      </c>
      <c r="AH974" s="176" t="s">
        <v>266</v>
      </c>
      <c r="AI974" s="176" t="s">
        <v>266</v>
      </c>
      <c r="AJ974" s="176" t="s">
        <v>266</v>
      </c>
      <c r="AK974" s="176" t="s">
        <v>266</v>
      </c>
      <c r="AL974" s="176" t="s">
        <v>266</v>
      </c>
      <c r="AM974" s="176" t="s">
        <v>266</v>
      </c>
      <c r="AN974" s="176" t="s">
        <v>266</v>
      </c>
      <c r="AO974" s="176" t="s">
        <v>266</v>
      </c>
      <c r="AP974" s="176" t="s">
        <v>266</v>
      </c>
      <c r="AQ974" s="176" t="s">
        <v>266</v>
      </c>
      <c r="AR974" s="176" t="s">
        <v>266</v>
      </c>
      <c r="AS974" s="176" t="s">
        <v>266</v>
      </c>
      <c r="AT974" s="176" t="s">
        <v>266</v>
      </c>
      <c r="AU974" s="176" t="s">
        <v>266</v>
      </c>
      <c r="AV974" s="176" t="s">
        <v>266</v>
      </c>
      <c r="AW974" s="176" t="s">
        <v>266</v>
      </c>
      <c r="AX974" s="176" t="s">
        <v>266</v>
      </c>
    </row>
    <row r="975" spans="1:50" x14ac:dyDescent="0.3">
      <c r="A975" s="176">
        <v>812616</v>
      </c>
      <c r="B975" s="176" t="s">
        <v>289</v>
      </c>
      <c r="C975" s="176" t="s">
        <v>205</v>
      </c>
      <c r="D975" s="176" t="s">
        <v>205</v>
      </c>
      <c r="E975" s="176" t="s">
        <v>205</v>
      </c>
      <c r="F975" s="176" t="s">
        <v>203</v>
      </c>
      <c r="G975" s="176" t="s">
        <v>205</v>
      </c>
      <c r="H975" s="176" t="s">
        <v>205</v>
      </c>
      <c r="I975" s="176" t="s">
        <v>205</v>
      </c>
      <c r="J975" s="176" t="s">
        <v>205</v>
      </c>
      <c r="K975" s="176" t="s">
        <v>204</v>
      </c>
      <c r="L975" s="176" t="s">
        <v>205</v>
      </c>
      <c r="M975" s="176" t="s">
        <v>205</v>
      </c>
      <c r="N975" s="176" t="s">
        <v>205</v>
      </c>
      <c r="O975" s="176" t="s">
        <v>205</v>
      </c>
      <c r="P975" s="176" t="s">
        <v>205</v>
      </c>
      <c r="Q975" s="176" t="s">
        <v>205</v>
      </c>
      <c r="R975" s="176" t="s">
        <v>205</v>
      </c>
      <c r="S975" s="176" t="s">
        <v>205</v>
      </c>
      <c r="T975" s="176" t="s">
        <v>205</v>
      </c>
      <c r="U975" s="176" t="s">
        <v>204</v>
      </c>
      <c r="V975" s="176" t="s">
        <v>205</v>
      </c>
      <c r="W975" s="176" t="s">
        <v>205</v>
      </c>
      <c r="X975" s="176" t="s">
        <v>205</v>
      </c>
      <c r="Y975" s="176" t="s">
        <v>204</v>
      </c>
      <c r="Z975" s="176" t="s">
        <v>204</v>
      </c>
      <c r="AA975" s="176" t="s">
        <v>266</v>
      </c>
      <c r="AB975" s="176" t="s">
        <v>266</v>
      </c>
      <c r="AC975" s="176" t="s">
        <v>266</v>
      </c>
      <c r="AD975" s="176" t="s">
        <v>266</v>
      </c>
      <c r="AE975" s="176" t="s">
        <v>266</v>
      </c>
      <c r="AF975" s="176" t="s">
        <v>266</v>
      </c>
      <c r="AG975" s="176" t="s">
        <v>266</v>
      </c>
      <c r="AH975" s="176" t="s">
        <v>266</v>
      </c>
      <c r="AI975" s="176" t="s">
        <v>266</v>
      </c>
      <c r="AJ975" s="176" t="s">
        <v>266</v>
      </c>
      <c r="AK975" s="176" t="s">
        <v>266</v>
      </c>
      <c r="AL975" s="176" t="s">
        <v>266</v>
      </c>
      <c r="AM975" s="176" t="s">
        <v>266</v>
      </c>
      <c r="AN975" s="176" t="s">
        <v>266</v>
      </c>
      <c r="AO975" s="176" t="s">
        <v>266</v>
      </c>
      <c r="AP975" s="176" t="s">
        <v>266</v>
      </c>
      <c r="AQ975" s="176" t="s">
        <v>266</v>
      </c>
      <c r="AR975" s="176" t="s">
        <v>266</v>
      </c>
      <c r="AS975" s="176" t="s">
        <v>266</v>
      </c>
      <c r="AT975" s="176" t="s">
        <v>266</v>
      </c>
      <c r="AU975" s="176" t="s">
        <v>266</v>
      </c>
      <c r="AV975" s="176" t="s">
        <v>266</v>
      </c>
      <c r="AW975" s="176" t="s">
        <v>266</v>
      </c>
      <c r="AX975" s="176" t="s">
        <v>266</v>
      </c>
    </row>
    <row r="976" spans="1:50" x14ac:dyDescent="0.3">
      <c r="A976" s="176">
        <v>812619</v>
      </c>
      <c r="B976" s="176" t="s">
        <v>289</v>
      </c>
      <c r="C976" s="176" t="s">
        <v>205</v>
      </c>
      <c r="D976" s="176" t="s">
        <v>205</v>
      </c>
      <c r="E976" s="176" t="s">
        <v>203</v>
      </c>
      <c r="F976" s="176" t="s">
        <v>205</v>
      </c>
      <c r="G976" s="176" t="s">
        <v>203</v>
      </c>
      <c r="H976" s="176" t="s">
        <v>205</v>
      </c>
      <c r="I976" s="176" t="s">
        <v>205</v>
      </c>
      <c r="J976" s="176" t="s">
        <v>205</v>
      </c>
      <c r="K976" s="176" t="s">
        <v>204</v>
      </c>
      <c r="L976" s="176" t="s">
        <v>205</v>
      </c>
      <c r="M976" s="176" t="s">
        <v>203</v>
      </c>
      <c r="N976" s="176" t="s">
        <v>205</v>
      </c>
      <c r="O976" s="176" t="s">
        <v>204</v>
      </c>
      <c r="P976" s="176" t="s">
        <v>205</v>
      </c>
      <c r="Q976" s="176" t="s">
        <v>205</v>
      </c>
      <c r="R976" s="176" t="s">
        <v>204</v>
      </c>
      <c r="S976" s="176" t="s">
        <v>204</v>
      </c>
      <c r="T976" s="176" t="s">
        <v>205</v>
      </c>
      <c r="U976" s="176" t="s">
        <v>204</v>
      </c>
      <c r="V976" s="176" t="s">
        <v>204</v>
      </c>
      <c r="W976" s="176" t="s">
        <v>204</v>
      </c>
      <c r="X976" s="176" t="s">
        <v>204</v>
      </c>
      <c r="Y976" s="176" t="s">
        <v>204</v>
      </c>
      <c r="Z976" s="176" t="s">
        <v>204</v>
      </c>
      <c r="AA976" s="176" t="s">
        <v>266</v>
      </c>
      <c r="AB976" s="176" t="s">
        <v>266</v>
      </c>
      <c r="AC976" s="176" t="s">
        <v>266</v>
      </c>
      <c r="AD976" s="176" t="s">
        <v>266</v>
      </c>
      <c r="AE976" s="176" t="s">
        <v>266</v>
      </c>
      <c r="AF976" s="176" t="s">
        <v>266</v>
      </c>
      <c r="AG976" s="176" t="s">
        <v>266</v>
      </c>
      <c r="AH976" s="176" t="s">
        <v>266</v>
      </c>
      <c r="AI976" s="176" t="s">
        <v>266</v>
      </c>
      <c r="AJ976" s="176" t="s">
        <v>266</v>
      </c>
      <c r="AK976" s="176" t="s">
        <v>266</v>
      </c>
      <c r="AL976" s="176" t="s">
        <v>266</v>
      </c>
      <c r="AM976" s="176" t="s">
        <v>266</v>
      </c>
      <c r="AN976" s="176" t="s">
        <v>266</v>
      </c>
      <c r="AO976" s="176" t="s">
        <v>266</v>
      </c>
      <c r="AP976" s="176" t="s">
        <v>266</v>
      </c>
      <c r="AQ976" s="176" t="s">
        <v>266</v>
      </c>
      <c r="AR976" s="176" t="s">
        <v>266</v>
      </c>
      <c r="AS976" s="176" t="s">
        <v>266</v>
      </c>
      <c r="AT976" s="176" t="s">
        <v>266</v>
      </c>
      <c r="AU976" s="176" t="s">
        <v>266</v>
      </c>
      <c r="AV976" s="176" t="s">
        <v>266</v>
      </c>
      <c r="AW976" s="176" t="s">
        <v>266</v>
      </c>
      <c r="AX976" s="176" t="s">
        <v>266</v>
      </c>
    </row>
    <row r="977" spans="1:50" x14ac:dyDescent="0.3">
      <c r="A977" s="176">
        <v>812631</v>
      </c>
      <c r="B977" s="176" t="s">
        <v>289</v>
      </c>
      <c r="C977" s="176" t="s">
        <v>205</v>
      </c>
      <c r="D977" s="176" t="s">
        <v>205</v>
      </c>
      <c r="E977" s="176" t="s">
        <v>205</v>
      </c>
      <c r="F977" s="176" t="s">
        <v>205</v>
      </c>
      <c r="G977" s="176" t="s">
        <v>205</v>
      </c>
      <c r="H977" s="176" t="s">
        <v>205</v>
      </c>
      <c r="I977" s="176" t="s">
        <v>205</v>
      </c>
      <c r="J977" s="176" t="s">
        <v>205</v>
      </c>
      <c r="K977" s="176" t="s">
        <v>205</v>
      </c>
      <c r="L977" s="176" t="s">
        <v>205</v>
      </c>
      <c r="M977" s="176" t="s">
        <v>205</v>
      </c>
      <c r="N977" s="176" t="s">
        <v>205</v>
      </c>
      <c r="O977" s="176" t="s">
        <v>204</v>
      </c>
      <c r="P977" s="176" t="s">
        <v>205</v>
      </c>
      <c r="Q977" s="176" t="s">
        <v>205</v>
      </c>
      <c r="R977" s="176" t="s">
        <v>204</v>
      </c>
      <c r="S977" s="176" t="s">
        <v>205</v>
      </c>
      <c r="T977" s="176" t="s">
        <v>205</v>
      </c>
      <c r="U977" s="176" t="s">
        <v>205</v>
      </c>
      <c r="V977" s="176" t="s">
        <v>205</v>
      </c>
      <c r="W977" s="176" t="s">
        <v>205</v>
      </c>
      <c r="X977" s="176" t="s">
        <v>204</v>
      </c>
      <c r="Y977" s="176" t="s">
        <v>204</v>
      </c>
      <c r="Z977" s="176" t="s">
        <v>204</v>
      </c>
      <c r="AA977" s="176" t="s">
        <v>266</v>
      </c>
      <c r="AB977" s="176" t="s">
        <v>266</v>
      </c>
      <c r="AC977" s="176" t="s">
        <v>266</v>
      </c>
      <c r="AD977" s="176" t="s">
        <v>266</v>
      </c>
      <c r="AE977" s="176" t="s">
        <v>266</v>
      </c>
      <c r="AF977" s="176" t="s">
        <v>266</v>
      </c>
      <c r="AG977" s="176" t="s">
        <v>266</v>
      </c>
      <c r="AH977" s="176" t="s">
        <v>266</v>
      </c>
      <c r="AI977" s="176" t="s">
        <v>266</v>
      </c>
      <c r="AJ977" s="176" t="s">
        <v>266</v>
      </c>
      <c r="AK977" s="176" t="s">
        <v>266</v>
      </c>
      <c r="AL977" s="176" t="s">
        <v>266</v>
      </c>
      <c r="AM977" s="176" t="s">
        <v>266</v>
      </c>
      <c r="AN977" s="176" t="s">
        <v>266</v>
      </c>
      <c r="AO977" s="176" t="s">
        <v>266</v>
      </c>
      <c r="AP977" s="176" t="s">
        <v>266</v>
      </c>
      <c r="AQ977" s="176" t="s">
        <v>266</v>
      </c>
      <c r="AR977" s="176" t="s">
        <v>266</v>
      </c>
      <c r="AS977" s="176" t="s">
        <v>266</v>
      </c>
      <c r="AT977" s="176" t="s">
        <v>266</v>
      </c>
      <c r="AU977" s="176" t="s">
        <v>266</v>
      </c>
      <c r="AV977" s="176" t="s">
        <v>266</v>
      </c>
      <c r="AW977" s="176" t="s">
        <v>266</v>
      </c>
      <c r="AX977" s="176" t="s">
        <v>266</v>
      </c>
    </row>
    <row r="978" spans="1:50" x14ac:dyDescent="0.3">
      <c r="A978" s="176">
        <v>812632</v>
      </c>
      <c r="B978" s="176" t="s">
        <v>289</v>
      </c>
      <c r="C978" s="176" t="s">
        <v>205</v>
      </c>
      <c r="D978" s="176" t="s">
        <v>203</v>
      </c>
      <c r="E978" s="176" t="s">
        <v>203</v>
      </c>
      <c r="F978" s="176" t="s">
        <v>205</v>
      </c>
      <c r="G978" s="176" t="s">
        <v>205</v>
      </c>
      <c r="H978" s="176" t="s">
        <v>205</v>
      </c>
      <c r="I978" s="176" t="s">
        <v>205</v>
      </c>
      <c r="J978" s="176" t="s">
        <v>205</v>
      </c>
      <c r="K978" s="176" t="s">
        <v>205</v>
      </c>
      <c r="L978" s="176" t="s">
        <v>205</v>
      </c>
      <c r="M978" s="176" t="s">
        <v>205</v>
      </c>
      <c r="N978" s="176" t="s">
        <v>205</v>
      </c>
      <c r="O978" s="176" t="s">
        <v>205</v>
      </c>
      <c r="P978" s="176" t="s">
        <v>205</v>
      </c>
      <c r="Q978" s="176" t="s">
        <v>205</v>
      </c>
      <c r="R978" s="176" t="s">
        <v>205</v>
      </c>
      <c r="S978" s="176" t="s">
        <v>205</v>
      </c>
      <c r="T978" s="176" t="s">
        <v>205</v>
      </c>
      <c r="U978" s="176" t="s">
        <v>205</v>
      </c>
      <c r="V978" s="176" t="s">
        <v>204</v>
      </c>
      <c r="W978" s="176" t="s">
        <v>205</v>
      </c>
      <c r="X978" s="176" t="s">
        <v>205</v>
      </c>
      <c r="Y978" s="176" t="s">
        <v>205</v>
      </c>
      <c r="Z978" s="176" t="s">
        <v>205</v>
      </c>
      <c r="AA978" s="176" t="s">
        <v>266</v>
      </c>
      <c r="AB978" s="176" t="s">
        <v>266</v>
      </c>
      <c r="AC978" s="176" t="s">
        <v>266</v>
      </c>
      <c r="AD978" s="176" t="s">
        <v>266</v>
      </c>
      <c r="AE978" s="176" t="s">
        <v>266</v>
      </c>
      <c r="AF978" s="176" t="s">
        <v>266</v>
      </c>
      <c r="AG978" s="176" t="s">
        <v>266</v>
      </c>
      <c r="AH978" s="176" t="s">
        <v>266</v>
      </c>
      <c r="AI978" s="176" t="s">
        <v>266</v>
      </c>
      <c r="AJ978" s="176" t="s">
        <v>266</v>
      </c>
      <c r="AK978" s="176" t="s">
        <v>266</v>
      </c>
      <c r="AL978" s="176" t="s">
        <v>266</v>
      </c>
      <c r="AM978" s="176" t="s">
        <v>266</v>
      </c>
      <c r="AN978" s="176" t="s">
        <v>266</v>
      </c>
      <c r="AO978" s="176" t="s">
        <v>266</v>
      </c>
      <c r="AP978" s="176" t="s">
        <v>266</v>
      </c>
      <c r="AQ978" s="176" t="s">
        <v>266</v>
      </c>
      <c r="AR978" s="176" t="s">
        <v>266</v>
      </c>
      <c r="AS978" s="176" t="s">
        <v>266</v>
      </c>
      <c r="AT978" s="176" t="s">
        <v>266</v>
      </c>
      <c r="AU978" s="176" t="s">
        <v>266</v>
      </c>
      <c r="AV978" s="176" t="s">
        <v>266</v>
      </c>
      <c r="AW978" s="176" t="s">
        <v>266</v>
      </c>
      <c r="AX978" s="176" t="s">
        <v>266</v>
      </c>
    </row>
    <row r="979" spans="1:50" x14ac:dyDescent="0.3">
      <c r="A979" s="176">
        <v>812635</v>
      </c>
      <c r="B979" s="176" t="s">
        <v>289</v>
      </c>
      <c r="C979" s="176" t="s">
        <v>205</v>
      </c>
      <c r="D979" s="176" t="s">
        <v>205</v>
      </c>
      <c r="E979" s="176" t="s">
        <v>205</v>
      </c>
      <c r="F979" s="176" t="s">
        <v>203</v>
      </c>
      <c r="G979" s="176" t="s">
        <v>203</v>
      </c>
      <c r="H979" s="176" t="s">
        <v>205</v>
      </c>
      <c r="I979" s="176" t="s">
        <v>205</v>
      </c>
      <c r="J979" s="176" t="s">
        <v>205</v>
      </c>
      <c r="K979" s="176" t="s">
        <v>203</v>
      </c>
      <c r="L979" s="176" t="s">
        <v>205</v>
      </c>
      <c r="M979" s="176" t="s">
        <v>203</v>
      </c>
      <c r="N979" s="176" t="s">
        <v>203</v>
      </c>
      <c r="O979" s="176" t="s">
        <v>204</v>
      </c>
      <c r="P979" s="176" t="s">
        <v>205</v>
      </c>
      <c r="Q979" s="176" t="s">
        <v>205</v>
      </c>
      <c r="R979" s="176" t="s">
        <v>204</v>
      </c>
      <c r="S979" s="176" t="s">
        <v>205</v>
      </c>
      <c r="T979" s="176" t="s">
        <v>205</v>
      </c>
      <c r="U979" s="176" t="s">
        <v>204</v>
      </c>
      <c r="V979" s="176" t="s">
        <v>204</v>
      </c>
      <c r="W979" s="176" t="s">
        <v>204</v>
      </c>
      <c r="X979" s="176" t="s">
        <v>204</v>
      </c>
      <c r="Y979" s="176" t="s">
        <v>204</v>
      </c>
      <c r="Z979" s="176" t="s">
        <v>204</v>
      </c>
    </row>
    <row r="980" spans="1:50" x14ac:dyDescent="0.3">
      <c r="A980" s="176">
        <v>812640</v>
      </c>
      <c r="B980" s="176" t="s">
        <v>289</v>
      </c>
      <c r="C980" s="176" t="s">
        <v>203</v>
      </c>
      <c r="D980" s="176" t="s">
        <v>203</v>
      </c>
      <c r="E980" s="176" t="s">
        <v>203</v>
      </c>
      <c r="F980" s="176" t="s">
        <v>205</v>
      </c>
      <c r="G980" s="176" t="s">
        <v>203</v>
      </c>
      <c r="H980" s="176" t="s">
        <v>205</v>
      </c>
      <c r="I980" s="176" t="s">
        <v>205</v>
      </c>
      <c r="J980" s="176" t="s">
        <v>205</v>
      </c>
      <c r="K980" s="176" t="s">
        <v>204</v>
      </c>
      <c r="L980" s="176" t="s">
        <v>205</v>
      </c>
      <c r="M980" s="176" t="s">
        <v>205</v>
      </c>
      <c r="N980" s="176" t="s">
        <v>205</v>
      </c>
      <c r="O980" s="176" t="s">
        <v>204</v>
      </c>
      <c r="P980" s="176" t="s">
        <v>205</v>
      </c>
      <c r="Q980" s="176" t="s">
        <v>204</v>
      </c>
      <c r="R980" s="176" t="s">
        <v>205</v>
      </c>
      <c r="S980" s="176" t="s">
        <v>205</v>
      </c>
      <c r="T980" s="176" t="s">
        <v>205</v>
      </c>
      <c r="U980" s="176" t="s">
        <v>204</v>
      </c>
      <c r="V980" s="176" t="s">
        <v>204</v>
      </c>
      <c r="W980" s="176" t="s">
        <v>204</v>
      </c>
      <c r="X980" s="176" t="s">
        <v>204</v>
      </c>
      <c r="Y980" s="176" t="s">
        <v>204</v>
      </c>
      <c r="Z980" s="176" t="s">
        <v>204</v>
      </c>
      <c r="AA980" s="176" t="s">
        <v>266</v>
      </c>
      <c r="AB980" s="176" t="s">
        <v>266</v>
      </c>
      <c r="AC980" s="176" t="s">
        <v>266</v>
      </c>
      <c r="AD980" s="176" t="s">
        <v>266</v>
      </c>
      <c r="AE980" s="176" t="s">
        <v>266</v>
      </c>
      <c r="AF980" s="176" t="s">
        <v>266</v>
      </c>
      <c r="AG980" s="176" t="s">
        <v>266</v>
      </c>
      <c r="AH980" s="176" t="s">
        <v>266</v>
      </c>
      <c r="AI980" s="176" t="s">
        <v>266</v>
      </c>
      <c r="AJ980" s="176" t="s">
        <v>266</v>
      </c>
      <c r="AK980" s="176" t="s">
        <v>266</v>
      </c>
      <c r="AL980" s="176" t="s">
        <v>266</v>
      </c>
      <c r="AM980" s="176" t="s">
        <v>266</v>
      </c>
      <c r="AN980" s="176" t="s">
        <v>266</v>
      </c>
      <c r="AO980" s="176" t="s">
        <v>266</v>
      </c>
      <c r="AP980" s="176" t="s">
        <v>266</v>
      </c>
      <c r="AQ980" s="176" t="s">
        <v>266</v>
      </c>
      <c r="AR980" s="176" t="s">
        <v>266</v>
      </c>
      <c r="AS980" s="176" t="s">
        <v>266</v>
      </c>
      <c r="AT980" s="176" t="s">
        <v>266</v>
      </c>
      <c r="AU980" s="176" t="s">
        <v>266</v>
      </c>
      <c r="AV980" s="176" t="s">
        <v>266</v>
      </c>
      <c r="AW980" s="176" t="s">
        <v>266</v>
      </c>
      <c r="AX980" s="176" t="s">
        <v>266</v>
      </c>
    </row>
    <row r="981" spans="1:50" x14ac:dyDescent="0.3">
      <c r="A981" s="176">
        <v>812653</v>
      </c>
      <c r="B981" s="176" t="s">
        <v>289</v>
      </c>
      <c r="C981" s="176" t="s">
        <v>205</v>
      </c>
      <c r="D981" s="176" t="s">
        <v>205</v>
      </c>
      <c r="E981" s="176" t="s">
        <v>205</v>
      </c>
      <c r="F981" s="176" t="s">
        <v>205</v>
      </c>
      <c r="G981" s="176" t="s">
        <v>205</v>
      </c>
      <c r="H981" s="176" t="s">
        <v>205</v>
      </c>
      <c r="I981" s="176" t="s">
        <v>205</v>
      </c>
      <c r="J981" s="176" t="s">
        <v>205</v>
      </c>
      <c r="K981" s="176" t="s">
        <v>205</v>
      </c>
      <c r="L981" s="176" t="s">
        <v>205</v>
      </c>
      <c r="M981" s="176" t="s">
        <v>205</v>
      </c>
      <c r="N981" s="176" t="s">
        <v>205</v>
      </c>
      <c r="O981" s="176" t="s">
        <v>205</v>
      </c>
      <c r="P981" s="176" t="s">
        <v>205</v>
      </c>
      <c r="Q981" s="176" t="s">
        <v>205</v>
      </c>
      <c r="R981" s="176" t="s">
        <v>205</v>
      </c>
      <c r="S981" s="176" t="s">
        <v>205</v>
      </c>
      <c r="T981" s="176" t="s">
        <v>205</v>
      </c>
      <c r="U981" s="176" t="s">
        <v>205</v>
      </c>
      <c r="V981" s="176" t="s">
        <v>205</v>
      </c>
      <c r="W981" s="176" t="s">
        <v>205</v>
      </c>
      <c r="X981" s="176" t="s">
        <v>205</v>
      </c>
      <c r="Y981" s="176" t="s">
        <v>205</v>
      </c>
      <c r="Z981" s="176" t="s">
        <v>205</v>
      </c>
      <c r="AA981" s="176" t="s">
        <v>266</v>
      </c>
      <c r="AB981" s="176" t="s">
        <v>266</v>
      </c>
      <c r="AC981" s="176" t="s">
        <v>266</v>
      </c>
      <c r="AD981" s="176" t="s">
        <v>266</v>
      </c>
      <c r="AE981" s="176" t="s">
        <v>266</v>
      </c>
      <c r="AF981" s="176" t="s">
        <v>266</v>
      </c>
      <c r="AG981" s="176" t="s">
        <v>266</v>
      </c>
      <c r="AH981" s="176" t="s">
        <v>266</v>
      </c>
      <c r="AI981" s="176" t="s">
        <v>266</v>
      </c>
      <c r="AJ981" s="176" t="s">
        <v>266</v>
      </c>
      <c r="AK981" s="176" t="s">
        <v>266</v>
      </c>
      <c r="AL981" s="176" t="s">
        <v>266</v>
      </c>
      <c r="AM981" s="176" t="s">
        <v>266</v>
      </c>
      <c r="AN981" s="176" t="s">
        <v>266</v>
      </c>
      <c r="AO981" s="176" t="s">
        <v>266</v>
      </c>
      <c r="AP981" s="176" t="s">
        <v>266</v>
      </c>
      <c r="AQ981" s="176" t="s">
        <v>266</v>
      </c>
      <c r="AR981" s="176" t="s">
        <v>266</v>
      </c>
      <c r="AS981" s="176" t="s">
        <v>266</v>
      </c>
      <c r="AT981" s="176" t="s">
        <v>266</v>
      </c>
      <c r="AU981" s="176" t="s">
        <v>266</v>
      </c>
      <c r="AV981" s="176" t="s">
        <v>266</v>
      </c>
      <c r="AW981" s="176" t="s">
        <v>266</v>
      </c>
      <c r="AX981" s="176" t="s">
        <v>266</v>
      </c>
    </row>
    <row r="982" spans="1:50" x14ac:dyDescent="0.3">
      <c r="A982" s="176">
        <v>812657</v>
      </c>
      <c r="B982" s="176" t="s">
        <v>289</v>
      </c>
      <c r="C982" s="176" t="s">
        <v>203</v>
      </c>
      <c r="D982" s="176" t="s">
        <v>203</v>
      </c>
      <c r="E982" s="176" t="s">
        <v>205</v>
      </c>
      <c r="F982" s="176" t="s">
        <v>205</v>
      </c>
      <c r="G982" s="176" t="s">
        <v>205</v>
      </c>
      <c r="H982" s="176" t="s">
        <v>205</v>
      </c>
      <c r="I982" s="176" t="s">
        <v>205</v>
      </c>
      <c r="J982" s="176" t="s">
        <v>205</v>
      </c>
      <c r="K982" s="176" t="s">
        <v>203</v>
      </c>
      <c r="L982" s="176" t="s">
        <v>205</v>
      </c>
      <c r="M982" s="176" t="s">
        <v>205</v>
      </c>
      <c r="N982" s="176" t="s">
        <v>205</v>
      </c>
      <c r="O982" s="176" t="s">
        <v>205</v>
      </c>
      <c r="P982" s="176" t="s">
        <v>205</v>
      </c>
      <c r="Q982" s="176" t="s">
        <v>205</v>
      </c>
      <c r="R982" s="176" t="s">
        <v>205</v>
      </c>
      <c r="S982" s="176" t="s">
        <v>205</v>
      </c>
      <c r="T982" s="176" t="s">
        <v>205</v>
      </c>
      <c r="U982" s="176" t="s">
        <v>205</v>
      </c>
      <c r="V982" s="176" t="s">
        <v>205</v>
      </c>
      <c r="W982" s="176" t="s">
        <v>205</v>
      </c>
      <c r="X982" s="176" t="s">
        <v>205</v>
      </c>
      <c r="Y982" s="176" t="s">
        <v>205</v>
      </c>
      <c r="Z982" s="176" t="s">
        <v>204</v>
      </c>
      <c r="AA982" s="176" t="s">
        <v>266</v>
      </c>
      <c r="AB982" s="176" t="s">
        <v>266</v>
      </c>
      <c r="AC982" s="176" t="s">
        <v>266</v>
      </c>
      <c r="AD982" s="176" t="s">
        <v>266</v>
      </c>
      <c r="AE982" s="176" t="s">
        <v>266</v>
      </c>
      <c r="AF982" s="176" t="s">
        <v>266</v>
      </c>
      <c r="AG982" s="176" t="s">
        <v>266</v>
      </c>
      <c r="AH982" s="176" t="s">
        <v>266</v>
      </c>
      <c r="AI982" s="176" t="s">
        <v>266</v>
      </c>
      <c r="AJ982" s="176" t="s">
        <v>266</v>
      </c>
      <c r="AK982" s="176" t="s">
        <v>266</v>
      </c>
      <c r="AL982" s="176" t="s">
        <v>266</v>
      </c>
      <c r="AM982" s="176" t="s">
        <v>266</v>
      </c>
      <c r="AN982" s="176" t="s">
        <v>266</v>
      </c>
      <c r="AO982" s="176" t="s">
        <v>266</v>
      </c>
      <c r="AP982" s="176" t="s">
        <v>266</v>
      </c>
      <c r="AQ982" s="176" t="s">
        <v>266</v>
      </c>
      <c r="AR982" s="176" t="s">
        <v>266</v>
      </c>
      <c r="AS982" s="176" t="s">
        <v>266</v>
      </c>
      <c r="AT982" s="176" t="s">
        <v>266</v>
      </c>
      <c r="AU982" s="176" t="s">
        <v>266</v>
      </c>
      <c r="AV982" s="176" t="s">
        <v>266</v>
      </c>
      <c r="AW982" s="176" t="s">
        <v>266</v>
      </c>
      <c r="AX982" s="176" t="s">
        <v>266</v>
      </c>
    </row>
    <row r="983" spans="1:50" x14ac:dyDescent="0.3">
      <c r="A983" s="176">
        <v>812658</v>
      </c>
      <c r="B983" s="176" t="s">
        <v>289</v>
      </c>
      <c r="C983" s="176" t="s">
        <v>205</v>
      </c>
      <c r="D983" s="176" t="s">
        <v>943</v>
      </c>
      <c r="E983" s="176" t="s">
        <v>205</v>
      </c>
      <c r="F983" s="176" t="s">
        <v>205</v>
      </c>
      <c r="G983" s="176" t="s">
        <v>205</v>
      </c>
      <c r="H983" s="176" t="s">
        <v>205</v>
      </c>
      <c r="I983" s="176" t="s">
        <v>205</v>
      </c>
      <c r="J983" s="176" t="s">
        <v>205</v>
      </c>
      <c r="K983" s="176" t="s">
        <v>205</v>
      </c>
      <c r="L983" s="176" t="s">
        <v>204</v>
      </c>
      <c r="M983" s="176" t="s">
        <v>205</v>
      </c>
      <c r="N983" s="176" t="s">
        <v>205</v>
      </c>
      <c r="O983" s="176" t="s">
        <v>204</v>
      </c>
      <c r="P983" s="176" t="s">
        <v>205</v>
      </c>
      <c r="Q983" s="176" t="s">
        <v>205</v>
      </c>
      <c r="R983" s="176" t="s">
        <v>205</v>
      </c>
      <c r="S983" s="176" t="s">
        <v>204</v>
      </c>
      <c r="T983" s="176" t="s">
        <v>205</v>
      </c>
      <c r="U983" s="176" t="s">
        <v>204</v>
      </c>
      <c r="V983" s="176" t="s">
        <v>204</v>
      </c>
      <c r="W983" s="176" t="s">
        <v>204</v>
      </c>
      <c r="X983" s="176" t="s">
        <v>205</v>
      </c>
      <c r="Y983" s="176" t="s">
        <v>204</v>
      </c>
      <c r="Z983" s="176" t="s">
        <v>204</v>
      </c>
      <c r="AA983" s="176" t="s">
        <v>266</v>
      </c>
      <c r="AB983" s="176" t="s">
        <v>266</v>
      </c>
      <c r="AC983" s="176" t="s">
        <v>266</v>
      </c>
      <c r="AD983" s="176" t="s">
        <v>266</v>
      </c>
      <c r="AE983" s="176" t="s">
        <v>266</v>
      </c>
      <c r="AF983" s="176" t="s">
        <v>266</v>
      </c>
      <c r="AG983" s="176" t="s">
        <v>266</v>
      </c>
      <c r="AH983" s="176" t="s">
        <v>266</v>
      </c>
      <c r="AI983" s="176" t="s">
        <v>266</v>
      </c>
      <c r="AJ983" s="176" t="s">
        <v>266</v>
      </c>
      <c r="AK983" s="176" t="s">
        <v>266</v>
      </c>
      <c r="AL983" s="176" t="s">
        <v>266</v>
      </c>
      <c r="AM983" s="176" t="s">
        <v>266</v>
      </c>
      <c r="AN983" s="176" t="s">
        <v>266</v>
      </c>
      <c r="AO983" s="176" t="s">
        <v>266</v>
      </c>
      <c r="AP983" s="176" t="s">
        <v>266</v>
      </c>
      <c r="AQ983" s="176" t="s">
        <v>266</v>
      </c>
      <c r="AR983" s="176" t="s">
        <v>266</v>
      </c>
      <c r="AS983" s="176" t="s">
        <v>266</v>
      </c>
      <c r="AT983" s="176" t="s">
        <v>266</v>
      </c>
      <c r="AU983" s="176" t="s">
        <v>266</v>
      </c>
      <c r="AV983" s="176" t="s">
        <v>266</v>
      </c>
      <c r="AW983" s="176" t="s">
        <v>266</v>
      </c>
      <c r="AX983" s="176" t="s">
        <v>266</v>
      </c>
    </row>
    <row r="984" spans="1:50" x14ac:dyDescent="0.3">
      <c r="A984" s="176">
        <v>812667</v>
      </c>
      <c r="B984" s="176" t="s">
        <v>289</v>
      </c>
      <c r="C984" s="176" t="s">
        <v>205</v>
      </c>
      <c r="D984" s="176" t="s">
        <v>203</v>
      </c>
      <c r="E984" s="176" t="s">
        <v>205</v>
      </c>
      <c r="F984" s="176" t="s">
        <v>205</v>
      </c>
      <c r="G984" s="176" t="s">
        <v>203</v>
      </c>
      <c r="H984" s="176" t="s">
        <v>203</v>
      </c>
      <c r="I984" s="176" t="s">
        <v>205</v>
      </c>
      <c r="J984" s="176" t="s">
        <v>205</v>
      </c>
      <c r="K984" s="176" t="s">
        <v>205</v>
      </c>
      <c r="L984" s="176" t="s">
        <v>205</v>
      </c>
      <c r="M984" s="176" t="s">
        <v>203</v>
      </c>
      <c r="N984" s="176" t="s">
        <v>205</v>
      </c>
      <c r="O984" s="176" t="s">
        <v>204</v>
      </c>
      <c r="P984" s="176" t="s">
        <v>205</v>
      </c>
      <c r="Q984" s="176" t="s">
        <v>205</v>
      </c>
      <c r="R984" s="176" t="s">
        <v>205</v>
      </c>
      <c r="S984" s="176" t="s">
        <v>205</v>
      </c>
      <c r="T984" s="176" t="s">
        <v>205</v>
      </c>
      <c r="U984" s="176" t="s">
        <v>205</v>
      </c>
      <c r="V984" s="176" t="s">
        <v>205</v>
      </c>
      <c r="W984" s="176" t="s">
        <v>205</v>
      </c>
      <c r="X984" s="176" t="s">
        <v>205</v>
      </c>
      <c r="Y984" s="176" t="s">
        <v>205</v>
      </c>
      <c r="Z984" s="176" t="s">
        <v>204</v>
      </c>
      <c r="AA984" s="176" t="s">
        <v>266</v>
      </c>
      <c r="AB984" s="176" t="s">
        <v>266</v>
      </c>
      <c r="AC984" s="176" t="s">
        <v>266</v>
      </c>
      <c r="AD984" s="176" t="s">
        <v>266</v>
      </c>
      <c r="AE984" s="176" t="s">
        <v>266</v>
      </c>
      <c r="AF984" s="176" t="s">
        <v>266</v>
      </c>
      <c r="AG984" s="176" t="s">
        <v>266</v>
      </c>
      <c r="AH984" s="176" t="s">
        <v>266</v>
      </c>
      <c r="AI984" s="176" t="s">
        <v>266</v>
      </c>
      <c r="AJ984" s="176" t="s">
        <v>266</v>
      </c>
      <c r="AK984" s="176" t="s">
        <v>266</v>
      </c>
      <c r="AL984" s="176" t="s">
        <v>266</v>
      </c>
      <c r="AM984" s="176" t="s">
        <v>266</v>
      </c>
      <c r="AN984" s="176" t="s">
        <v>266</v>
      </c>
      <c r="AO984" s="176" t="s">
        <v>266</v>
      </c>
      <c r="AP984" s="176" t="s">
        <v>266</v>
      </c>
      <c r="AQ984" s="176" t="s">
        <v>266</v>
      </c>
      <c r="AR984" s="176" t="s">
        <v>266</v>
      </c>
      <c r="AS984" s="176" t="s">
        <v>266</v>
      </c>
      <c r="AT984" s="176" t="s">
        <v>266</v>
      </c>
      <c r="AU984" s="176" t="s">
        <v>266</v>
      </c>
      <c r="AV984" s="176" t="s">
        <v>266</v>
      </c>
      <c r="AW984" s="176" t="s">
        <v>266</v>
      </c>
      <c r="AX984" s="176" t="s">
        <v>266</v>
      </c>
    </row>
    <row r="985" spans="1:50" x14ac:dyDescent="0.3">
      <c r="A985" s="176">
        <v>812673</v>
      </c>
      <c r="B985" s="176" t="s">
        <v>289</v>
      </c>
      <c r="C985" s="176" t="s">
        <v>203</v>
      </c>
      <c r="D985" s="176" t="s">
        <v>203</v>
      </c>
      <c r="E985" s="176" t="s">
        <v>205</v>
      </c>
      <c r="F985" s="176" t="s">
        <v>203</v>
      </c>
      <c r="G985" s="176" t="s">
        <v>205</v>
      </c>
      <c r="H985" s="176" t="s">
        <v>205</v>
      </c>
      <c r="I985" s="176" t="s">
        <v>205</v>
      </c>
      <c r="J985" s="176" t="s">
        <v>205</v>
      </c>
      <c r="K985" s="176" t="s">
        <v>205</v>
      </c>
      <c r="L985" s="176" t="s">
        <v>205</v>
      </c>
      <c r="M985" s="176" t="s">
        <v>205</v>
      </c>
      <c r="N985" s="176" t="s">
        <v>205</v>
      </c>
      <c r="O985" s="176" t="s">
        <v>205</v>
      </c>
      <c r="P985" s="176" t="s">
        <v>205</v>
      </c>
      <c r="Q985" s="176" t="s">
        <v>205</v>
      </c>
      <c r="R985" s="176" t="s">
        <v>205</v>
      </c>
      <c r="S985" s="176" t="s">
        <v>205</v>
      </c>
      <c r="T985" s="176" t="s">
        <v>205</v>
      </c>
      <c r="U985" s="176" t="s">
        <v>204</v>
      </c>
      <c r="V985" s="176" t="s">
        <v>204</v>
      </c>
      <c r="W985" s="176" t="s">
        <v>204</v>
      </c>
      <c r="X985" s="176" t="s">
        <v>204</v>
      </c>
      <c r="Y985" s="176" t="s">
        <v>205</v>
      </c>
      <c r="Z985" s="176" t="s">
        <v>205</v>
      </c>
      <c r="AA985" s="176" t="s">
        <v>266</v>
      </c>
      <c r="AB985" s="176" t="s">
        <v>266</v>
      </c>
      <c r="AC985" s="176" t="s">
        <v>266</v>
      </c>
      <c r="AD985" s="176" t="s">
        <v>266</v>
      </c>
      <c r="AE985" s="176" t="s">
        <v>266</v>
      </c>
      <c r="AF985" s="176" t="s">
        <v>266</v>
      </c>
      <c r="AG985" s="176" t="s">
        <v>266</v>
      </c>
      <c r="AH985" s="176" t="s">
        <v>266</v>
      </c>
      <c r="AI985" s="176" t="s">
        <v>266</v>
      </c>
      <c r="AJ985" s="176" t="s">
        <v>266</v>
      </c>
      <c r="AK985" s="176" t="s">
        <v>266</v>
      </c>
      <c r="AL985" s="176" t="s">
        <v>266</v>
      </c>
      <c r="AM985" s="176" t="s">
        <v>266</v>
      </c>
      <c r="AN985" s="176" t="s">
        <v>266</v>
      </c>
      <c r="AO985" s="176" t="s">
        <v>266</v>
      </c>
      <c r="AP985" s="176" t="s">
        <v>266</v>
      </c>
      <c r="AQ985" s="176" t="s">
        <v>266</v>
      </c>
      <c r="AR985" s="176" t="s">
        <v>266</v>
      </c>
      <c r="AS985" s="176" t="s">
        <v>266</v>
      </c>
      <c r="AT985" s="176" t="s">
        <v>266</v>
      </c>
      <c r="AU985" s="176" t="s">
        <v>266</v>
      </c>
      <c r="AV985" s="176" t="s">
        <v>266</v>
      </c>
      <c r="AW985" s="176" t="s">
        <v>266</v>
      </c>
      <c r="AX985" s="176" t="s">
        <v>266</v>
      </c>
    </row>
    <row r="986" spans="1:50" x14ac:dyDescent="0.3">
      <c r="A986" s="176">
        <v>812685</v>
      </c>
      <c r="B986" s="176" t="s">
        <v>289</v>
      </c>
      <c r="C986" s="176" t="s">
        <v>205</v>
      </c>
      <c r="D986" s="176" t="s">
        <v>205</v>
      </c>
      <c r="E986" s="176" t="s">
        <v>205</v>
      </c>
      <c r="F986" s="176" t="s">
        <v>205</v>
      </c>
      <c r="G986" s="176" t="s">
        <v>205</v>
      </c>
      <c r="H986" s="176" t="s">
        <v>205</v>
      </c>
      <c r="I986" s="176" t="s">
        <v>205</v>
      </c>
      <c r="J986" s="176" t="s">
        <v>205</v>
      </c>
      <c r="K986" s="176" t="s">
        <v>204</v>
      </c>
      <c r="L986" s="176" t="s">
        <v>205</v>
      </c>
      <c r="M986" s="176" t="s">
        <v>204</v>
      </c>
      <c r="N986" s="176" t="s">
        <v>205</v>
      </c>
      <c r="O986" s="176" t="s">
        <v>205</v>
      </c>
      <c r="P986" s="176" t="s">
        <v>204</v>
      </c>
      <c r="Q986" s="176" t="s">
        <v>205</v>
      </c>
      <c r="R986" s="176" t="s">
        <v>204</v>
      </c>
      <c r="S986" s="176" t="s">
        <v>205</v>
      </c>
      <c r="T986" s="176" t="s">
        <v>205</v>
      </c>
      <c r="U986" s="176" t="s">
        <v>204</v>
      </c>
      <c r="V986" s="176" t="s">
        <v>204</v>
      </c>
      <c r="W986" s="176" t="s">
        <v>204</v>
      </c>
      <c r="X986" s="176" t="s">
        <v>204</v>
      </c>
      <c r="Y986" s="176" t="s">
        <v>204</v>
      </c>
      <c r="Z986" s="176" t="s">
        <v>204</v>
      </c>
      <c r="AA986" s="176" t="s">
        <v>266</v>
      </c>
      <c r="AB986" s="176" t="s">
        <v>266</v>
      </c>
      <c r="AC986" s="176" t="s">
        <v>266</v>
      </c>
      <c r="AD986" s="176" t="s">
        <v>266</v>
      </c>
      <c r="AE986" s="176" t="s">
        <v>266</v>
      </c>
      <c r="AF986" s="176" t="s">
        <v>266</v>
      </c>
      <c r="AG986" s="176" t="s">
        <v>266</v>
      </c>
      <c r="AH986" s="176" t="s">
        <v>266</v>
      </c>
      <c r="AI986" s="176" t="s">
        <v>266</v>
      </c>
      <c r="AJ986" s="176" t="s">
        <v>266</v>
      </c>
      <c r="AK986" s="176" t="s">
        <v>266</v>
      </c>
      <c r="AL986" s="176" t="s">
        <v>266</v>
      </c>
      <c r="AM986" s="176" t="s">
        <v>266</v>
      </c>
      <c r="AN986" s="176" t="s">
        <v>266</v>
      </c>
      <c r="AO986" s="176" t="s">
        <v>266</v>
      </c>
      <c r="AP986" s="176" t="s">
        <v>266</v>
      </c>
      <c r="AQ986" s="176" t="s">
        <v>266</v>
      </c>
      <c r="AR986" s="176" t="s">
        <v>266</v>
      </c>
      <c r="AS986" s="176" t="s">
        <v>266</v>
      </c>
      <c r="AT986" s="176" t="s">
        <v>266</v>
      </c>
      <c r="AU986" s="176" t="s">
        <v>266</v>
      </c>
      <c r="AV986" s="176" t="s">
        <v>266</v>
      </c>
      <c r="AW986" s="176" t="s">
        <v>266</v>
      </c>
      <c r="AX986" s="176" t="s">
        <v>266</v>
      </c>
    </row>
    <row r="987" spans="1:50" x14ac:dyDescent="0.3">
      <c r="A987" s="176">
        <v>812698</v>
      </c>
      <c r="B987" s="176" t="s">
        <v>289</v>
      </c>
      <c r="C987" s="176" t="s">
        <v>203</v>
      </c>
      <c r="D987" s="176" t="s">
        <v>203</v>
      </c>
      <c r="E987" s="176" t="s">
        <v>205</v>
      </c>
      <c r="F987" s="176" t="s">
        <v>940</v>
      </c>
      <c r="G987" s="176" t="s">
        <v>205</v>
      </c>
      <c r="H987" s="176" t="s">
        <v>940</v>
      </c>
      <c r="I987" s="176" t="s">
        <v>203</v>
      </c>
      <c r="J987" s="176" t="s">
        <v>205</v>
      </c>
      <c r="K987" s="176" t="s">
        <v>203</v>
      </c>
      <c r="L987" s="176" t="s">
        <v>205</v>
      </c>
      <c r="M987" s="176" t="s">
        <v>205</v>
      </c>
      <c r="N987" s="176" t="s">
        <v>940</v>
      </c>
      <c r="O987" s="176" t="s">
        <v>266</v>
      </c>
      <c r="P987" s="176" t="s">
        <v>266</v>
      </c>
      <c r="Q987" s="176" t="s">
        <v>266</v>
      </c>
      <c r="R987" s="176" t="s">
        <v>266</v>
      </c>
      <c r="S987" s="176" t="s">
        <v>266</v>
      </c>
      <c r="T987" s="176" t="s">
        <v>266</v>
      </c>
      <c r="U987" s="176" t="s">
        <v>266</v>
      </c>
      <c r="V987" s="176" t="s">
        <v>266</v>
      </c>
      <c r="W987" s="176" t="s">
        <v>266</v>
      </c>
      <c r="X987" s="176" t="s">
        <v>266</v>
      </c>
      <c r="Y987" s="176" t="s">
        <v>266</v>
      </c>
      <c r="Z987" s="176" t="s">
        <v>266</v>
      </c>
      <c r="AA987" s="176" t="s">
        <v>266</v>
      </c>
      <c r="AB987" s="176" t="s">
        <v>266</v>
      </c>
      <c r="AC987" s="176" t="s">
        <v>266</v>
      </c>
      <c r="AD987" s="176" t="s">
        <v>266</v>
      </c>
      <c r="AE987" s="176" t="s">
        <v>266</v>
      </c>
      <c r="AF987" s="176" t="s">
        <v>266</v>
      </c>
      <c r="AG987" s="176" t="s">
        <v>266</v>
      </c>
      <c r="AH987" s="176" t="s">
        <v>266</v>
      </c>
      <c r="AI987" s="176" t="s">
        <v>266</v>
      </c>
      <c r="AJ987" s="176" t="s">
        <v>266</v>
      </c>
      <c r="AK987" s="176" t="s">
        <v>266</v>
      </c>
      <c r="AL987" s="176" t="s">
        <v>266</v>
      </c>
      <c r="AM987" s="176" t="s">
        <v>266</v>
      </c>
      <c r="AN987" s="176" t="s">
        <v>266</v>
      </c>
      <c r="AO987" s="176" t="s">
        <v>266</v>
      </c>
      <c r="AP987" s="176" t="s">
        <v>266</v>
      </c>
      <c r="AQ987" s="176" t="s">
        <v>266</v>
      </c>
      <c r="AR987" s="176" t="s">
        <v>266</v>
      </c>
      <c r="AS987" s="176" t="s">
        <v>266</v>
      </c>
      <c r="AT987" s="176" t="s">
        <v>266</v>
      </c>
      <c r="AU987" s="176" t="s">
        <v>266</v>
      </c>
      <c r="AV987" s="176" t="s">
        <v>266</v>
      </c>
      <c r="AW987" s="176" t="s">
        <v>266</v>
      </c>
      <c r="AX987" s="176" t="s">
        <v>266</v>
      </c>
    </row>
    <row r="988" spans="1:50" x14ac:dyDescent="0.3">
      <c r="A988" s="176">
        <v>812700</v>
      </c>
      <c r="B988" s="176" t="s">
        <v>289</v>
      </c>
      <c r="C988" s="176" t="s">
        <v>204</v>
      </c>
      <c r="D988" s="176" t="s">
        <v>205</v>
      </c>
      <c r="E988" s="176" t="s">
        <v>205</v>
      </c>
      <c r="F988" s="176" t="s">
        <v>203</v>
      </c>
      <c r="G988" s="176" t="s">
        <v>205</v>
      </c>
      <c r="H988" s="176" t="s">
        <v>205</v>
      </c>
      <c r="I988" s="176" t="s">
        <v>205</v>
      </c>
      <c r="J988" s="176" t="s">
        <v>205</v>
      </c>
      <c r="K988" s="176" t="s">
        <v>203</v>
      </c>
      <c r="L988" s="176" t="s">
        <v>205</v>
      </c>
      <c r="M988" s="176" t="s">
        <v>205</v>
      </c>
      <c r="N988" s="176" t="s">
        <v>205</v>
      </c>
      <c r="O988" s="176" t="s">
        <v>204</v>
      </c>
      <c r="P988" s="176" t="s">
        <v>205</v>
      </c>
      <c r="Q988" s="176" t="s">
        <v>205</v>
      </c>
      <c r="R988" s="176" t="s">
        <v>204</v>
      </c>
      <c r="S988" s="176" t="s">
        <v>205</v>
      </c>
      <c r="T988" s="176" t="s">
        <v>205</v>
      </c>
      <c r="U988" s="176" t="s">
        <v>205</v>
      </c>
      <c r="V988" s="176" t="s">
        <v>204</v>
      </c>
      <c r="W988" s="176" t="s">
        <v>205</v>
      </c>
      <c r="X988" s="176" t="s">
        <v>204</v>
      </c>
      <c r="Y988" s="176" t="s">
        <v>204</v>
      </c>
      <c r="Z988" s="176" t="s">
        <v>204</v>
      </c>
      <c r="AA988" s="176" t="s">
        <v>266</v>
      </c>
      <c r="AB988" s="176" t="s">
        <v>266</v>
      </c>
      <c r="AC988" s="176" t="s">
        <v>266</v>
      </c>
      <c r="AD988" s="176" t="s">
        <v>266</v>
      </c>
      <c r="AE988" s="176" t="s">
        <v>266</v>
      </c>
      <c r="AF988" s="176" t="s">
        <v>266</v>
      </c>
      <c r="AG988" s="176" t="s">
        <v>266</v>
      </c>
      <c r="AH988" s="176" t="s">
        <v>266</v>
      </c>
      <c r="AI988" s="176" t="s">
        <v>266</v>
      </c>
      <c r="AJ988" s="176" t="s">
        <v>266</v>
      </c>
      <c r="AK988" s="176" t="s">
        <v>266</v>
      </c>
      <c r="AL988" s="176" t="s">
        <v>266</v>
      </c>
      <c r="AM988" s="176" t="s">
        <v>266</v>
      </c>
      <c r="AN988" s="176" t="s">
        <v>266</v>
      </c>
      <c r="AO988" s="176" t="s">
        <v>266</v>
      </c>
      <c r="AP988" s="176" t="s">
        <v>266</v>
      </c>
      <c r="AQ988" s="176" t="s">
        <v>266</v>
      </c>
      <c r="AR988" s="176" t="s">
        <v>266</v>
      </c>
      <c r="AS988" s="176" t="s">
        <v>266</v>
      </c>
      <c r="AT988" s="176" t="s">
        <v>266</v>
      </c>
      <c r="AU988" s="176" t="s">
        <v>266</v>
      </c>
      <c r="AV988" s="176" t="s">
        <v>266</v>
      </c>
      <c r="AW988" s="176" t="s">
        <v>266</v>
      </c>
      <c r="AX988" s="176" t="s">
        <v>266</v>
      </c>
    </row>
    <row r="989" spans="1:50" x14ac:dyDescent="0.3">
      <c r="A989" s="176">
        <v>812702</v>
      </c>
      <c r="B989" s="176" t="s">
        <v>289</v>
      </c>
      <c r="C989" s="176" t="s">
        <v>203</v>
      </c>
      <c r="D989" s="176" t="s">
        <v>204</v>
      </c>
      <c r="E989" s="176" t="s">
        <v>205</v>
      </c>
      <c r="F989" s="176" t="s">
        <v>205</v>
      </c>
      <c r="G989" s="176" t="s">
        <v>205</v>
      </c>
      <c r="H989" s="176" t="s">
        <v>203</v>
      </c>
      <c r="I989" s="176" t="s">
        <v>203</v>
      </c>
      <c r="J989" s="176" t="s">
        <v>205</v>
      </c>
      <c r="K989" s="176" t="s">
        <v>205</v>
      </c>
      <c r="L989" s="176" t="s">
        <v>205</v>
      </c>
      <c r="M989" s="176" t="s">
        <v>205</v>
      </c>
      <c r="N989" s="176" t="s">
        <v>205</v>
      </c>
      <c r="O989" s="176" t="s">
        <v>205</v>
      </c>
      <c r="P989" s="176" t="s">
        <v>204</v>
      </c>
      <c r="Q989" s="176" t="s">
        <v>205</v>
      </c>
      <c r="R989" s="176" t="s">
        <v>204</v>
      </c>
      <c r="S989" s="176" t="s">
        <v>204</v>
      </c>
      <c r="T989" s="176" t="s">
        <v>205</v>
      </c>
      <c r="U989" s="176" t="s">
        <v>204</v>
      </c>
      <c r="V989" s="176" t="s">
        <v>204</v>
      </c>
      <c r="W989" s="176" t="s">
        <v>204</v>
      </c>
      <c r="X989" s="176" t="s">
        <v>204</v>
      </c>
      <c r="Y989" s="176" t="s">
        <v>204</v>
      </c>
      <c r="Z989" s="176" t="s">
        <v>204</v>
      </c>
    </row>
    <row r="990" spans="1:50" x14ac:dyDescent="0.3">
      <c r="A990" s="176">
        <v>812704</v>
      </c>
      <c r="B990" s="176" t="s">
        <v>289</v>
      </c>
      <c r="C990" s="176" t="s">
        <v>205</v>
      </c>
      <c r="D990" s="176" t="s">
        <v>203</v>
      </c>
      <c r="E990" s="176" t="s">
        <v>205</v>
      </c>
      <c r="F990" s="176" t="s">
        <v>203</v>
      </c>
      <c r="G990" s="176" t="s">
        <v>203</v>
      </c>
      <c r="H990" s="176" t="s">
        <v>203</v>
      </c>
      <c r="I990" s="176" t="s">
        <v>205</v>
      </c>
      <c r="J990" s="176" t="s">
        <v>205</v>
      </c>
      <c r="K990" s="176" t="s">
        <v>205</v>
      </c>
      <c r="L990" s="176" t="s">
        <v>205</v>
      </c>
      <c r="M990" s="176" t="s">
        <v>203</v>
      </c>
      <c r="N990" s="176" t="s">
        <v>203</v>
      </c>
      <c r="O990" s="176" t="s">
        <v>205</v>
      </c>
      <c r="P990" s="176" t="s">
        <v>205</v>
      </c>
      <c r="Q990" s="176" t="s">
        <v>205</v>
      </c>
      <c r="R990" s="176" t="s">
        <v>205</v>
      </c>
      <c r="S990" s="176" t="s">
        <v>205</v>
      </c>
      <c r="T990" s="176" t="s">
        <v>205</v>
      </c>
      <c r="U990" s="176" t="s">
        <v>205</v>
      </c>
      <c r="V990" s="176" t="s">
        <v>205</v>
      </c>
      <c r="W990" s="176" t="s">
        <v>205</v>
      </c>
      <c r="X990" s="176" t="s">
        <v>205</v>
      </c>
      <c r="Y990" s="176" t="s">
        <v>205</v>
      </c>
      <c r="Z990" s="176" t="s">
        <v>205</v>
      </c>
      <c r="AA990" s="176" t="s">
        <v>266</v>
      </c>
      <c r="AB990" s="176" t="s">
        <v>266</v>
      </c>
      <c r="AC990" s="176" t="s">
        <v>266</v>
      </c>
      <c r="AD990" s="176" t="s">
        <v>266</v>
      </c>
      <c r="AE990" s="176" t="s">
        <v>266</v>
      </c>
      <c r="AF990" s="176" t="s">
        <v>266</v>
      </c>
      <c r="AG990" s="176" t="s">
        <v>266</v>
      </c>
      <c r="AH990" s="176" t="s">
        <v>266</v>
      </c>
      <c r="AI990" s="176" t="s">
        <v>266</v>
      </c>
      <c r="AJ990" s="176" t="s">
        <v>266</v>
      </c>
      <c r="AK990" s="176" t="s">
        <v>266</v>
      </c>
      <c r="AL990" s="176" t="s">
        <v>266</v>
      </c>
      <c r="AM990" s="176" t="s">
        <v>266</v>
      </c>
      <c r="AN990" s="176" t="s">
        <v>266</v>
      </c>
      <c r="AO990" s="176" t="s">
        <v>266</v>
      </c>
      <c r="AP990" s="176" t="s">
        <v>266</v>
      </c>
      <c r="AQ990" s="176" t="s">
        <v>266</v>
      </c>
      <c r="AR990" s="176" t="s">
        <v>266</v>
      </c>
      <c r="AS990" s="176" t="s">
        <v>266</v>
      </c>
      <c r="AT990" s="176" t="s">
        <v>266</v>
      </c>
      <c r="AU990" s="176" t="s">
        <v>266</v>
      </c>
      <c r="AV990" s="176" t="s">
        <v>266</v>
      </c>
      <c r="AW990" s="176" t="s">
        <v>266</v>
      </c>
      <c r="AX990" s="176" t="s">
        <v>266</v>
      </c>
    </row>
    <row r="991" spans="1:50" x14ac:dyDescent="0.3">
      <c r="A991" s="176">
        <v>812714</v>
      </c>
      <c r="B991" s="176" t="s">
        <v>289</v>
      </c>
      <c r="C991" s="176" t="s">
        <v>205</v>
      </c>
      <c r="D991" s="176" t="s">
        <v>205</v>
      </c>
      <c r="E991" s="176" t="s">
        <v>205</v>
      </c>
      <c r="F991" s="176" t="s">
        <v>203</v>
      </c>
      <c r="G991" s="176" t="s">
        <v>205</v>
      </c>
      <c r="H991" s="176" t="s">
        <v>205</v>
      </c>
      <c r="I991" s="176" t="s">
        <v>205</v>
      </c>
      <c r="J991" s="176" t="s">
        <v>205</v>
      </c>
      <c r="K991" s="176" t="s">
        <v>203</v>
      </c>
      <c r="L991" s="176" t="s">
        <v>203</v>
      </c>
      <c r="M991" s="176" t="s">
        <v>205</v>
      </c>
      <c r="N991" s="176" t="s">
        <v>203</v>
      </c>
      <c r="O991" s="176" t="s">
        <v>205</v>
      </c>
      <c r="P991" s="176" t="s">
        <v>205</v>
      </c>
      <c r="Q991" s="176" t="s">
        <v>205</v>
      </c>
      <c r="R991" s="176" t="s">
        <v>205</v>
      </c>
      <c r="S991" s="176" t="s">
        <v>205</v>
      </c>
      <c r="T991" s="176" t="s">
        <v>205</v>
      </c>
      <c r="U991" s="176" t="s">
        <v>205</v>
      </c>
      <c r="V991" s="176" t="s">
        <v>205</v>
      </c>
      <c r="W991" s="176" t="s">
        <v>205</v>
      </c>
      <c r="X991" s="176" t="s">
        <v>205</v>
      </c>
      <c r="Y991" s="176" t="s">
        <v>205</v>
      </c>
      <c r="Z991" s="176" t="s">
        <v>205</v>
      </c>
      <c r="AA991" s="176" t="s">
        <v>266</v>
      </c>
      <c r="AB991" s="176" t="s">
        <v>266</v>
      </c>
      <c r="AC991" s="176" t="s">
        <v>266</v>
      </c>
      <c r="AD991" s="176" t="s">
        <v>266</v>
      </c>
      <c r="AE991" s="176" t="s">
        <v>266</v>
      </c>
      <c r="AF991" s="176" t="s">
        <v>266</v>
      </c>
      <c r="AG991" s="176" t="s">
        <v>266</v>
      </c>
      <c r="AH991" s="176" t="s">
        <v>266</v>
      </c>
      <c r="AI991" s="176" t="s">
        <v>266</v>
      </c>
      <c r="AJ991" s="176" t="s">
        <v>266</v>
      </c>
      <c r="AK991" s="176" t="s">
        <v>266</v>
      </c>
      <c r="AL991" s="176" t="s">
        <v>266</v>
      </c>
      <c r="AM991" s="176" t="s">
        <v>266</v>
      </c>
      <c r="AN991" s="176" t="s">
        <v>266</v>
      </c>
      <c r="AO991" s="176" t="s">
        <v>266</v>
      </c>
      <c r="AP991" s="176" t="s">
        <v>266</v>
      </c>
      <c r="AQ991" s="176" t="s">
        <v>266</v>
      </c>
      <c r="AR991" s="176" t="s">
        <v>266</v>
      </c>
      <c r="AS991" s="176" t="s">
        <v>266</v>
      </c>
      <c r="AT991" s="176" t="s">
        <v>266</v>
      </c>
      <c r="AU991" s="176" t="s">
        <v>266</v>
      </c>
      <c r="AV991" s="176" t="s">
        <v>266</v>
      </c>
      <c r="AW991" s="176" t="s">
        <v>266</v>
      </c>
      <c r="AX991" s="176" t="s">
        <v>266</v>
      </c>
    </row>
    <row r="992" spans="1:50" x14ac:dyDescent="0.3">
      <c r="A992" s="176">
        <v>812719</v>
      </c>
      <c r="B992" s="176" t="s">
        <v>289</v>
      </c>
      <c r="C992" s="176" t="s">
        <v>205</v>
      </c>
      <c r="D992" s="176" t="s">
        <v>203</v>
      </c>
      <c r="E992" s="176" t="s">
        <v>205</v>
      </c>
      <c r="F992" s="176" t="s">
        <v>203</v>
      </c>
      <c r="G992" s="176" t="s">
        <v>205</v>
      </c>
      <c r="H992" s="176" t="s">
        <v>203</v>
      </c>
      <c r="I992" s="176" t="s">
        <v>203</v>
      </c>
      <c r="J992" s="176" t="s">
        <v>205</v>
      </c>
      <c r="K992" s="176" t="s">
        <v>203</v>
      </c>
      <c r="L992" s="176" t="s">
        <v>203</v>
      </c>
      <c r="M992" s="176" t="s">
        <v>205</v>
      </c>
      <c r="N992" s="176" t="s">
        <v>205</v>
      </c>
      <c r="O992" s="176" t="s">
        <v>205</v>
      </c>
      <c r="P992" s="176" t="s">
        <v>204</v>
      </c>
      <c r="Q992" s="176" t="s">
        <v>205</v>
      </c>
      <c r="R992" s="176" t="s">
        <v>204</v>
      </c>
      <c r="S992" s="176" t="s">
        <v>204</v>
      </c>
      <c r="T992" s="176" t="s">
        <v>205</v>
      </c>
      <c r="U992" s="176" t="s">
        <v>204</v>
      </c>
      <c r="V992" s="176" t="s">
        <v>204</v>
      </c>
      <c r="W992" s="176" t="s">
        <v>204</v>
      </c>
      <c r="X992" s="176" t="s">
        <v>204</v>
      </c>
      <c r="Y992" s="176" t="s">
        <v>204</v>
      </c>
      <c r="Z992" s="176" t="s">
        <v>204</v>
      </c>
    </row>
    <row r="993" spans="1:50" x14ac:dyDescent="0.3">
      <c r="A993" s="176">
        <v>812731</v>
      </c>
      <c r="B993" s="176" t="s">
        <v>289</v>
      </c>
      <c r="C993" s="176" t="s">
        <v>205</v>
      </c>
      <c r="D993" s="176" t="s">
        <v>203</v>
      </c>
      <c r="E993" s="176" t="s">
        <v>205</v>
      </c>
      <c r="F993" s="176" t="s">
        <v>203</v>
      </c>
      <c r="G993" s="176" t="s">
        <v>205</v>
      </c>
      <c r="H993" s="176" t="s">
        <v>203</v>
      </c>
      <c r="I993" s="176" t="s">
        <v>203</v>
      </c>
      <c r="J993" s="176" t="s">
        <v>205</v>
      </c>
      <c r="K993" s="176" t="s">
        <v>205</v>
      </c>
      <c r="L993" s="176" t="s">
        <v>204</v>
      </c>
      <c r="M993" s="176" t="s">
        <v>205</v>
      </c>
      <c r="N993" s="176" t="s">
        <v>205</v>
      </c>
      <c r="O993" s="176" t="s">
        <v>205</v>
      </c>
      <c r="P993" s="176" t="s">
        <v>205</v>
      </c>
      <c r="Q993" s="176" t="s">
        <v>205</v>
      </c>
      <c r="R993" s="176" t="s">
        <v>205</v>
      </c>
      <c r="S993" s="176" t="s">
        <v>205</v>
      </c>
      <c r="T993" s="176" t="s">
        <v>205</v>
      </c>
      <c r="U993" s="176" t="s">
        <v>204</v>
      </c>
      <c r="V993" s="176" t="s">
        <v>204</v>
      </c>
      <c r="W993" s="176" t="s">
        <v>204</v>
      </c>
      <c r="X993" s="176" t="s">
        <v>204</v>
      </c>
      <c r="Y993" s="176" t="s">
        <v>204</v>
      </c>
      <c r="Z993" s="176" t="s">
        <v>204</v>
      </c>
    </row>
    <row r="994" spans="1:50" x14ac:dyDescent="0.3">
      <c r="A994" s="176">
        <v>812735</v>
      </c>
      <c r="B994" s="176" t="s">
        <v>289</v>
      </c>
      <c r="C994" s="176" t="s">
        <v>205</v>
      </c>
      <c r="D994" s="176" t="s">
        <v>203</v>
      </c>
      <c r="E994" s="176" t="s">
        <v>205</v>
      </c>
      <c r="F994" s="176" t="s">
        <v>205</v>
      </c>
      <c r="G994" s="176" t="s">
        <v>205</v>
      </c>
      <c r="H994" s="176" t="s">
        <v>205</v>
      </c>
      <c r="I994" s="176" t="s">
        <v>203</v>
      </c>
      <c r="J994" s="176" t="s">
        <v>205</v>
      </c>
      <c r="K994" s="176" t="s">
        <v>205</v>
      </c>
      <c r="L994" s="176" t="s">
        <v>205</v>
      </c>
      <c r="M994" s="176" t="s">
        <v>205</v>
      </c>
      <c r="N994" s="176" t="s">
        <v>205</v>
      </c>
      <c r="O994" s="176" t="s">
        <v>204</v>
      </c>
      <c r="P994" s="176" t="s">
        <v>205</v>
      </c>
      <c r="Q994" s="176" t="s">
        <v>204</v>
      </c>
      <c r="R994" s="176" t="s">
        <v>205</v>
      </c>
      <c r="S994" s="176" t="s">
        <v>205</v>
      </c>
      <c r="T994" s="176" t="s">
        <v>204</v>
      </c>
      <c r="U994" s="176" t="s">
        <v>204</v>
      </c>
      <c r="V994" s="176" t="s">
        <v>204</v>
      </c>
      <c r="W994" s="176" t="s">
        <v>204</v>
      </c>
      <c r="X994" s="176" t="s">
        <v>204</v>
      </c>
      <c r="Y994" s="176" t="s">
        <v>204</v>
      </c>
      <c r="Z994" s="176" t="s">
        <v>204</v>
      </c>
    </row>
    <row r="995" spans="1:50" x14ac:dyDescent="0.3">
      <c r="A995" s="176">
        <v>812737</v>
      </c>
      <c r="B995" s="176" t="s">
        <v>289</v>
      </c>
      <c r="C995" s="176" t="s">
        <v>205</v>
      </c>
      <c r="D995" s="176" t="s">
        <v>205</v>
      </c>
      <c r="E995" s="176" t="s">
        <v>203</v>
      </c>
      <c r="F995" s="176" t="s">
        <v>203</v>
      </c>
      <c r="G995" s="176" t="s">
        <v>205</v>
      </c>
      <c r="H995" s="176" t="s">
        <v>203</v>
      </c>
      <c r="I995" s="176" t="s">
        <v>203</v>
      </c>
      <c r="J995" s="176" t="s">
        <v>205</v>
      </c>
      <c r="K995" s="176" t="s">
        <v>203</v>
      </c>
      <c r="L995" s="176" t="s">
        <v>205</v>
      </c>
      <c r="M995" s="176" t="s">
        <v>205</v>
      </c>
      <c r="N995" s="176" t="s">
        <v>205</v>
      </c>
      <c r="O995" s="176" t="s">
        <v>204</v>
      </c>
      <c r="P995" s="176" t="s">
        <v>205</v>
      </c>
      <c r="Q995" s="176" t="s">
        <v>205</v>
      </c>
      <c r="R995" s="176" t="s">
        <v>204</v>
      </c>
      <c r="S995" s="176" t="s">
        <v>204</v>
      </c>
      <c r="T995" s="176" t="s">
        <v>205</v>
      </c>
      <c r="U995" s="176" t="s">
        <v>204</v>
      </c>
      <c r="V995" s="176" t="s">
        <v>204</v>
      </c>
      <c r="W995" s="176" t="s">
        <v>204</v>
      </c>
      <c r="X995" s="176" t="s">
        <v>204</v>
      </c>
      <c r="Y995" s="176" t="s">
        <v>204</v>
      </c>
      <c r="Z995" s="176" t="s">
        <v>204</v>
      </c>
    </row>
    <row r="996" spans="1:50" x14ac:dyDescent="0.3">
      <c r="A996" s="176">
        <v>812742</v>
      </c>
      <c r="B996" s="176" t="s">
        <v>289</v>
      </c>
      <c r="C996" s="176" t="s">
        <v>205</v>
      </c>
      <c r="D996" s="176" t="s">
        <v>205</v>
      </c>
      <c r="E996" s="176" t="s">
        <v>203</v>
      </c>
      <c r="F996" s="176" t="s">
        <v>205</v>
      </c>
      <c r="G996" s="176" t="s">
        <v>205</v>
      </c>
      <c r="H996" s="176" t="s">
        <v>203</v>
      </c>
      <c r="I996" s="176" t="s">
        <v>203</v>
      </c>
      <c r="J996" s="176" t="s">
        <v>205</v>
      </c>
      <c r="K996" s="176" t="s">
        <v>205</v>
      </c>
      <c r="L996" s="176" t="s">
        <v>203</v>
      </c>
      <c r="M996" s="176" t="s">
        <v>205</v>
      </c>
      <c r="N996" s="176" t="s">
        <v>205</v>
      </c>
      <c r="O996" s="176" t="s">
        <v>204</v>
      </c>
      <c r="P996" s="176" t="s">
        <v>205</v>
      </c>
      <c r="Q996" s="176" t="s">
        <v>205</v>
      </c>
      <c r="R996" s="176" t="s">
        <v>205</v>
      </c>
      <c r="S996" s="176" t="s">
        <v>205</v>
      </c>
      <c r="T996" s="176" t="s">
        <v>205</v>
      </c>
      <c r="U996" s="176" t="s">
        <v>204</v>
      </c>
      <c r="V996" s="176" t="s">
        <v>204</v>
      </c>
      <c r="W996" s="176" t="s">
        <v>204</v>
      </c>
      <c r="X996" s="176" t="s">
        <v>204</v>
      </c>
      <c r="Y996" s="176" t="s">
        <v>204</v>
      </c>
      <c r="Z996" s="176" t="s">
        <v>204</v>
      </c>
    </row>
    <row r="997" spans="1:50" x14ac:dyDescent="0.3">
      <c r="A997" s="176">
        <v>812743</v>
      </c>
      <c r="B997" s="176" t="s">
        <v>289</v>
      </c>
      <c r="C997" s="176" t="s">
        <v>205</v>
      </c>
      <c r="D997" s="176" t="s">
        <v>205</v>
      </c>
      <c r="E997" s="176" t="s">
        <v>205</v>
      </c>
      <c r="F997" s="176" t="s">
        <v>205</v>
      </c>
      <c r="G997" s="176" t="s">
        <v>205</v>
      </c>
      <c r="H997" s="176" t="s">
        <v>205</v>
      </c>
      <c r="I997" s="176" t="s">
        <v>203</v>
      </c>
      <c r="J997" s="176" t="s">
        <v>205</v>
      </c>
      <c r="K997" s="176" t="s">
        <v>205</v>
      </c>
      <c r="L997" s="176" t="s">
        <v>205</v>
      </c>
      <c r="M997" s="176" t="s">
        <v>205</v>
      </c>
      <c r="N997" s="176" t="s">
        <v>205</v>
      </c>
      <c r="O997" s="176" t="s">
        <v>204</v>
      </c>
      <c r="P997" s="176" t="s">
        <v>205</v>
      </c>
      <c r="Q997" s="176" t="s">
        <v>204</v>
      </c>
      <c r="R997" s="176" t="s">
        <v>205</v>
      </c>
      <c r="S997" s="176" t="s">
        <v>204</v>
      </c>
      <c r="T997" s="176" t="s">
        <v>205</v>
      </c>
      <c r="U997" s="176" t="s">
        <v>204</v>
      </c>
      <c r="V997" s="176" t="s">
        <v>204</v>
      </c>
      <c r="W997" s="176" t="s">
        <v>204</v>
      </c>
      <c r="X997" s="176" t="s">
        <v>204</v>
      </c>
      <c r="Y997" s="176" t="s">
        <v>204</v>
      </c>
      <c r="Z997" s="176" t="s">
        <v>204</v>
      </c>
    </row>
    <row r="998" spans="1:50" x14ac:dyDescent="0.3">
      <c r="A998" s="176">
        <v>812758</v>
      </c>
      <c r="B998" s="176" t="s">
        <v>289</v>
      </c>
      <c r="C998" s="176" t="s">
        <v>205</v>
      </c>
      <c r="D998" s="176" t="s">
        <v>203</v>
      </c>
      <c r="E998" s="176" t="s">
        <v>205</v>
      </c>
      <c r="F998" s="176" t="s">
        <v>205</v>
      </c>
      <c r="G998" s="176" t="s">
        <v>205</v>
      </c>
      <c r="H998" s="176" t="s">
        <v>205</v>
      </c>
      <c r="I998" s="176" t="s">
        <v>205</v>
      </c>
      <c r="J998" s="176" t="s">
        <v>205</v>
      </c>
      <c r="K998" s="176" t="s">
        <v>205</v>
      </c>
      <c r="L998" s="176" t="s">
        <v>204</v>
      </c>
      <c r="M998" s="176" t="s">
        <v>205</v>
      </c>
      <c r="N998" s="176" t="s">
        <v>205</v>
      </c>
      <c r="O998" s="176" t="s">
        <v>205</v>
      </c>
      <c r="P998" s="176" t="s">
        <v>205</v>
      </c>
      <c r="Q998" s="176" t="s">
        <v>205</v>
      </c>
      <c r="R998" s="176" t="s">
        <v>205</v>
      </c>
      <c r="S998" s="176" t="s">
        <v>205</v>
      </c>
      <c r="T998" s="176" t="s">
        <v>205</v>
      </c>
      <c r="U998" s="176" t="s">
        <v>204</v>
      </c>
      <c r="V998" s="176" t="s">
        <v>204</v>
      </c>
      <c r="W998" s="176" t="s">
        <v>204</v>
      </c>
      <c r="X998" s="176" t="s">
        <v>204</v>
      </c>
      <c r="Y998" s="176" t="s">
        <v>204</v>
      </c>
      <c r="Z998" s="176" t="s">
        <v>204</v>
      </c>
    </row>
    <row r="999" spans="1:50" x14ac:dyDescent="0.3">
      <c r="A999" s="176">
        <v>812761</v>
      </c>
      <c r="B999" s="176" t="s">
        <v>289</v>
      </c>
      <c r="C999" s="176" t="s">
        <v>205</v>
      </c>
      <c r="D999" s="176" t="s">
        <v>204</v>
      </c>
      <c r="E999" s="176" t="s">
        <v>204</v>
      </c>
      <c r="F999" s="176" t="s">
        <v>205</v>
      </c>
      <c r="G999" s="176" t="s">
        <v>205</v>
      </c>
      <c r="H999" s="176" t="s">
        <v>205</v>
      </c>
      <c r="I999" s="176" t="s">
        <v>205</v>
      </c>
      <c r="J999" s="176" t="s">
        <v>205</v>
      </c>
      <c r="K999" s="176" t="s">
        <v>205</v>
      </c>
      <c r="L999" s="176" t="s">
        <v>204</v>
      </c>
      <c r="M999" s="176" t="s">
        <v>205</v>
      </c>
      <c r="N999" s="176" t="s">
        <v>205</v>
      </c>
      <c r="O999" s="176" t="s">
        <v>205</v>
      </c>
      <c r="P999" s="176" t="s">
        <v>205</v>
      </c>
      <c r="Q999" s="176" t="s">
        <v>205</v>
      </c>
      <c r="R999" s="176" t="s">
        <v>205</v>
      </c>
      <c r="S999" s="176" t="s">
        <v>205</v>
      </c>
      <c r="T999" s="176" t="s">
        <v>205</v>
      </c>
      <c r="U999" s="176" t="s">
        <v>204</v>
      </c>
      <c r="V999" s="176" t="s">
        <v>205</v>
      </c>
      <c r="W999" s="176" t="s">
        <v>205</v>
      </c>
      <c r="X999" s="176" t="s">
        <v>205</v>
      </c>
      <c r="Y999" s="176" t="s">
        <v>205</v>
      </c>
      <c r="Z999" s="176" t="s">
        <v>205</v>
      </c>
      <c r="AA999" s="176" t="s">
        <v>266</v>
      </c>
      <c r="AB999" s="176" t="s">
        <v>266</v>
      </c>
      <c r="AC999" s="176" t="s">
        <v>266</v>
      </c>
      <c r="AD999" s="176" t="s">
        <v>266</v>
      </c>
      <c r="AE999" s="176" t="s">
        <v>266</v>
      </c>
      <c r="AF999" s="176" t="s">
        <v>266</v>
      </c>
      <c r="AG999" s="176" t="s">
        <v>266</v>
      </c>
      <c r="AH999" s="176" t="s">
        <v>266</v>
      </c>
      <c r="AI999" s="176" t="s">
        <v>266</v>
      </c>
      <c r="AJ999" s="176" t="s">
        <v>266</v>
      </c>
      <c r="AK999" s="176" t="s">
        <v>266</v>
      </c>
      <c r="AL999" s="176" t="s">
        <v>266</v>
      </c>
      <c r="AM999" s="176" t="s">
        <v>266</v>
      </c>
      <c r="AN999" s="176" t="s">
        <v>266</v>
      </c>
      <c r="AO999" s="176" t="s">
        <v>266</v>
      </c>
      <c r="AP999" s="176" t="s">
        <v>266</v>
      </c>
      <c r="AQ999" s="176" t="s">
        <v>266</v>
      </c>
      <c r="AR999" s="176" t="s">
        <v>266</v>
      </c>
      <c r="AS999" s="176" t="s">
        <v>266</v>
      </c>
      <c r="AT999" s="176" t="s">
        <v>266</v>
      </c>
      <c r="AU999" s="176" t="s">
        <v>266</v>
      </c>
      <c r="AV999" s="176" t="s">
        <v>266</v>
      </c>
      <c r="AW999" s="176" t="s">
        <v>266</v>
      </c>
      <c r="AX999" s="176" t="s">
        <v>266</v>
      </c>
    </row>
    <row r="1000" spans="1:50" x14ac:dyDescent="0.3">
      <c r="A1000" s="176">
        <v>812769</v>
      </c>
      <c r="B1000" s="176" t="s">
        <v>289</v>
      </c>
      <c r="C1000" s="176" t="s">
        <v>205</v>
      </c>
      <c r="D1000" s="176" t="s">
        <v>205</v>
      </c>
      <c r="E1000" s="176" t="s">
        <v>203</v>
      </c>
      <c r="F1000" s="176" t="s">
        <v>203</v>
      </c>
      <c r="G1000" s="176" t="s">
        <v>205</v>
      </c>
      <c r="H1000" s="176" t="s">
        <v>205</v>
      </c>
      <c r="I1000" s="176" t="s">
        <v>205</v>
      </c>
      <c r="J1000" s="176" t="s">
        <v>205</v>
      </c>
      <c r="K1000" s="176" t="s">
        <v>205</v>
      </c>
      <c r="L1000" s="176" t="s">
        <v>205</v>
      </c>
      <c r="M1000" s="176" t="s">
        <v>205</v>
      </c>
      <c r="N1000" s="176" t="s">
        <v>205</v>
      </c>
      <c r="O1000" s="176" t="s">
        <v>204</v>
      </c>
      <c r="P1000" s="176" t="s">
        <v>205</v>
      </c>
      <c r="Q1000" s="176" t="s">
        <v>205</v>
      </c>
      <c r="R1000" s="176" t="s">
        <v>204</v>
      </c>
      <c r="S1000" s="176" t="s">
        <v>205</v>
      </c>
      <c r="T1000" s="176" t="s">
        <v>205</v>
      </c>
      <c r="U1000" s="176" t="s">
        <v>204</v>
      </c>
      <c r="V1000" s="176" t="s">
        <v>204</v>
      </c>
      <c r="W1000" s="176" t="s">
        <v>204</v>
      </c>
      <c r="X1000" s="176" t="s">
        <v>204</v>
      </c>
      <c r="Y1000" s="176" t="s">
        <v>204</v>
      </c>
      <c r="Z1000" s="176" t="s">
        <v>204</v>
      </c>
      <c r="AA1000" s="176" t="s">
        <v>266</v>
      </c>
      <c r="AB1000" s="176" t="s">
        <v>266</v>
      </c>
      <c r="AC1000" s="176" t="s">
        <v>266</v>
      </c>
      <c r="AD1000" s="176" t="s">
        <v>266</v>
      </c>
      <c r="AE1000" s="176" t="s">
        <v>266</v>
      </c>
      <c r="AF1000" s="176" t="s">
        <v>266</v>
      </c>
      <c r="AG1000" s="176" t="s">
        <v>266</v>
      </c>
      <c r="AH1000" s="176" t="s">
        <v>266</v>
      </c>
      <c r="AI1000" s="176" t="s">
        <v>266</v>
      </c>
      <c r="AJ1000" s="176" t="s">
        <v>266</v>
      </c>
      <c r="AK1000" s="176" t="s">
        <v>266</v>
      </c>
      <c r="AL1000" s="176" t="s">
        <v>266</v>
      </c>
      <c r="AM1000" s="176" t="s">
        <v>266</v>
      </c>
      <c r="AN1000" s="176" t="s">
        <v>266</v>
      </c>
      <c r="AO1000" s="176" t="s">
        <v>266</v>
      </c>
      <c r="AP1000" s="176" t="s">
        <v>266</v>
      </c>
      <c r="AQ1000" s="176" t="s">
        <v>266</v>
      </c>
      <c r="AR1000" s="176" t="s">
        <v>266</v>
      </c>
      <c r="AS1000" s="176" t="s">
        <v>266</v>
      </c>
      <c r="AT1000" s="176" t="s">
        <v>266</v>
      </c>
      <c r="AU1000" s="176" t="s">
        <v>266</v>
      </c>
      <c r="AV1000" s="176" t="s">
        <v>266</v>
      </c>
      <c r="AW1000" s="176" t="s">
        <v>266</v>
      </c>
      <c r="AX1000" s="176" t="s">
        <v>266</v>
      </c>
    </row>
    <row r="1001" spans="1:50" x14ac:dyDescent="0.3">
      <c r="A1001" s="176">
        <v>812770</v>
      </c>
      <c r="B1001" s="176" t="s">
        <v>289</v>
      </c>
      <c r="C1001" s="176" t="s">
        <v>203</v>
      </c>
      <c r="D1001" s="176" t="s">
        <v>203</v>
      </c>
      <c r="E1001" s="176" t="s">
        <v>205</v>
      </c>
      <c r="F1001" s="176" t="s">
        <v>205</v>
      </c>
      <c r="G1001" s="176" t="s">
        <v>205</v>
      </c>
      <c r="H1001" s="176" t="s">
        <v>205</v>
      </c>
      <c r="I1001" s="176" t="s">
        <v>203</v>
      </c>
      <c r="J1001" s="176" t="s">
        <v>205</v>
      </c>
      <c r="K1001" s="176" t="s">
        <v>205</v>
      </c>
      <c r="L1001" s="176" t="s">
        <v>205</v>
      </c>
      <c r="M1001" s="176" t="s">
        <v>205</v>
      </c>
      <c r="N1001" s="176" t="s">
        <v>205</v>
      </c>
      <c r="O1001" s="176" t="s">
        <v>205</v>
      </c>
      <c r="P1001" s="176" t="s">
        <v>205</v>
      </c>
      <c r="Q1001" s="176" t="s">
        <v>205</v>
      </c>
      <c r="R1001" s="176" t="s">
        <v>205</v>
      </c>
      <c r="S1001" s="176" t="s">
        <v>205</v>
      </c>
      <c r="T1001" s="176" t="s">
        <v>205</v>
      </c>
      <c r="U1001" s="176" t="s">
        <v>205</v>
      </c>
      <c r="V1001" s="176" t="s">
        <v>205</v>
      </c>
      <c r="W1001" s="176" t="s">
        <v>205</v>
      </c>
      <c r="X1001" s="176" t="s">
        <v>205</v>
      </c>
      <c r="Y1001" s="176" t="s">
        <v>205</v>
      </c>
      <c r="Z1001" s="176" t="s">
        <v>205</v>
      </c>
      <c r="AA1001" s="176" t="s">
        <v>266</v>
      </c>
      <c r="AB1001" s="176" t="s">
        <v>266</v>
      </c>
      <c r="AC1001" s="176" t="s">
        <v>266</v>
      </c>
      <c r="AD1001" s="176" t="s">
        <v>266</v>
      </c>
      <c r="AE1001" s="176" t="s">
        <v>266</v>
      </c>
      <c r="AF1001" s="176" t="s">
        <v>266</v>
      </c>
      <c r="AG1001" s="176" t="s">
        <v>266</v>
      </c>
      <c r="AH1001" s="176" t="s">
        <v>266</v>
      </c>
      <c r="AI1001" s="176" t="s">
        <v>266</v>
      </c>
      <c r="AJ1001" s="176" t="s">
        <v>266</v>
      </c>
      <c r="AK1001" s="176" t="s">
        <v>266</v>
      </c>
      <c r="AL1001" s="176" t="s">
        <v>266</v>
      </c>
      <c r="AM1001" s="176" t="s">
        <v>266</v>
      </c>
      <c r="AN1001" s="176" t="s">
        <v>266</v>
      </c>
      <c r="AO1001" s="176" t="s">
        <v>266</v>
      </c>
      <c r="AP1001" s="176" t="s">
        <v>266</v>
      </c>
      <c r="AQ1001" s="176" t="s">
        <v>266</v>
      </c>
      <c r="AR1001" s="176" t="s">
        <v>266</v>
      </c>
      <c r="AS1001" s="176" t="s">
        <v>266</v>
      </c>
      <c r="AT1001" s="176" t="s">
        <v>266</v>
      </c>
      <c r="AU1001" s="176" t="s">
        <v>266</v>
      </c>
      <c r="AV1001" s="176" t="s">
        <v>266</v>
      </c>
      <c r="AW1001" s="176" t="s">
        <v>266</v>
      </c>
      <c r="AX1001" s="176" t="s">
        <v>266</v>
      </c>
    </row>
    <row r="1002" spans="1:50" x14ac:dyDescent="0.3">
      <c r="A1002" s="176">
        <v>812773</v>
      </c>
      <c r="B1002" s="176" t="s">
        <v>289</v>
      </c>
      <c r="C1002" s="176" t="s">
        <v>204</v>
      </c>
      <c r="D1002" s="176" t="s">
        <v>205</v>
      </c>
      <c r="E1002" s="176" t="s">
        <v>205</v>
      </c>
      <c r="F1002" s="176" t="s">
        <v>205</v>
      </c>
      <c r="G1002" s="176" t="s">
        <v>205</v>
      </c>
      <c r="H1002" s="176" t="s">
        <v>205</v>
      </c>
      <c r="I1002" s="176" t="s">
        <v>205</v>
      </c>
      <c r="J1002" s="176" t="s">
        <v>205</v>
      </c>
      <c r="K1002" s="176" t="s">
        <v>205</v>
      </c>
      <c r="L1002" s="176" t="s">
        <v>205</v>
      </c>
      <c r="M1002" s="176" t="s">
        <v>204</v>
      </c>
      <c r="N1002" s="176" t="s">
        <v>205</v>
      </c>
      <c r="O1002" s="176" t="s">
        <v>204</v>
      </c>
      <c r="P1002" s="176" t="s">
        <v>204</v>
      </c>
      <c r="Q1002" s="176" t="s">
        <v>204</v>
      </c>
      <c r="R1002" s="176" t="s">
        <v>204</v>
      </c>
      <c r="S1002" s="176" t="s">
        <v>204</v>
      </c>
      <c r="T1002" s="176" t="s">
        <v>204</v>
      </c>
      <c r="U1002" s="176" t="s">
        <v>204</v>
      </c>
      <c r="V1002" s="176" t="s">
        <v>204</v>
      </c>
      <c r="W1002" s="176" t="s">
        <v>204</v>
      </c>
      <c r="X1002" s="176" t="s">
        <v>204</v>
      </c>
      <c r="Y1002" s="176" t="s">
        <v>204</v>
      </c>
      <c r="Z1002" s="176" t="s">
        <v>204</v>
      </c>
    </row>
    <row r="1003" spans="1:50" x14ac:dyDescent="0.3">
      <c r="A1003" s="176">
        <v>812780</v>
      </c>
      <c r="B1003" s="176" t="s">
        <v>289</v>
      </c>
      <c r="C1003" s="176" t="s">
        <v>203</v>
      </c>
      <c r="D1003" s="176" t="s">
        <v>205</v>
      </c>
      <c r="E1003" s="176" t="s">
        <v>203</v>
      </c>
      <c r="F1003" s="176" t="s">
        <v>203</v>
      </c>
      <c r="G1003" s="176" t="s">
        <v>205</v>
      </c>
      <c r="H1003" s="176" t="s">
        <v>203</v>
      </c>
      <c r="I1003" s="176" t="s">
        <v>203</v>
      </c>
      <c r="J1003" s="176" t="s">
        <v>205</v>
      </c>
      <c r="K1003" s="176" t="s">
        <v>205</v>
      </c>
      <c r="L1003" s="176" t="s">
        <v>205</v>
      </c>
      <c r="M1003" s="176" t="s">
        <v>205</v>
      </c>
      <c r="N1003" s="176" t="s">
        <v>203</v>
      </c>
      <c r="O1003" s="176" t="s">
        <v>204</v>
      </c>
      <c r="P1003" s="176" t="s">
        <v>205</v>
      </c>
      <c r="Q1003" s="176" t="s">
        <v>204</v>
      </c>
      <c r="R1003" s="176" t="s">
        <v>204</v>
      </c>
      <c r="S1003" s="176" t="s">
        <v>205</v>
      </c>
      <c r="T1003" s="176" t="s">
        <v>205</v>
      </c>
      <c r="U1003" s="176" t="s">
        <v>204</v>
      </c>
      <c r="V1003" s="176" t="s">
        <v>204</v>
      </c>
      <c r="W1003" s="176" t="s">
        <v>204</v>
      </c>
      <c r="X1003" s="176" t="s">
        <v>204</v>
      </c>
      <c r="Y1003" s="176" t="s">
        <v>204</v>
      </c>
      <c r="Z1003" s="176" t="s">
        <v>204</v>
      </c>
    </row>
    <row r="1004" spans="1:50" x14ac:dyDescent="0.3">
      <c r="A1004" s="176">
        <v>812784</v>
      </c>
      <c r="B1004" s="176" t="s">
        <v>289</v>
      </c>
      <c r="C1004" s="176" t="s">
        <v>203</v>
      </c>
      <c r="D1004" s="176" t="s">
        <v>203</v>
      </c>
      <c r="E1004" s="176" t="s">
        <v>205</v>
      </c>
      <c r="F1004" s="176" t="s">
        <v>203</v>
      </c>
      <c r="G1004" s="176" t="s">
        <v>203</v>
      </c>
      <c r="H1004" s="176" t="s">
        <v>205</v>
      </c>
      <c r="I1004" s="176" t="s">
        <v>203</v>
      </c>
      <c r="J1004" s="176" t="s">
        <v>205</v>
      </c>
      <c r="K1004" s="176" t="s">
        <v>205</v>
      </c>
      <c r="L1004" s="176" t="s">
        <v>203</v>
      </c>
      <c r="M1004" s="176" t="s">
        <v>205</v>
      </c>
      <c r="N1004" s="176" t="s">
        <v>205</v>
      </c>
      <c r="O1004" s="176" t="s">
        <v>204</v>
      </c>
      <c r="P1004" s="176" t="s">
        <v>205</v>
      </c>
      <c r="Q1004" s="176" t="s">
        <v>205</v>
      </c>
      <c r="R1004" s="176" t="s">
        <v>204</v>
      </c>
      <c r="S1004" s="176" t="s">
        <v>205</v>
      </c>
      <c r="T1004" s="176" t="s">
        <v>205</v>
      </c>
      <c r="U1004" s="176" t="s">
        <v>204</v>
      </c>
      <c r="V1004" s="176" t="s">
        <v>204</v>
      </c>
      <c r="W1004" s="176" t="s">
        <v>204</v>
      </c>
      <c r="X1004" s="176" t="s">
        <v>204</v>
      </c>
      <c r="Y1004" s="176" t="s">
        <v>204</v>
      </c>
      <c r="Z1004" s="176" t="s">
        <v>204</v>
      </c>
    </row>
    <row r="1005" spans="1:50" x14ac:dyDescent="0.3">
      <c r="A1005" s="176">
        <v>812792</v>
      </c>
      <c r="B1005" s="176" t="s">
        <v>289</v>
      </c>
      <c r="C1005" s="176" t="s">
        <v>205</v>
      </c>
      <c r="D1005" s="176" t="s">
        <v>205</v>
      </c>
      <c r="E1005" s="176" t="s">
        <v>205</v>
      </c>
      <c r="F1005" s="176" t="s">
        <v>205</v>
      </c>
      <c r="G1005" s="176" t="s">
        <v>205</v>
      </c>
      <c r="H1005" s="176" t="s">
        <v>204</v>
      </c>
      <c r="I1005" s="176" t="s">
        <v>205</v>
      </c>
      <c r="J1005" s="176" t="s">
        <v>205</v>
      </c>
      <c r="K1005" s="176" t="s">
        <v>205</v>
      </c>
      <c r="L1005" s="176" t="s">
        <v>205</v>
      </c>
      <c r="M1005" s="176" t="s">
        <v>205</v>
      </c>
      <c r="N1005" s="176" t="s">
        <v>204</v>
      </c>
      <c r="O1005" s="176" t="s">
        <v>204</v>
      </c>
      <c r="P1005" s="176" t="s">
        <v>205</v>
      </c>
      <c r="Q1005" s="176" t="s">
        <v>205</v>
      </c>
      <c r="R1005" s="176" t="s">
        <v>205</v>
      </c>
      <c r="S1005" s="176" t="s">
        <v>205</v>
      </c>
      <c r="T1005" s="176" t="s">
        <v>205</v>
      </c>
      <c r="U1005" s="176" t="s">
        <v>205</v>
      </c>
      <c r="V1005" s="176" t="s">
        <v>205</v>
      </c>
      <c r="W1005" s="176" t="s">
        <v>205</v>
      </c>
      <c r="X1005" s="176" t="s">
        <v>205</v>
      </c>
      <c r="Y1005" s="176" t="s">
        <v>205</v>
      </c>
      <c r="Z1005" s="176" t="s">
        <v>204</v>
      </c>
      <c r="AA1005" s="176" t="s">
        <v>266</v>
      </c>
      <c r="AB1005" s="176" t="s">
        <v>266</v>
      </c>
      <c r="AC1005" s="176" t="s">
        <v>266</v>
      </c>
      <c r="AD1005" s="176" t="s">
        <v>266</v>
      </c>
      <c r="AE1005" s="176" t="s">
        <v>266</v>
      </c>
      <c r="AF1005" s="176" t="s">
        <v>266</v>
      </c>
      <c r="AG1005" s="176" t="s">
        <v>266</v>
      </c>
      <c r="AH1005" s="176" t="s">
        <v>266</v>
      </c>
      <c r="AI1005" s="176" t="s">
        <v>266</v>
      </c>
      <c r="AJ1005" s="176" t="s">
        <v>266</v>
      </c>
      <c r="AK1005" s="176" t="s">
        <v>266</v>
      </c>
      <c r="AL1005" s="176" t="s">
        <v>266</v>
      </c>
      <c r="AM1005" s="176" t="s">
        <v>266</v>
      </c>
      <c r="AN1005" s="176" t="s">
        <v>266</v>
      </c>
      <c r="AO1005" s="176" t="s">
        <v>266</v>
      </c>
      <c r="AP1005" s="176" t="s">
        <v>266</v>
      </c>
      <c r="AQ1005" s="176" t="s">
        <v>266</v>
      </c>
      <c r="AR1005" s="176" t="s">
        <v>266</v>
      </c>
      <c r="AS1005" s="176" t="s">
        <v>266</v>
      </c>
      <c r="AT1005" s="176" t="s">
        <v>266</v>
      </c>
      <c r="AU1005" s="176" t="s">
        <v>266</v>
      </c>
      <c r="AV1005" s="176" t="s">
        <v>266</v>
      </c>
      <c r="AW1005" s="176" t="s">
        <v>266</v>
      </c>
      <c r="AX1005" s="176" t="s">
        <v>266</v>
      </c>
    </row>
    <row r="1006" spans="1:50" x14ac:dyDescent="0.3">
      <c r="A1006" s="176">
        <v>812801</v>
      </c>
      <c r="B1006" s="176" t="s">
        <v>289</v>
      </c>
      <c r="C1006" s="176" t="s">
        <v>203</v>
      </c>
      <c r="D1006" s="176" t="s">
        <v>203</v>
      </c>
      <c r="E1006" s="176" t="s">
        <v>203</v>
      </c>
      <c r="F1006" s="176" t="s">
        <v>203</v>
      </c>
      <c r="G1006" s="176" t="s">
        <v>203</v>
      </c>
      <c r="H1006" s="176" t="s">
        <v>203</v>
      </c>
      <c r="I1006" s="176" t="s">
        <v>203</v>
      </c>
      <c r="J1006" s="176" t="s">
        <v>205</v>
      </c>
      <c r="K1006" s="176" t="s">
        <v>203</v>
      </c>
      <c r="L1006" s="176" t="s">
        <v>203</v>
      </c>
      <c r="M1006" s="176" t="s">
        <v>205</v>
      </c>
      <c r="N1006" s="176" t="s">
        <v>205</v>
      </c>
      <c r="O1006" s="176" t="s">
        <v>204</v>
      </c>
      <c r="P1006" s="176" t="s">
        <v>205</v>
      </c>
      <c r="Q1006" s="176" t="s">
        <v>204</v>
      </c>
      <c r="R1006" s="176" t="s">
        <v>204</v>
      </c>
      <c r="S1006" s="176" t="s">
        <v>204</v>
      </c>
      <c r="T1006" s="176" t="s">
        <v>204</v>
      </c>
      <c r="U1006" s="176" t="s">
        <v>204</v>
      </c>
      <c r="V1006" s="176" t="s">
        <v>204</v>
      </c>
      <c r="W1006" s="176" t="s">
        <v>204</v>
      </c>
      <c r="X1006" s="176" t="s">
        <v>204</v>
      </c>
      <c r="Y1006" s="176" t="s">
        <v>204</v>
      </c>
      <c r="Z1006" s="176" t="s">
        <v>204</v>
      </c>
    </row>
    <row r="1007" spans="1:50" x14ac:dyDescent="0.3">
      <c r="A1007" s="176">
        <v>812807</v>
      </c>
      <c r="B1007" s="176" t="s">
        <v>289</v>
      </c>
      <c r="C1007" s="176" t="s">
        <v>203</v>
      </c>
      <c r="D1007" s="176" t="s">
        <v>203</v>
      </c>
      <c r="E1007" s="176" t="s">
        <v>205</v>
      </c>
      <c r="F1007" s="176" t="s">
        <v>205</v>
      </c>
      <c r="G1007" s="176" t="s">
        <v>205</v>
      </c>
      <c r="H1007" s="176" t="s">
        <v>203</v>
      </c>
      <c r="I1007" s="176" t="s">
        <v>203</v>
      </c>
      <c r="J1007" s="176" t="s">
        <v>205</v>
      </c>
      <c r="K1007" s="176" t="s">
        <v>205</v>
      </c>
      <c r="L1007" s="176" t="s">
        <v>205</v>
      </c>
      <c r="M1007" s="176" t="s">
        <v>205</v>
      </c>
      <c r="N1007" s="176" t="s">
        <v>205</v>
      </c>
      <c r="O1007" s="176" t="s">
        <v>204</v>
      </c>
      <c r="P1007" s="176" t="s">
        <v>205</v>
      </c>
      <c r="Q1007" s="176" t="s">
        <v>205</v>
      </c>
      <c r="R1007" s="176" t="s">
        <v>205</v>
      </c>
      <c r="S1007" s="176" t="s">
        <v>205</v>
      </c>
      <c r="T1007" s="176" t="s">
        <v>205</v>
      </c>
      <c r="U1007" s="176" t="s">
        <v>205</v>
      </c>
      <c r="V1007" s="176" t="s">
        <v>204</v>
      </c>
      <c r="W1007" s="176" t="s">
        <v>205</v>
      </c>
      <c r="X1007" s="176" t="s">
        <v>205</v>
      </c>
      <c r="Y1007" s="176" t="s">
        <v>205</v>
      </c>
      <c r="Z1007" s="176" t="s">
        <v>204</v>
      </c>
      <c r="AA1007" s="176" t="s">
        <v>266</v>
      </c>
      <c r="AB1007" s="176" t="s">
        <v>266</v>
      </c>
      <c r="AC1007" s="176" t="s">
        <v>266</v>
      </c>
      <c r="AD1007" s="176" t="s">
        <v>266</v>
      </c>
      <c r="AE1007" s="176" t="s">
        <v>266</v>
      </c>
      <c r="AF1007" s="176" t="s">
        <v>266</v>
      </c>
      <c r="AG1007" s="176" t="s">
        <v>266</v>
      </c>
      <c r="AH1007" s="176" t="s">
        <v>266</v>
      </c>
      <c r="AI1007" s="176" t="s">
        <v>266</v>
      </c>
      <c r="AJ1007" s="176" t="s">
        <v>266</v>
      </c>
      <c r="AK1007" s="176" t="s">
        <v>266</v>
      </c>
      <c r="AL1007" s="176" t="s">
        <v>266</v>
      </c>
      <c r="AM1007" s="176" t="s">
        <v>266</v>
      </c>
      <c r="AN1007" s="176" t="s">
        <v>266</v>
      </c>
      <c r="AO1007" s="176" t="s">
        <v>266</v>
      </c>
      <c r="AP1007" s="176" t="s">
        <v>266</v>
      </c>
      <c r="AQ1007" s="176" t="s">
        <v>266</v>
      </c>
      <c r="AR1007" s="176" t="s">
        <v>266</v>
      </c>
      <c r="AS1007" s="176" t="s">
        <v>266</v>
      </c>
      <c r="AT1007" s="176" t="s">
        <v>266</v>
      </c>
      <c r="AU1007" s="176" t="s">
        <v>266</v>
      </c>
      <c r="AV1007" s="176" t="s">
        <v>266</v>
      </c>
      <c r="AW1007" s="176" t="s">
        <v>266</v>
      </c>
      <c r="AX1007" s="176" t="s">
        <v>266</v>
      </c>
    </row>
    <row r="1008" spans="1:50" x14ac:dyDescent="0.3">
      <c r="A1008" s="176">
        <v>812815</v>
      </c>
      <c r="B1008" s="176" t="s">
        <v>289</v>
      </c>
      <c r="C1008" s="176" t="s">
        <v>205</v>
      </c>
      <c r="D1008" s="176" t="s">
        <v>205</v>
      </c>
      <c r="E1008" s="176" t="s">
        <v>205</v>
      </c>
      <c r="F1008" s="176" t="s">
        <v>205</v>
      </c>
      <c r="G1008" s="176" t="s">
        <v>205</v>
      </c>
      <c r="H1008" s="176" t="s">
        <v>205</v>
      </c>
      <c r="I1008" s="176" t="s">
        <v>205</v>
      </c>
      <c r="J1008" s="176" t="s">
        <v>205</v>
      </c>
      <c r="K1008" s="176" t="s">
        <v>205</v>
      </c>
      <c r="L1008" s="176" t="s">
        <v>205</v>
      </c>
      <c r="M1008" s="176" t="s">
        <v>205</v>
      </c>
      <c r="N1008" s="176" t="s">
        <v>205</v>
      </c>
      <c r="O1008" s="176" t="s">
        <v>205</v>
      </c>
      <c r="P1008" s="176" t="s">
        <v>205</v>
      </c>
      <c r="Q1008" s="176" t="s">
        <v>205</v>
      </c>
      <c r="R1008" s="176" t="s">
        <v>205</v>
      </c>
      <c r="S1008" s="176" t="s">
        <v>205</v>
      </c>
      <c r="T1008" s="176" t="s">
        <v>205</v>
      </c>
      <c r="U1008" s="176" t="s">
        <v>205</v>
      </c>
      <c r="V1008" s="176" t="s">
        <v>204</v>
      </c>
      <c r="W1008" s="176" t="s">
        <v>205</v>
      </c>
      <c r="X1008" s="176" t="s">
        <v>205</v>
      </c>
      <c r="Y1008" s="176" t="s">
        <v>204</v>
      </c>
      <c r="Z1008" s="176" t="s">
        <v>205</v>
      </c>
      <c r="AA1008" s="176" t="s">
        <v>266</v>
      </c>
      <c r="AB1008" s="176" t="s">
        <v>266</v>
      </c>
      <c r="AC1008" s="176" t="s">
        <v>266</v>
      </c>
      <c r="AD1008" s="176" t="s">
        <v>266</v>
      </c>
      <c r="AE1008" s="176" t="s">
        <v>266</v>
      </c>
      <c r="AF1008" s="176" t="s">
        <v>266</v>
      </c>
      <c r="AG1008" s="176" t="s">
        <v>266</v>
      </c>
      <c r="AH1008" s="176" t="s">
        <v>266</v>
      </c>
      <c r="AI1008" s="176" t="s">
        <v>266</v>
      </c>
      <c r="AJ1008" s="176" t="s">
        <v>266</v>
      </c>
      <c r="AK1008" s="176" t="s">
        <v>266</v>
      </c>
      <c r="AL1008" s="176" t="s">
        <v>266</v>
      </c>
      <c r="AM1008" s="176" t="s">
        <v>266</v>
      </c>
      <c r="AN1008" s="176" t="s">
        <v>266</v>
      </c>
      <c r="AO1008" s="176" t="s">
        <v>266</v>
      </c>
      <c r="AP1008" s="176" t="s">
        <v>266</v>
      </c>
      <c r="AQ1008" s="176" t="s">
        <v>266</v>
      </c>
      <c r="AR1008" s="176" t="s">
        <v>266</v>
      </c>
      <c r="AS1008" s="176" t="s">
        <v>266</v>
      </c>
      <c r="AT1008" s="176" t="s">
        <v>266</v>
      </c>
      <c r="AU1008" s="176" t="s">
        <v>266</v>
      </c>
      <c r="AV1008" s="176" t="s">
        <v>266</v>
      </c>
      <c r="AW1008" s="176" t="s">
        <v>266</v>
      </c>
      <c r="AX1008" s="176" t="s">
        <v>266</v>
      </c>
    </row>
    <row r="1009" spans="1:50" x14ac:dyDescent="0.3">
      <c r="A1009" s="176">
        <v>812827</v>
      </c>
      <c r="B1009" s="176" t="s">
        <v>289</v>
      </c>
      <c r="C1009" s="176" t="s">
        <v>203</v>
      </c>
      <c r="D1009" s="176" t="s">
        <v>203</v>
      </c>
      <c r="E1009" s="176" t="s">
        <v>205</v>
      </c>
      <c r="F1009" s="176" t="s">
        <v>203</v>
      </c>
      <c r="G1009" s="176" t="s">
        <v>203</v>
      </c>
      <c r="H1009" s="176" t="s">
        <v>203</v>
      </c>
      <c r="I1009" s="176" t="s">
        <v>205</v>
      </c>
      <c r="J1009" s="176" t="s">
        <v>205</v>
      </c>
      <c r="K1009" s="176" t="s">
        <v>203</v>
      </c>
      <c r="L1009" s="176" t="s">
        <v>205</v>
      </c>
      <c r="M1009" s="176" t="s">
        <v>205</v>
      </c>
      <c r="N1009" s="176" t="s">
        <v>205</v>
      </c>
      <c r="O1009" s="176" t="s">
        <v>205</v>
      </c>
      <c r="P1009" s="176" t="s">
        <v>205</v>
      </c>
      <c r="Q1009" s="176" t="s">
        <v>205</v>
      </c>
      <c r="R1009" s="176" t="s">
        <v>205</v>
      </c>
      <c r="S1009" s="176" t="s">
        <v>205</v>
      </c>
      <c r="T1009" s="176" t="s">
        <v>205</v>
      </c>
      <c r="U1009" s="176" t="s">
        <v>205</v>
      </c>
      <c r="V1009" s="176" t="s">
        <v>205</v>
      </c>
      <c r="W1009" s="176" t="s">
        <v>205</v>
      </c>
      <c r="X1009" s="176" t="s">
        <v>205</v>
      </c>
      <c r="Y1009" s="176" t="s">
        <v>205</v>
      </c>
      <c r="Z1009" s="176" t="s">
        <v>205</v>
      </c>
      <c r="AA1009" s="176" t="s">
        <v>266</v>
      </c>
      <c r="AB1009" s="176" t="s">
        <v>266</v>
      </c>
      <c r="AC1009" s="176" t="s">
        <v>266</v>
      </c>
      <c r="AD1009" s="176" t="s">
        <v>266</v>
      </c>
      <c r="AE1009" s="176" t="s">
        <v>266</v>
      </c>
      <c r="AF1009" s="176" t="s">
        <v>266</v>
      </c>
      <c r="AG1009" s="176" t="s">
        <v>266</v>
      </c>
      <c r="AH1009" s="176" t="s">
        <v>266</v>
      </c>
      <c r="AI1009" s="176" t="s">
        <v>266</v>
      </c>
      <c r="AJ1009" s="176" t="s">
        <v>266</v>
      </c>
      <c r="AK1009" s="176" t="s">
        <v>266</v>
      </c>
      <c r="AL1009" s="176" t="s">
        <v>266</v>
      </c>
      <c r="AM1009" s="176" t="s">
        <v>266</v>
      </c>
      <c r="AN1009" s="176" t="s">
        <v>266</v>
      </c>
      <c r="AO1009" s="176" t="s">
        <v>266</v>
      </c>
      <c r="AP1009" s="176" t="s">
        <v>266</v>
      </c>
      <c r="AQ1009" s="176" t="s">
        <v>266</v>
      </c>
      <c r="AR1009" s="176" t="s">
        <v>266</v>
      </c>
      <c r="AS1009" s="176" t="s">
        <v>266</v>
      </c>
      <c r="AT1009" s="176" t="s">
        <v>266</v>
      </c>
      <c r="AU1009" s="176" t="s">
        <v>266</v>
      </c>
      <c r="AV1009" s="176" t="s">
        <v>266</v>
      </c>
      <c r="AW1009" s="176" t="s">
        <v>266</v>
      </c>
      <c r="AX1009" s="176" t="s">
        <v>266</v>
      </c>
    </row>
    <row r="1010" spans="1:50" x14ac:dyDescent="0.3">
      <c r="A1010" s="176">
        <v>812829</v>
      </c>
      <c r="B1010" s="176" t="s">
        <v>289</v>
      </c>
      <c r="C1010" s="176" t="s">
        <v>203</v>
      </c>
      <c r="D1010" s="176" t="s">
        <v>205</v>
      </c>
      <c r="E1010" s="176" t="s">
        <v>205</v>
      </c>
      <c r="F1010" s="176" t="s">
        <v>203</v>
      </c>
      <c r="G1010" s="176" t="s">
        <v>203</v>
      </c>
      <c r="H1010" s="176" t="s">
        <v>203</v>
      </c>
      <c r="I1010" s="176" t="s">
        <v>203</v>
      </c>
      <c r="J1010" s="176" t="s">
        <v>205</v>
      </c>
      <c r="K1010" s="176" t="s">
        <v>205</v>
      </c>
      <c r="L1010" s="176" t="s">
        <v>204</v>
      </c>
      <c r="M1010" s="176" t="s">
        <v>205</v>
      </c>
      <c r="N1010" s="176" t="s">
        <v>205</v>
      </c>
      <c r="O1010" s="176" t="s">
        <v>204</v>
      </c>
      <c r="P1010" s="176" t="s">
        <v>204</v>
      </c>
      <c r="Q1010" s="176" t="s">
        <v>205</v>
      </c>
      <c r="R1010" s="176" t="s">
        <v>205</v>
      </c>
      <c r="S1010" s="176" t="s">
        <v>205</v>
      </c>
      <c r="T1010" s="176" t="s">
        <v>205</v>
      </c>
      <c r="U1010" s="176" t="s">
        <v>205</v>
      </c>
      <c r="V1010" s="176" t="s">
        <v>205</v>
      </c>
      <c r="W1010" s="176" t="s">
        <v>205</v>
      </c>
      <c r="X1010" s="176" t="s">
        <v>205</v>
      </c>
      <c r="Y1010" s="176" t="s">
        <v>204</v>
      </c>
      <c r="Z1010" s="176" t="s">
        <v>205</v>
      </c>
      <c r="AA1010" s="176" t="s">
        <v>266</v>
      </c>
      <c r="AB1010" s="176" t="s">
        <v>266</v>
      </c>
      <c r="AC1010" s="176" t="s">
        <v>266</v>
      </c>
      <c r="AD1010" s="176" t="s">
        <v>266</v>
      </c>
      <c r="AE1010" s="176" t="s">
        <v>266</v>
      </c>
      <c r="AF1010" s="176" t="s">
        <v>266</v>
      </c>
      <c r="AG1010" s="176" t="s">
        <v>266</v>
      </c>
      <c r="AH1010" s="176" t="s">
        <v>266</v>
      </c>
      <c r="AI1010" s="176" t="s">
        <v>266</v>
      </c>
      <c r="AJ1010" s="176" t="s">
        <v>266</v>
      </c>
      <c r="AK1010" s="176" t="s">
        <v>266</v>
      </c>
      <c r="AL1010" s="176" t="s">
        <v>266</v>
      </c>
      <c r="AM1010" s="176" t="s">
        <v>266</v>
      </c>
      <c r="AN1010" s="176" t="s">
        <v>266</v>
      </c>
      <c r="AO1010" s="176" t="s">
        <v>266</v>
      </c>
      <c r="AP1010" s="176" t="s">
        <v>266</v>
      </c>
      <c r="AQ1010" s="176" t="s">
        <v>266</v>
      </c>
      <c r="AR1010" s="176" t="s">
        <v>266</v>
      </c>
      <c r="AS1010" s="176" t="s">
        <v>266</v>
      </c>
      <c r="AT1010" s="176" t="s">
        <v>266</v>
      </c>
      <c r="AU1010" s="176" t="s">
        <v>266</v>
      </c>
      <c r="AV1010" s="176" t="s">
        <v>266</v>
      </c>
      <c r="AW1010" s="176" t="s">
        <v>266</v>
      </c>
      <c r="AX1010" s="176" t="s">
        <v>266</v>
      </c>
    </row>
    <row r="1011" spans="1:50" x14ac:dyDescent="0.3">
      <c r="A1011" s="176">
        <v>812840</v>
      </c>
      <c r="B1011" s="176" t="s">
        <v>289</v>
      </c>
      <c r="C1011" s="176" t="s">
        <v>203</v>
      </c>
      <c r="D1011" s="176" t="s">
        <v>205</v>
      </c>
      <c r="E1011" s="176" t="s">
        <v>203</v>
      </c>
      <c r="F1011" s="176" t="s">
        <v>205</v>
      </c>
      <c r="G1011" s="176" t="s">
        <v>205</v>
      </c>
      <c r="H1011" s="176" t="s">
        <v>205</v>
      </c>
      <c r="I1011" s="176" t="s">
        <v>204</v>
      </c>
      <c r="J1011" s="176" t="s">
        <v>205</v>
      </c>
      <c r="K1011" s="176" t="s">
        <v>205</v>
      </c>
      <c r="L1011" s="176" t="s">
        <v>205</v>
      </c>
      <c r="M1011" s="176" t="s">
        <v>205</v>
      </c>
      <c r="N1011" s="176" t="s">
        <v>205</v>
      </c>
      <c r="O1011" s="176" t="s">
        <v>205</v>
      </c>
      <c r="P1011" s="176" t="s">
        <v>205</v>
      </c>
      <c r="Q1011" s="176" t="s">
        <v>205</v>
      </c>
      <c r="R1011" s="176" t="s">
        <v>205</v>
      </c>
      <c r="S1011" s="176" t="s">
        <v>205</v>
      </c>
      <c r="T1011" s="176" t="s">
        <v>205</v>
      </c>
      <c r="U1011" s="176" t="s">
        <v>205</v>
      </c>
      <c r="V1011" s="176" t="s">
        <v>205</v>
      </c>
      <c r="W1011" s="176" t="s">
        <v>205</v>
      </c>
      <c r="X1011" s="176" t="s">
        <v>205</v>
      </c>
      <c r="Y1011" s="176" t="s">
        <v>204</v>
      </c>
      <c r="Z1011" s="176" t="s">
        <v>204</v>
      </c>
      <c r="AA1011" s="176" t="s">
        <v>266</v>
      </c>
      <c r="AB1011" s="176" t="s">
        <v>266</v>
      </c>
      <c r="AC1011" s="176" t="s">
        <v>266</v>
      </c>
      <c r="AD1011" s="176" t="s">
        <v>266</v>
      </c>
      <c r="AE1011" s="176" t="s">
        <v>266</v>
      </c>
      <c r="AF1011" s="176" t="s">
        <v>266</v>
      </c>
      <c r="AG1011" s="176" t="s">
        <v>266</v>
      </c>
      <c r="AH1011" s="176" t="s">
        <v>266</v>
      </c>
      <c r="AI1011" s="176" t="s">
        <v>266</v>
      </c>
      <c r="AJ1011" s="176" t="s">
        <v>266</v>
      </c>
      <c r="AK1011" s="176" t="s">
        <v>266</v>
      </c>
      <c r="AL1011" s="176" t="s">
        <v>266</v>
      </c>
      <c r="AM1011" s="176" t="s">
        <v>266</v>
      </c>
      <c r="AN1011" s="176" t="s">
        <v>266</v>
      </c>
      <c r="AO1011" s="176" t="s">
        <v>266</v>
      </c>
      <c r="AP1011" s="176" t="s">
        <v>266</v>
      </c>
      <c r="AQ1011" s="176" t="s">
        <v>266</v>
      </c>
      <c r="AR1011" s="176" t="s">
        <v>266</v>
      </c>
      <c r="AS1011" s="176" t="s">
        <v>266</v>
      </c>
      <c r="AT1011" s="176" t="s">
        <v>266</v>
      </c>
      <c r="AU1011" s="176" t="s">
        <v>266</v>
      </c>
      <c r="AV1011" s="176" t="s">
        <v>266</v>
      </c>
      <c r="AW1011" s="176" t="s">
        <v>266</v>
      </c>
      <c r="AX1011" s="176" t="s">
        <v>266</v>
      </c>
    </row>
    <row r="1012" spans="1:50" x14ac:dyDescent="0.3">
      <c r="A1012" s="176">
        <v>812850</v>
      </c>
      <c r="B1012" s="176" t="s">
        <v>289</v>
      </c>
      <c r="C1012" s="176" t="s">
        <v>205</v>
      </c>
      <c r="D1012" s="176" t="s">
        <v>204</v>
      </c>
      <c r="E1012" s="176" t="s">
        <v>205</v>
      </c>
      <c r="F1012" s="176" t="s">
        <v>204</v>
      </c>
      <c r="G1012" s="176" t="s">
        <v>205</v>
      </c>
      <c r="H1012" s="176" t="s">
        <v>205</v>
      </c>
      <c r="I1012" s="176" t="s">
        <v>205</v>
      </c>
      <c r="J1012" s="176" t="s">
        <v>205</v>
      </c>
      <c r="K1012" s="176" t="s">
        <v>203</v>
      </c>
      <c r="L1012" s="176" t="s">
        <v>205</v>
      </c>
      <c r="M1012" s="176" t="s">
        <v>205</v>
      </c>
      <c r="N1012" s="176" t="s">
        <v>205</v>
      </c>
      <c r="O1012" s="176" t="s">
        <v>205</v>
      </c>
      <c r="P1012" s="176" t="s">
        <v>205</v>
      </c>
      <c r="Q1012" s="176" t="s">
        <v>205</v>
      </c>
      <c r="R1012" s="176" t="s">
        <v>205</v>
      </c>
      <c r="S1012" s="176" t="s">
        <v>205</v>
      </c>
      <c r="T1012" s="176" t="s">
        <v>205</v>
      </c>
      <c r="U1012" s="176" t="s">
        <v>205</v>
      </c>
      <c r="V1012" s="176" t="s">
        <v>205</v>
      </c>
      <c r="W1012" s="176" t="s">
        <v>205</v>
      </c>
      <c r="X1012" s="176" t="s">
        <v>205</v>
      </c>
      <c r="Y1012" s="176" t="s">
        <v>204</v>
      </c>
      <c r="Z1012" s="176" t="s">
        <v>205</v>
      </c>
      <c r="AA1012" s="176" t="s">
        <v>266</v>
      </c>
      <c r="AB1012" s="176" t="s">
        <v>266</v>
      </c>
      <c r="AC1012" s="176" t="s">
        <v>266</v>
      </c>
      <c r="AD1012" s="176" t="s">
        <v>266</v>
      </c>
      <c r="AE1012" s="176" t="s">
        <v>266</v>
      </c>
      <c r="AF1012" s="176" t="s">
        <v>266</v>
      </c>
      <c r="AG1012" s="176" t="s">
        <v>266</v>
      </c>
      <c r="AH1012" s="176" t="s">
        <v>266</v>
      </c>
      <c r="AI1012" s="176" t="s">
        <v>266</v>
      </c>
      <c r="AJ1012" s="176" t="s">
        <v>266</v>
      </c>
      <c r="AK1012" s="176" t="s">
        <v>266</v>
      </c>
      <c r="AL1012" s="176" t="s">
        <v>266</v>
      </c>
      <c r="AM1012" s="176" t="s">
        <v>266</v>
      </c>
      <c r="AN1012" s="176" t="s">
        <v>266</v>
      </c>
      <c r="AO1012" s="176" t="s">
        <v>266</v>
      </c>
      <c r="AP1012" s="176" t="s">
        <v>266</v>
      </c>
      <c r="AQ1012" s="176" t="s">
        <v>266</v>
      </c>
      <c r="AR1012" s="176" t="s">
        <v>266</v>
      </c>
      <c r="AS1012" s="176" t="s">
        <v>266</v>
      </c>
      <c r="AT1012" s="176" t="s">
        <v>266</v>
      </c>
      <c r="AU1012" s="176" t="s">
        <v>266</v>
      </c>
      <c r="AV1012" s="176" t="s">
        <v>266</v>
      </c>
      <c r="AW1012" s="176" t="s">
        <v>266</v>
      </c>
      <c r="AX1012" s="176" t="s">
        <v>266</v>
      </c>
    </row>
    <row r="1013" spans="1:50" x14ac:dyDescent="0.3">
      <c r="A1013" s="176">
        <v>812859</v>
      </c>
      <c r="B1013" s="176" t="s">
        <v>289</v>
      </c>
      <c r="C1013" s="176" t="s">
        <v>203</v>
      </c>
      <c r="D1013" s="176" t="s">
        <v>205</v>
      </c>
      <c r="E1013" s="176" t="s">
        <v>205</v>
      </c>
      <c r="F1013" s="176" t="s">
        <v>203</v>
      </c>
      <c r="G1013" s="176" t="s">
        <v>205</v>
      </c>
      <c r="H1013" s="176" t="s">
        <v>205</v>
      </c>
      <c r="I1013" s="176" t="s">
        <v>205</v>
      </c>
      <c r="J1013" s="176" t="s">
        <v>205</v>
      </c>
      <c r="K1013" s="176" t="s">
        <v>205</v>
      </c>
      <c r="L1013" s="176" t="s">
        <v>205</v>
      </c>
      <c r="M1013" s="176" t="s">
        <v>205</v>
      </c>
      <c r="N1013" s="176" t="s">
        <v>205</v>
      </c>
      <c r="O1013" s="176" t="s">
        <v>205</v>
      </c>
      <c r="P1013" s="176" t="s">
        <v>205</v>
      </c>
      <c r="Q1013" s="176" t="s">
        <v>205</v>
      </c>
      <c r="R1013" s="176" t="s">
        <v>205</v>
      </c>
      <c r="S1013" s="176" t="s">
        <v>205</v>
      </c>
      <c r="T1013" s="176" t="s">
        <v>205</v>
      </c>
      <c r="U1013" s="176" t="s">
        <v>205</v>
      </c>
      <c r="V1013" s="176" t="s">
        <v>205</v>
      </c>
      <c r="W1013" s="176" t="s">
        <v>205</v>
      </c>
      <c r="X1013" s="176" t="s">
        <v>205</v>
      </c>
      <c r="Y1013" s="176" t="s">
        <v>205</v>
      </c>
      <c r="Z1013" s="176" t="s">
        <v>205</v>
      </c>
      <c r="AA1013" s="176" t="s">
        <v>266</v>
      </c>
      <c r="AB1013" s="176" t="s">
        <v>266</v>
      </c>
      <c r="AC1013" s="176" t="s">
        <v>266</v>
      </c>
      <c r="AD1013" s="176" t="s">
        <v>266</v>
      </c>
      <c r="AE1013" s="176" t="s">
        <v>266</v>
      </c>
      <c r="AF1013" s="176" t="s">
        <v>266</v>
      </c>
      <c r="AG1013" s="176" t="s">
        <v>266</v>
      </c>
      <c r="AH1013" s="176" t="s">
        <v>266</v>
      </c>
      <c r="AI1013" s="176" t="s">
        <v>266</v>
      </c>
      <c r="AJ1013" s="176" t="s">
        <v>266</v>
      </c>
      <c r="AK1013" s="176" t="s">
        <v>266</v>
      </c>
      <c r="AL1013" s="176" t="s">
        <v>266</v>
      </c>
      <c r="AM1013" s="176" t="s">
        <v>266</v>
      </c>
      <c r="AN1013" s="176" t="s">
        <v>266</v>
      </c>
      <c r="AO1013" s="176" t="s">
        <v>266</v>
      </c>
      <c r="AP1013" s="176" t="s">
        <v>266</v>
      </c>
      <c r="AQ1013" s="176" t="s">
        <v>266</v>
      </c>
      <c r="AR1013" s="176" t="s">
        <v>266</v>
      </c>
      <c r="AS1013" s="176" t="s">
        <v>266</v>
      </c>
      <c r="AT1013" s="176" t="s">
        <v>266</v>
      </c>
      <c r="AU1013" s="176" t="s">
        <v>266</v>
      </c>
      <c r="AV1013" s="176" t="s">
        <v>266</v>
      </c>
      <c r="AW1013" s="176" t="s">
        <v>266</v>
      </c>
      <c r="AX1013" s="176" t="s">
        <v>266</v>
      </c>
    </row>
    <row r="1014" spans="1:50" x14ac:dyDescent="0.3">
      <c r="A1014" s="176">
        <v>812862</v>
      </c>
      <c r="B1014" s="176" t="s">
        <v>289</v>
      </c>
      <c r="C1014" s="176" t="s">
        <v>203</v>
      </c>
      <c r="D1014" s="176" t="s">
        <v>203</v>
      </c>
      <c r="E1014" s="176" t="s">
        <v>203</v>
      </c>
      <c r="F1014" s="176" t="s">
        <v>203</v>
      </c>
      <c r="G1014" s="176" t="s">
        <v>203</v>
      </c>
      <c r="H1014" s="176" t="s">
        <v>205</v>
      </c>
      <c r="I1014" s="176" t="s">
        <v>205</v>
      </c>
      <c r="J1014" s="176" t="s">
        <v>205</v>
      </c>
      <c r="K1014" s="176" t="s">
        <v>205</v>
      </c>
      <c r="L1014" s="176" t="s">
        <v>205</v>
      </c>
      <c r="M1014" s="176" t="s">
        <v>205</v>
      </c>
      <c r="N1014" s="176" t="s">
        <v>205</v>
      </c>
      <c r="O1014" s="176" t="s">
        <v>205</v>
      </c>
      <c r="P1014" s="176" t="s">
        <v>205</v>
      </c>
      <c r="Q1014" s="176" t="s">
        <v>205</v>
      </c>
      <c r="R1014" s="176" t="s">
        <v>205</v>
      </c>
      <c r="S1014" s="176" t="s">
        <v>205</v>
      </c>
      <c r="T1014" s="176" t="s">
        <v>205</v>
      </c>
      <c r="U1014" s="176" t="s">
        <v>205</v>
      </c>
      <c r="V1014" s="176" t="s">
        <v>205</v>
      </c>
      <c r="W1014" s="176" t="s">
        <v>205</v>
      </c>
      <c r="X1014" s="176" t="s">
        <v>205</v>
      </c>
      <c r="Y1014" s="176" t="s">
        <v>205</v>
      </c>
      <c r="Z1014" s="176" t="s">
        <v>205</v>
      </c>
      <c r="AA1014" s="176" t="s">
        <v>266</v>
      </c>
      <c r="AB1014" s="176" t="s">
        <v>266</v>
      </c>
      <c r="AC1014" s="176" t="s">
        <v>266</v>
      </c>
      <c r="AD1014" s="176" t="s">
        <v>266</v>
      </c>
      <c r="AE1014" s="176" t="s">
        <v>266</v>
      </c>
      <c r="AF1014" s="176" t="s">
        <v>266</v>
      </c>
      <c r="AG1014" s="176" t="s">
        <v>266</v>
      </c>
      <c r="AH1014" s="176" t="s">
        <v>266</v>
      </c>
      <c r="AI1014" s="176" t="s">
        <v>266</v>
      </c>
      <c r="AJ1014" s="176" t="s">
        <v>266</v>
      </c>
      <c r="AK1014" s="176" t="s">
        <v>266</v>
      </c>
      <c r="AL1014" s="176" t="s">
        <v>266</v>
      </c>
      <c r="AM1014" s="176" t="s">
        <v>266</v>
      </c>
      <c r="AN1014" s="176" t="s">
        <v>266</v>
      </c>
      <c r="AO1014" s="176" t="s">
        <v>266</v>
      </c>
      <c r="AP1014" s="176" t="s">
        <v>266</v>
      </c>
      <c r="AQ1014" s="176" t="s">
        <v>266</v>
      </c>
      <c r="AR1014" s="176" t="s">
        <v>266</v>
      </c>
      <c r="AS1014" s="176" t="s">
        <v>266</v>
      </c>
      <c r="AT1014" s="176" t="s">
        <v>266</v>
      </c>
      <c r="AU1014" s="176" t="s">
        <v>266</v>
      </c>
      <c r="AV1014" s="176" t="s">
        <v>266</v>
      </c>
      <c r="AW1014" s="176" t="s">
        <v>266</v>
      </c>
      <c r="AX1014" s="176" t="s">
        <v>266</v>
      </c>
    </row>
    <row r="1015" spans="1:50" x14ac:dyDescent="0.3">
      <c r="A1015" s="176">
        <v>812864</v>
      </c>
      <c r="B1015" s="176" t="s">
        <v>289</v>
      </c>
      <c r="C1015" s="176" t="s">
        <v>205</v>
      </c>
      <c r="D1015" s="176" t="s">
        <v>205</v>
      </c>
      <c r="E1015" s="176" t="s">
        <v>205</v>
      </c>
      <c r="F1015" s="176" t="s">
        <v>205</v>
      </c>
      <c r="G1015" s="176" t="s">
        <v>205</v>
      </c>
      <c r="H1015" s="176" t="s">
        <v>203</v>
      </c>
      <c r="I1015" s="176" t="s">
        <v>203</v>
      </c>
      <c r="J1015" s="176" t="s">
        <v>205</v>
      </c>
      <c r="K1015" s="176" t="s">
        <v>203</v>
      </c>
      <c r="L1015" s="176" t="s">
        <v>203</v>
      </c>
      <c r="M1015" s="176" t="s">
        <v>205</v>
      </c>
      <c r="N1015" s="176" t="s">
        <v>203</v>
      </c>
      <c r="O1015" s="176" t="s">
        <v>204</v>
      </c>
      <c r="P1015" s="176" t="s">
        <v>205</v>
      </c>
      <c r="Q1015" s="176" t="s">
        <v>205</v>
      </c>
      <c r="R1015" s="176" t="s">
        <v>204</v>
      </c>
      <c r="S1015" s="176" t="s">
        <v>205</v>
      </c>
      <c r="T1015" s="176" t="s">
        <v>205</v>
      </c>
      <c r="U1015" s="176" t="s">
        <v>204</v>
      </c>
      <c r="V1015" s="176" t="s">
        <v>204</v>
      </c>
      <c r="W1015" s="176" t="s">
        <v>204</v>
      </c>
      <c r="X1015" s="176" t="s">
        <v>204</v>
      </c>
      <c r="Y1015" s="176" t="s">
        <v>204</v>
      </c>
      <c r="Z1015" s="176" t="s">
        <v>204</v>
      </c>
      <c r="AA1015" s="176" t="s">
        <v>266</v>
      </c>
      <c r="AB1015" s="176" t="s">
        <v>266</v>
      </c>
      <c r="AC1015" s="176" t="s">
        <v>266</v>
      </c>
      <c r="AD1015" s="176" t="s">
        <v>266</v>
      </c>
      <c r="AE1015" s="176" t="s">
        <v>266</v>
      </c>
      <c r="AF1015" s="176" t="s">
        <v>266</v>
      </c>
      <c r="AG1015" s="176" t="s">
        <v>266</v>
      </c>
      <c r="AH1015" s="176" t="s">
        <v>266</v>
      </c>
      <c r="AI1015" s="176" t="s">
        <v>266</v>
      </c>
      <c r="AJ1015" s="176" t="s">
        <v>266</v>
      </c>
      <c r="AK1015" s="176" t="s">
        <v>266</v>
      </c>
      <c r="AL1015" s="176" t="s">
        <v>266</v>
      </c>
      <c r="AM1015" s="176" t="s">
        <v>266</v>
      </c>
      <c r="AN1015" s="176" t="s">
        <v>266</v>
      </c>
      <c r="AO1015" s="176" t="s">
        <v>266</v>
      </c>
      <c r="AP1015" s="176" t="s">
        <v>266</v>
      </c>
      <c r="AQ1015" s="176" t="s">
        <v>266</v>
      </c>
      <c r="AR1015" s="176" t="s">
        <v>266</v>
      </c>
      <c r="AS1015" s="176" t="s">
        <v>266</v>
      </c>
      <c r="AT1015" s="176" t="s">
        <v>266</v>
      </c>
      <c r="AU1015" s="176" t="s">
        <v>266</v>
      </c>
      <c r="AV1015" s="176" t="s">
        <v>266</v>
      </c>
      <c r="AW1015" s="176" t="s">
        <v>266</v>
      </c>
      <c r="AX1015" s="176" t="s">
        <v>266</v>
      </c>
    </row>
    <row r="1016" spans="1:50" x14ac:dyDescent="0.3">
      <c r="A1016" s="176">
        <v>812870</v>
      </c>
      <c r="B1016" s="176" t="s">
        <v>289</v>
      </c>
      <c r="C1016" s="176" t="s">
        <v>204</v>
      </c>
      <c r="D1016" s="176" t="s">
        <v>205</v>
      </c>
      <c r="E1016" s="176" t="s">
        <v>205</v>
      </c>
      <c r="F1016" s="176" t="s">
        <v>204</v>
      </c>
      <c r="G1016" s="176" t="s">
        <v>204</v>
      </c>
      <c r="H1016" s="176" t="s">
        <v>204</v>
      </c>
      <c r="I1016" s="176" t="s">
        <v>204</v>
      </c>
      <c r="J1016" s="176" t="s">
        <v>205</v>
      </c>
      <c r="K1016" s="176" t="s">
        <v>203</v>
      </c>
      <c r="L1016" s="176" t="s">
        <v>205</v>
      </c>
      <c r="M1016" s="176" t="s">
        <v>203</v>
      </c>
      <c r="N1016" s="176" t="s">
        <v>205</v>
      </c>
      <c r="O1016" s="176" t="s">
        <v>205</v>
      </c>
      <c r="P1016" s="176" t="s">
        <v>205</v>
      </c>
      <c r="Q1016" s="176" t="s">
        <v>205</v>
      </c>
      <c r="R1016" s="176" t="s">
        <v>205</v>
      </c>
      <c r="S1016" s="176" t="s">
        <v>205</v>
      </c>
      <c r="T1016" s="176" t="s">
        <v>205</v>
      </c>
      <c r="U1016" s="176" t="s">
        <v>205</v>
      </c>
      <c r="V1016" s="176" t="s">
        <v>205</v>
      </c>
      <c r="W1016" s="176" t="s">
        <v>205</v>
      </c>
      <c r="X1016" s="176" t="s">
        <v>205</v>
      </c>
      <c r="Y1016" s="176" t="s">
        <v>205</v>
      </c>
      <c r="Z1016" s="176" t="s">
        <v>205</v>
      </c>
      <c r="AA1016" s="176" t="s">
        <v>266</v>
      </c>
      <c r="AB1016" s="176" t="s">
        <v>266</v>
      </c>
      <c r="AC1016" s="176" t="s">
        <v>266</v>
      </c>
      <c r="AD1016" s="176" t="s">
        <v>266</v>
      </c>
      <c r="AE1016" s="176" t="s">
        <v>266</v>
      </c>
      <c r="AF1016" s="176" t="s">
        <v>266</v>
      </c>
      <c r="AG1016" s="176" t="s">
        <v>266</v>
      </c>
      <c r="AH1016" s="176" t="s">
        <v>266</v>
      </c>
      <c r="AI1016" s="176" t="s">
        <v>266</v>
      </c>
      <c r="AJ1016" s="176" t="s">
        <v>266</v>
      </c>
      <c r="AK1016" s="176" t="s">
        <v>266</v>
      </c>
      <c r="AL1016" s="176" t="s">
        <v>266</v>
      </c>
      <c r="AM1016" s="176" t="s">
        <v>266</v>
      </c>
      <c r="AN1016" s="176" t="s">
        <v>266</v>
      </c>
      <c r="AO1016" s="176" t="s">
        <v>266</v>
      </c>
      <c r="AP1016" s="176" t="s">
        <v>266</v>
      </c>
      <c r="AQ1016" s="176" t="s">
        <v>266</v>
      </c>
      <c r="AR1016" s="176" t="s">
        <v>266</v>
      </c>
      <c r="AS1016" s="176" t="s">
        <v>266</v>
      </c>
      <c r="AT1016" s="176" t="s">
        <v>266</v>
      </c>
      <c r="AU1016" s="176" t="s">
        <v>266</v>
      </c>
      <c r="AV1016" s="176" t="s">
        <v>266</v>
      </c>
      <c r="AW1016" s="176" t="s">
        <v>266</v>
      </c>
      <c r="AX1016" s="176" t="s">
        <v>266</v>
      </c>
    </row>
    <row r="1017" spans="1:50" x14ac:dyDescent="0.3">
      <c r="A1017" s="176">
        <v>812871</v>
      </c>
      <c r="B1017" s="176" t="s">
        <v>289</v>
      </c>
      <c r="C1017" s="176" t="s">
        <v>205</v>
      </c>
      <c r="D1017" s="176" t="s">
        <v>205</v>
      </c>
      <c r="E1017" s="176" t="s">
        <v>203</v>
      </c>
      <c r="F1017" s="176" t="s">
        <v>205</v>
      </c>
      <c r="G1017" s="176" t="s">
        <v>205</v>
      </c>
      <c r="H1017" s="176" t="s">
        <v>205</v>
      </c>
      <c r="I1017" s="176" t="s">
        <v>203</v>
      </c>
      <c r="J1017" s="176" t="s">
        <v>205</v>
      </c>
      <c r="K1017" s="176" t="s">
        <v>204</v>
      </c>
      <c r="L1017" s="176" t="s">
        <v>205</v>
      </c>
      <c r="M1017" s="176" t="s">
        <v>205</v>
      </c>
      <c r="N1017" s="176" t="s">
        <v>205</v>
      </c>
      <c r="O1017" s="176" t="s">
        <v>204</v>
      </c>
      <c r="P1017" s="176" t="s">
        <v>205</v>
      </c>
      <c r="Q1017" s="176" t="s">
        <v>205</v>
      </c>
      <c r="R1017" s="176" t="s">
        <v>204</v>
      </c>
      <c r="S1017" s="176" t="s">
        <v>204</v>
      </c>
      <c r="T1017" s="176" t="s">
        <v>205</v>
      </c>
      <c r="U1017" s="176" t="s">
        <v>204</v>
      </c>
      <c r="V1017" s="176" t="s">
        <v>204</v>
      </c>
      <c r="W1017" s="176" t="s">
        <v>204</v>
      </c>
      <c r="X1017" s="176" t="s">
        <v>204</v>
      </c>
      <c r="Y1017" s="176" t="s">
        <v>204</v>
      </c>
      <c r="Z1017" s="176" t="s">
        <v>204</v>
      </c>
    </row>
    <row r="1018" spans="1:50" x14ac:dyDescent="0.3">
      <c r="A1018" s="176">
        <v>812872</v>
      </c>
      <c r="B1018" s="176" t="s">
        <v>289</v>
      </c>
      <c r="C1018" s="176" t="s">
        <v>205</v>
      </c>
      <c r="D1018" s="176" t="s">
        <v>205</v>
      </c>
      <c r="E1018" s="176" t="s">
        <v>203</v>
      </c>
      <c r="F1018" s="176" t="s">
        <v>205</v>
      </c>
      <c r="G1018" s="176" t="s">
        <v>203</v>
      </c>
      <c r="H1018" s="176" t="s">
        <v>203</v>
      </c>
      <c r="I1018" s="176" t="s">
        <v>203</v>
      </c>
      <c r="J1018" s="176" t="s">
        <v>205</v>
      </c>
      <c r="K1018" s="176" t="s">
        <v>205</v>
      </c>
      <c r="L1018" s="176" t="s">
        <v>205</v>
      </c>
      <c r="M1018" s="176" t="s">
        <v>204</v>
      </c>
      <c r="N1018" s="176" t="s">
        <v>205</v>
      </c>
      <c r="O1018" s="176" t="s">
        <v>204</v>
      </c>
      <c r="P1018" s="176" t="s">
        <v>204</v>
      </c>
      <c r="Q1018" s="176" t="s">
        <v>205</v>
      </c>
      <c r="R1018" s="176" t="s">
        <v>204</v>
      </c>
      <c r="S1018" s="176" t="s">
        <v>204</v>
      </c>
      <c r="T1018" s="176" t="s">
        <v>205</v>
      </c>
      <c r="U1018" s="176" t="s">
        <v>204</v>
      </c>
      <c r="V1018" s="176" t="s">
        <v>204</v>
      </c>
      <c r="W1018" s="176" t="s">
        <v>204</v>
      </c>
      <c r="X1018" s="176" t="s">
        <v>204</v>
      </c>
      <c r="Y1018" s="176" t="s">
        <v>204</v>
      </c>
      <c r="Z1018" s="176" t="s">
        <v>204</v>
      </c>
    </row>
    <row r="1019" spans="1:50" x14ac:dyDescent="0.3">
      <c r="A1019" s="176">
        <v>812880</v>
      </c>
      <c r="B1019" s="176" t="s">
        <v>289</v>
      </c>
      <c r="C1019" s="176" t="s">
        <v>205</v>
      </c>
      <c r="D1019" s="176" t="s">
        <v>203</v>
      </c>
      <c r="E1019" s="176" t="s">
        <v>205</v>
      </c>
      <c r="F1019" s="176" t="s">
        <v>203</v>
      </c>
      <c r="G1019" s="176" t="s">
        <v>205</v>
      </c>
      <c r="H1019" s="176" t="s">
        <v>203</v>
      </c>
      <c r="I1019" s="176" t="s">
        <v>205</v>
      </c>
      <c r="J1019" s="176" t="s">
        <v>205</v>
      </c>
      <c r="K1019" s="176" t="s">
        <v>205</v>
      </c>
      <c r="L1019" s="176" t="s">
        <v>203</v>
      </c>
      <c r="M1019" s="176" t="s">
        <v>205</v>
      </c>
      <c r="N1019" s="176" t="s">
        <v>205</v>
      </c>
      <c r="O1019" s="176" t="s">
        <v>205</v>
      </c>
      <c r="P1019" s="176" t="s">
        <v>205</v>
      </c>
      <c r="Q1019" s="176" t="s">
        <v>205</v>
      </c>
      <c r="R1019" s="176" t="s">
        <v>205</v>
      </c>
      <c r="S1019" s="176" t="s">
        <v>205</v>
      </c>
      <c r="T1019" s="176" t="s">
        <v>205</v>
      </c>
      <c r="U1019" s="176" t="s">
        <v>205</v>
      </c>
      <c r="V1019" s="176" t="s">
        <v>205</v>
      </c>
      <c r="W1019" s="176" t="s">
        <v>205</v>
      </c>
      <c r="X1019" s="176" t="s">
        <v>205</v>
      </c>
      <c r="Y1019" s="176" t="s">
        <v>205</v>
      </c>
      <c r="Z1019" s="176" t="s">
        <v>205</v>
      </c>
      <c r="AA1019" s="176" t="s">
        <v>266</v>
      </c>
      <c r="AB1019" s="176" t="s">
        <v>266</v>
      </c>
      <c r="AC1019" s="176" t="s">
        <v>266</v>
      </c>
      <c r="AD1019" s="176" t="s">
        <v>266</v>
      </c>
      <c r="AE1019" s="176" t="s">
        <v>266</v>
      </c>
      <c r="AF1019" s="176" t="s">
        <v>266</v>
      </c>
      <c r="AG1019" s="176" t="s">
        <v>266</v>
      </c>
      <c r="AH1019" s="176" t="s">
        <v>266</v>
      </c>
      <c r="AI1019" s="176" t="s">
        <v>266</v>
      </c>
      <c r="AJ1019" s="176" t="s">
        <v>266</v>
      </c>
      <c r="AK1019" s="176" t="s">
        <v>266</v>
      </c>
      <c r="AL1019" s="176" t="s">
        <v>266</v>
      </c>
      <c r="AM1019" s="176" t="s">
        <v>266</v>
      </c>
      <c r="AN1019" s="176" t="s">
        <v>266</v>
      </c>
      <c r="AO1019" s="176" t="s">
        <v>266</v>
      </c>
      <c r="AP1019" s="176" t="s">
        <v>266</v>
      </c>
      <c r="AQ1019" s="176" t="s">
        <v>266</v>
      </c>
      <c r="AR1019" s="176" t="s">
        <v>266</v>
      </c>
      <c r="AS1019" s="176" t="s">
        <v>266</v>
      </c>
      <c r="AT1019" s="176" t="s">
        <v>266</v>
      </c>
      <c r="AU1019" s="176" t="s">
        <v>266</v>
      </c>
      <c r="AV1019" s="176" t="s">
        <v>266</v>
      </c>
      <c r="AW1019" s="176" t="s">
        <v>266</v>
      </c>
      <c r="AX1019" s="176" t="s">
        <v>266</v>
      </c>
    </row>
    <row r="1020" spans="1:50" x14ac:dyDescent="0.3">
      <c r="A1020" s="176">
        <v>812883</v>
      </c>
      <c r="B1020" s="176" t="s">
        <v>289</v>
      </c>
      <c r="C1020" s="176" t="s">
        <v>205</v>
      </c>
      <c r="D1020" s="176" t="s">
        <v>205</v>
      </c>
      <c r="E1020" s="176" t="s">
        <v>205</v>
      </c>
      <c r="F1020" s="176" t="s">
        <v>205</v>
      </c>
      <c r="G1020" s="176" t="s">
        <v>205</v>
      </c>
      <c r="H1020" s="176" t="s">
        <v>205</v>
      </c>
      <c r="I1020" s="176" t="s">
        <v>205</v>
      </c>
      <c r="J1020" s="176" t="s">
        <v>204</v>
      </c>
      <c r="K1020" s="176" t="s">
        <v>205</v>
      </c>
      <c r="L1020" s="176" t="s">
        <v>205</v>
      </c>
      <c r="M1020" s="176" t="s">
        <v>205</v>
      </c>
      <c r="N1020" s="176" t="s">
        <v>205</v>
      </c>
      <c r="O1020" s="176" t="s">
        <v>204</v>
      </c>
      <c r="P1020" s="176" t="s">
        <v>205</v>
      </c>
      <c r="Q1020" s="176" t="s">
        <v>205</v>
      </c>
      <c r="R1020" s="176" t="s">
        <v>205</v>
      </c>
      <c r="S1020" s="176" t="s">
        <v>205</v>
      </c>
      <c r="T1020" s="176" t="s">
        <v>205</v>
      </c>
      <c r="U1020" s="176" t="s">
        <v>204</v>
      </c>
      <c r="V1020" s="176" t="s">
        <v>204</v>
      </c>
      <c r="W1020" s="176" t="s">
        <v>204</v>
      </c>
      <c r="X1020" s="176" t="s">
        <v>204</v>
      </c>
      <c r="Y1020" s="176" t="s">
        <v>204</v>
      </c>
      <c r="Z1020" s="176" t="s">
        <v>204</v>
      </c>
      <c r="AA1020" s="176" t="s">
        <v>266</v>
      </c>
      <c r="AB1020" s="176" t="s">
        <v>266</v>
      </c>
      <c r="AC1020" s="176" t="s">
        <v>266</v>
      </c>
      <c r="AD1020" s="176" t="s">
        <v>266</v>
      </c>
      <c r="AE1020" s="176" t="s">
        <v>266</v>
      </c>
      <c r="AF1020" s="176" t="s">
        <v>266</v>
      </c>
      <c r="AG1020" s="176" t="s">
        <v>266</v>
      </c>
      <c r="AH1020" s="176" t="s">
        <v>266</v>
      </c>
      <c r="AI1020" s="176" t="s">
        <v>266</v>
      </c>
      <c r="AJ1020" s="176" t="s">
        <v>266</v>
      </c>
      <c r="AK1020" s="176" t="s">
        <v>266</v>
      </c>
      <c r="AL1020" s="176" t="s">
        <v>266</v>
      </c>
      <c r="AM1020" s="176" t="s">
        <v>266</v>
      </c>
      <c r="AN1020" s="176" t="s">
        <v>266</v>
      </c>
      <c r="AO1020" s="176" t="s">
        <v>266</v>
      </c>
      <c r="AP1020" s="176" t="s">
        <v>266</v>
      </c>
      <c r="AQ1020" s="176" t="s">
        <v>266</v>
      </c>
      <c r="AR1020" s="176" t="s">
        <v>266</v>
      </c>
      <c r="AS1020" s="176" t="s">
        <v>266</v>
      </c>
      <c r="AT1020" s="176" t="s">
        <v>266</v>
      </c>
      <c r="AU1020" s="176" t="s">
        <v>266</v>
      </c>
      <c r="AV1020" s="176" t="s">
        <v>266</v>
      </c>
      <c r="AW1020" s="176" t="s">
        <v>266</v>
      </c>
      <c r="AX1020" s="176" t="s">
        <v>266</v>
      </c>
    </row>
    <row r="1021" spans="1:50" x14ac:dyDescent="0.3">
      <c r="A1021" s="176">
        <v>812893</v>
      </c>
      <c r="B1021" s="176" t="s">
        <v>289</v>
      </c>
      <c r="C1021" s="176" t="s">
        <v>204</v>
      </c>
      <c r="D1021" s="176" t="s">
        <v>205</v>
      </c>
      <c r="E1021" s="176" t="s">
        <v>205</v>
      </c>
      <c r="F1021" s="176" t="s">
        <v>203</v>
      </c>
      <c r="G1021" s="176" t="s">
        <v>205</v>
      </c>
      <c r="H1021" s="176" t="s">
        <v>205</v>
      </c>
      <c r="I1021" s="176" t="s">
        <v>205</v>
      </c>
      <c r="J1021" s="176" t="s">
        <v>205</v>
      </c>
      <c r="K1021" s="176" t="s">
        <v>205</v>
      </c>
      <c r="L1021" s="176" t="s">
        <v>205</v>
      </c>
      <c r="M1021" s="176" t="s">
        <v>205</v>
      </c>
      <c r="N1021" s="176" t="s">
        <v>205</v>
      </c>
      <c r="O1021" s="176" t="s">
        <v>205</v>
      </c>
      <c r="P1021" s="176" t="s">
        <v>205</v>
      </c>
      <c r="Q1021" s="176" t="s">
        <v>205</v>
      </c>
      <c r="R1021" s="176" t="s">
        <v>205</v>
      </c>
      <c r="S1021" s="176" t="s">
        <v>205</v>
      </c>
      <c r="T1021" s="176" t="s">
        <v>205</v>
      </c>
      <c r="U1021" s="176" t="s">
        <v>204</v>
      </c>
      <c r="V1021" s="176" t="s">
        <v>204</v>
      </c>
      <c r="W1021" s="176" t="s">
        <v>204</v>
      </c>
      <c r="X1021" s="176" t="s">
        <v>204</v>
      </c>
      <c r="Y1021" s="176" t="s">
        <v>204</v>
      </c>
      <c r="Z1021" s="176" t="s">
        <v>205</v>
      </c>
      <c r="AA1021" s="176" t="s">
        <v>266</v>
      </c>
      <c r="AB1021" s="176" t="s">
        <v>266</v>
      </c>
      <c r="AC1021" s="176" t="s">
        <v>266</v>
      </c>
      <c r="AD1021" s="176" t="s">
        <v>266</v>
      </c>
      <c r="AE1021" s="176" t="s">
        <v>266</v>
      </c>
      <c r="AF1021" s="176" t="s">
        <v>266</v>
      </c>
      <c r="AG1021" s="176" t="s">
        <v>266</v>
      </c>
      <c r="AH1021" s="176" t="s">
        <v>266</v>
      </c>
      <c r="AI1021" s="176" t="s">
        <v>266</v>
      </c>
      <c r="AJ1021" s="176" t="s">
        <v>266</v>
      </c>
      <c r="AK1021" s="176" t="s">
        <v>266</v>
      </c>
      <c r="AL1021" s="176" t="s">
        <v>266</v>
      </c>
      <c r="AM1021" s="176" t="s">
        <v>266</v>
      </c>
      <c r="AN1021" s="176" t="s">
        <v>266</v>
      </c>
      <c r="AO1021" s="176" t="s">
        <v>266</v>
      </c>
      <c r="AP1021" s="176" t="s">
        <v>266</v>
      </c>
      <c r="AQ1021" s="176" t="s">
        <v>266</v>
      </c>
      <c r="AR1021" s="176" t="s">
        <v>266</v>
      </c>
      <c r="AS1021" s="176" t="s">
        <v>266</v>
      </c>
      <c r="AT1021" s="176" t="s">
        <v>266</v>
      </c>
      <c r="AU1021" s="176" t="s">
        <v>266</v>
      </c>
      <c r="AV1021" s="176" t="s">
        <v>266</v>
      </c>
      <c r="AW1021" s="176" t="s">
        <v>266</v>
      </c>
      <c r="AX1021" s="176" t="s">
        <v>266</v>
      </c>
    </row>
    <row r="1022" spans="1:50" x14ac:dyDescent="0.3">
      <c r="A1022" s="176">
        <v>812896</v>
      </c>
      <c r="B1022" s="176" t="s">
        <v>289</v>
      </c>
      <c r="C1022" s="176" t="s">
        <v>203</v>
      </c>
      <c r="D1022" s="176" t="s">
        <v>205</v>
      </c>
      <c r="E1022" s="176" t="s">
        <v>203</v>
      </c>
      <c r="F1022" s="176" t="s">
        <v>205</v>
      </c>
      <c r="G1022" s="176" t="s">
        <v>205</v>
      </c>
      <c r="H1022" s="176" t="s">
        <v>205</v>
      </c>
      <c r="I1022" s="176" t="s">
        <v>205</v>
      </c>
      <c r="J1022" s="176" t="s">
        <v>205</v>
      </c>
      <c r="K1022" s="176" t="s">
        <v>205</v>
      </c>
      <c r="L1022" s="176" t="s">
        <v>204</v>
      </c>
      <c r="M1022" s="176" t="s">
        <v>205</v>
      </c>
      <c r="N1022" s="176" t="s">
        <v>205</v>
      </c>
      <c r="O1022" s="176" t="s">
        <v>204</v>
      </c>
      <c r="P1022" s="176" t="s">
        <v>205</v>
      </c>
      <c r="Q1022" s="176" t="s">
        <v>205</v>
      </c>
      <c r="R1022" s="176" t="s">
        <v>205</v>
      </c>
      <c r="S1022" s="176" t="s">
        <v>204</v>
      </c>
      <c r="T1022" s="176" t="s">
        <v>205</v>
      </c>
      <c r="U1022" s="176" t="s">
        <v>205</v>
      </c>
      <c r="V1022" s="176" t="s">
        <v>205</v>
      </c>
      <c r="W1022" s="176" t="s">
        <v>205</v>
      </c>
      <c r="X1022" s="176" t="s">
        <v>205</v>
      </c>
      <c r="Y1022" s="176" t="s">
        <v>205</v>
      </c>
      <c r="Z1022" s="176" t="s">
        <v>204</v>
      </c>
      <c r="AA1022" s="176" t="s">
        <v>266</v>
      </c>
      <c r="AB1022" s="176" t="s">
        <v>266</v>
      </c>
      <c r="AC1022" s="176" t="s">
        <v>266</v>
      </c>
      <c r="AD1022" s="176" t="s">
        <v>266</v>
      </c>
      <c r="AE1022" s="176" t="s">
        <v>266</v>
      </c>
      <c r="AF1022" s="176" t="s">
        <v>266</v>
      </c>
      <c r="AG1022" s="176" t="s">
        <v>266</v>
      </c>
      <c r="AH1022" s="176" t="s">
        <v>266</v>
      </c>
      <c r="AI1022" s="176" t="s">
        <v>266</v>
      </c>
      <c r="AJ1022" s="176" t="s">
        <v>266</v>
      </c>
      <c r="AK1022" s="176" t="s">
        <v>266</v>
      </c>
      <c r="AL1022" s="176" t="s">
        <v>266</v>
      </c>
      <c r="AM1022" s="176" t="s">
        <v>266</v>
      </c>
      <c r="AN1022" s="176" t="s">
        <v>266</v>
      </c>
      <c r="AO1022" s="176" t="s">
        <v>266</v>
      </c>
      <c r="AP1022" s="176" t="s">
        <v>266</v>
      </c>
      <c r="AQ1022" s="176" t="s">
        <v>266</v>
      </c>
      <c r="AR1022" s="176" t="s">
        <v>266</v>
      </c>
      <c r="AS1022" s="176" t="s">
        <v>266</v>
      </c>
      <c r="AT1022" s="176" t="s">
        <v>266</v>
      </c>
      <c r="AU1022" s="176" t="s">
        <v>266</v>
      </c>
      <c r="AV1022" s="176" t="s">
        <v>266</v>
      </c>
      <c r="AW1022" s="176" t="s">
        <v>266</v>
      </c>
      <c r="AX1022" s="176" t="s">
        <v>266</v>
      </c>
    </row>
    <row r="1023" spans="1:50" x14ac:dyDescent="0.3">
      <c r="A1023" s="176">
        <v>812899</v>
      </c>
      <c r="B1023" s="176" t="s">
        <v>289</v>
      </c>
      <c r="C1023" s="176" t="s">
        <v>205</v>
      </c>
      <c r="D1023" s="176" t="s">
        <v>205</v>
      </c>
      <c r="E1023" s="176" t="s">
        <v>205</v>
      </c>
      <c r="F1023" s="176" t="s">
        <v>205</v>
      </c>
      <c r="G1023" s="176" t="s">
        <v>205</v>
      </c>
      <c r="H1023" s="176" t="s">
        <v>205</v>
      </c>
      <c r="I1023" s="176" t="s">
        <v>205</v>
      </c>
      <c r="J1023" s="176" t="s">
        <v>205</v>
      </c>
      <c r="K1023" s="176" t="s">
        <v>205</v>
      </c>
      <c r="L1023" s="176" t="s">
        <v>205</v>
      </c>
      <c r="M1023" s="176" t="s">
        <v>205</v>
      </c>
      <c r="N1023" s="176" t="s">
        <v>205</v>
      </c>
      <c r="O1023" s="176" t="s">
        <v>204</v>
      </c>
      <c r="P1023" s="176" t="s">
        <v>204</v>
      </c>
      <c r="Q1023" s="176" t="s">
        <v>205</v>
      </c>
      <c r="R1023" s="176" t="s">
        <v>205</v>
      </c>
      <c r="S1023" s="176" t="s">
        <v>204</v>
      </c>
      <c r="T1023" s="176" t="s">
        <v>205</v>
      </c>
      <c r="U1023" s="176" t="s">
        <v>205</v>
      </c>
      <c r="V1023" s="176" t="s">
        <v>205</v>
      </c>
      <c r="W1023" s="176" t="s">
        <v>205</v>
      </c>
      <c r="X1023" s="176" t="s">
        <v>205</v>
      </c>
      <c r="Y1023" s="176" t="s">
        <v>205</v>
      </c>
      <c r="Z1023" s="176" t="s">
        <v>204</v>
      </c>
      <c r="AA1023" s="176" t="s">
        <v>266</v>
      </c>
      <c r="AB1023" s="176" t="s">
        <v>266</v>
      </c>
      <c r="AC1023" s="176" t="s">
        <v>266</v>
      </c>
      <c r="AD1023" s="176" t="s">
        <v>266</v>
      </c>
      <c r="AE1023" s="176" t="s">
        <v>266</v>
      </c>
      <c r="AF1023" s="176" t="s">
        <v>266</v>
      </c>
      <c r="AG1023" s="176" t="s">
        <v>266</v>
      </c>
      <c r="AH1023" s="176" t="s">
        <v>266</v>
      </c>
      <c r="AI1023" s="176" t="s">
        <v>266</v>
      </c>
      <c r="AJ1023" s="176" t="s">
        <v>266</v>
      </c>
      <c r="AK1023" s="176" t="s">
        <v>266</v>
      </c>
      <c r="AL1023" s="176" t="s">
        <v>266</v>
      </c>
      <c r="AM1023" s="176" t="s">
        <v>266</v>
      </c>
      <c r="AN1023" s="176" t="s">
        <v>266</v>
      </c>
      <c r="AO1023" s="176" t="s">
        <v>266</v>
      </c>
      <c r="AP1023" s="176" t="s">
        <v>266</v>
      </c>
      <c r="AQ1023" s="176" t="s">
        <v>266</v>
      </c>
      <c r="AR1023" s="176" t="s">
        <v>266</v>
      </c>
      <c r="AS1023" s="176" t="s">
        <v>266</v>
      </c>
      <c r="AT1023" s="176" t="s">
        <v>266</v>
      </c>
      <c r="AU1023" s="176" t="s">
        <v>266</v>
      </c>
      <c r="AV1023" s="176" t="s">
        <v>266</v>
      </c>
      <c r="AW1023" s="176" t="s">
        <v>266</v>
      </c>
      <c r="AX1023" s="176" t="s">
        <v>266</v>
      </c>
    </row>
    <row r="1024" spans="1:50" x14ac:dyDescent="0.3">
      <c r="A1024" s="176">
        <v>812905</v>
      </c>
      <c r="B1024" s="176" t="s">
        <v>289</v>
      </c>
      <c r="C1024" s="176" t="s">
        <v>205</v>
      </c>
      <c r="D1024" s="176" t="s">
        <v>203</v>
      </c>
      <c r="E1024" s="176" t="s">
        <v>203</v>
      </c>
      <c r="F1024" s="176" t="s">
        <v>203</v>
      </c>
      <c r="G1024" s="176" t="s">
        <v>203</v>
      </c>
      <c r="H1024" s="176" t="s">
        <v>205</v>
      </c>
      <c r="I1024" s="176" t="s">
        <v>203</v>
      </c>
      <c r="J1024" s="176" t="s">
        <v>205</v>
      </c>
      <c r="K1024" s="176" t="s">
        <v>203</v>
      </c>
      <c r="L1024" s="176" t="s">
        <v>205</v>
      </c>
      <c r="M1024" s="176" t="s">
        <v>205</v>
      </c>
      <c r="N1024" s="176" t="s">
        <v>205</v>
      </c>
      <c r="O1024" s="176" t="s">
        <v>205</v>
      </c>
      <c r="P1024" s="176" t="s">
        <v>205</v>
      </c>
      <c r="Q1024" s="176" t="s">
        <v>205</v>
      </c>
      <c r="R1024" s="176" t="s">
        <v>205</v>
      </c>
      <c r="S1024" s="176" t="s">
        <v>205</v>
      </c>
      <c r="T1024" s="176" t="s">
        <v>205</v>
      </c>
      <c r="U1024" s="176" t="s">
        <v>204</v>
      </c>
      <c r="V1024" s="176" t="s">
        <v>204</v>
      </c>
      <c r="W1024" s="176" t="s">
        <v>204</v>
      </c>
      <c r="X1024" s="176" t="s">
        <v>204</v>
      </c>
      <c r="Y1024" s="176" t="s">
        <v>204</v>
      </c>
      <c r="Z1024" s="176" t="s">
        <v>204</v>
      </c>
    </row>
    <row r="1025" spans="1:50" x14ac:dyDescent="0.3">
      <c r="A1025" s="176">
        <v>812909</v>
      </c>
      <c r="B1025" s="176" t="s">
        <v>289</v>
      </c>
      <c r="C1025" s="176" t="s">
        <v>205</v>
      </c>
      <c r="D1025" s="176" t="s">
        <v>205</v>
      </c>
      <c r="E1025" s="176" t="s">
        <v>204</v>
      </c>
      <c r="F1025" s="176" t="s">
        <v>205</v>
      </c>
      <c r="G1025" s="176" t="s">
        <v>203</v>
      </c>
      <c r="H1025" s="176" t="s">
        <v>205</v>
      </c>
      <c r="I1025" s="176" t="s">
        <v>205</v>
      </c>
      <c r="J1025" s="176" t="s">
        <v>205</v>
      </c>
      <c r="K1025" s="176" t="s">
        <v>205</v>
      </c>
      <c r="L1025" s="176" t="s">
        <v>205</v>
      </c>
      <c r="M1025" s="176" t="s">
        <v>205</v>
      </c>
      <c r="N1025" s="176" t="s">
        <v>205</v>
      </c>
      <c r="O1025" s="176" t="s">
        <v>205</v>
      </c>
      <c r="P1025" s="176" t="s">
        <v>205</v>
      </c>
      <c r="Q1025" s="176" t="s">
        <v>205</v>
      </c>
      <c r="R1025" s="176" t="s">
        <v>205</v>
      </c>
      <c r="S1025" s="176" t="s">
        <v>205</v>
      </c>
      <c r="T1025" s="176" t="s">
        <v>205</v>
      </c>
      <c r="U1025" s="176" t="s">
        <v>205</v>
      </c>
      <c r="V1025" s="176" t="s">
        <v>204</v>
      </c>
      <c r="W1025" s="176" t="s">
        <v>204</v>
      </c>
      <c r="X1025" s="176" t="s">
        <v>205</v>
      </c>
      <c r="Y1025" s="176" t="s">
        <v>204</v>
      </c>
      <c r="Z1025" s="176" t="s">
        <v>205</v>
      </c>
      <c r="AA1025" s="176" t="s">
        <v>266</v>
      </c>
      <c r="AB1025" s="176" t="s">
        <v>266</v>
      </c>
      <c r="AC1025" s="176" t="s">
        <v>266</v>
      </c>
      <c r="AD1025" s="176" t="s">
        <v>266</v>
      </c>
      <c r="AE1025" s="176" t="s">
        <v>266</v>
      </c>
      <c r="AF1025" s="176" t="s">
        <v>266</v>
      </c>
      <c r="AG1025" s="176" t="s">
        <v>266</v>
      </c>
      <c r="AH1025" s="176" t="s">
        <v>266</v>
      </c>
      <c r="AI1025" s="176" t="s">
        <v>266</v>
      </c>
      <c r="AJ1025" s="176" t="s">
        <v>266</v>
      </c>
      <c r="AK1025" s="176" t="s">
        <v>266</v>
      </c>
      <c r="AL1025" s="176" t="s">
        <v>266</v>
      </c>
      <c r="AM1025" s="176" t="s">
        <v>266</v>
      </c>
      <c r="AN1025" s="176" t="s">
        <v>266</v>
      </c>
      <c r="AO1025" s="176" t="s">
        <v>266</v>
      </c>
      <c r="AP1025" s="176" t="s">
        <v>266</v>
      </c>
      <c r="AQ1025" s="176" t="s">
        <v>266</v>
      </c>
      <c r="AR1025" s="176" t="s">
        <v>266</v>
      </c>
      <c r="AS1025" s="176" t="s">
        <v>266</v>
      </c>
      <c r="AT1025" s="176" t="s">
        <v>266</v>
      </c>
      <c r="AU1025" s="176" t="s">
        <v>266</v>
      </c>
      <c r="AV1025" s="176" t="s">
        <v>266</v>
      </c>
      <c r="AW1025" s="176" t="s">
        <v>266</v>
      </c>
      <c r="AX1025" s="176" t="s">
        <v>266</v>
      </c>
    </row>
    <row r="1026" spans="1:50" x14ac:dyDescent="0.3">
      <c r="A1026" s="176">
        <v>812979</v>
      </c>
      <c r="B1026" s="176" t="s">
        <v>289</v>
      </c>
      <c r="C1026" s="176" t="s">
        <v>205</v>
      </c>
      <c r="D1026" s="176" t="s">
        <v>205</v>
      </c>
      <c r="E1026" s="176" t="s">
        <v>205</v>
      </c>
      <c r="F1026" s="176" t="s">
        <v>205</v>
      </c>
      <c r="G1026" s="176" t="s">
        <v>205</v>
      </c>
      <c r="H1026" s="176" t="s">
        <v>205</v>
      </c>
      <c r="I1026" s="176" t="s">
        <v>205</v>
      </c>
      <c r="J1026" s="176" t="s">
        <v>205</v>
      </c>
      <c r="K1026" s="176" t="s">
        <v>205</v>
      </c>
      <c r="L1026" s="176" t="s">
        <v>203</v>
      </c>
      <c r="M1026" s="176" t="s">
        <v>205</v>
      </c>
      <c r="N1026" s="176" t="s">
        <v>205</v>
      </c>
      <c r="O1026" s="176" t="s">
        <v>204</v>
      </c>
      <c r="P1026" s="176" t="s">
        <v>204</v>
      </c>
      <c r="Q1026" s="176" t="s">
        <v>204</v>
      </c>
      <c r="R1026" s="176" t="s">
        <v>204</v>
      </c>
      <c r="S1026" s="176" t="s">
        <v>204</v>
      </c>
      <c r="T1026" s="176" t="s">
        <v>204</v>
      </c>
      <c r="U1026" s="176" t="s">
        <v>204</v>
      </c>
      <c r="V1026" s="176" t="s">
        <v>204</v>
      </c>
      <c r="W1026" s="176" t="s">
        <v>204</v>
      </c>
      <c r="X1026" s="176" t="s">
        <v>204</v>
      </c>
      <c r="Y1026" s="176" t="s">
        <v>204</v>
      </c>
      <c r="Z1026" s="176" t="s">
        <v>204</v>
      </c>
    </row>
    <row r="1027" spans="1:50" x14ac:dyDescent="0.3">
      <c r="A1027" s="176">
        <v>812981</v>
      </c>
      <c r="B1027" s="176" t="s">
        <v>289</v>
      </c>
      <c r="C1027" s="176" t="s">
        <v>205</v>
      </c>
      <c r="D1027" s="176" t="s">
        <v>205</v>
      </c>
      <c r="E1027" s="176" t="s">
        <v>205</v>
      </c>
      <c r="F1027" s="176" t="s">
        <v>205</v>
      </c>
      <c r="G1027" s="176" t="s">
        <v>205</v>
      </c>
      <c r="H1027" s="176" t="s">
        <v>205</v>
      </c>
      <c r="I1027" s="176" t="s">
        <v>203</v>
      </c>
      <c r="J1027" s="176" t="s">
        <v>205</v>
      </c>
      <c r="K1027" s="176" t="s">
        <v>203</v>
      </c>
      <c r="L1027" s="176" t="s">
        <v>205</v>
      </c>
      <c r="M1027" s="176" t="s">
        <v>205</v>
      </c>
      <c r="N1027" s="176" t="s">
        <v>205</v>
      </c>
      <c r="O1027" s="176" t="s">
        <v>205</v>
      </c>
      <c r="P1027" s="176" t="s">
        <v>205</v>
      </c>
      <c r="Q1027" s="176" t="s">
        <v>205</v>
      </c>
      <c r="R1027" s="176" t="s">
        <v>204</v>
      </c>
      <c r="S1027" s="176" t="s">
        <v>205</v>
      </c>
      <c r="T1027" s="176" t="s">
        <v>205</v>
      </c>
      <c r="U1027" s="176" t="s">
        <v>205</v>
      </c>
      <c r="V1027" s="176" t="s">
        <v>205</v>
      </c>
      <c r="W1027" s="176" t="s">
        <v>205</v>
      </c>
      <c r="X1027" s="176" t="s">
        <v>205</v>
      </c>
      <c r="Y1027" s="176" t="s">
        <v>204</v>
      </c>
      <c r="Z1027" s="176" t="s">
        <v>205</v>
      </c>
      <c r="AA1027" s="176" t="s">
        <v>266</v>
      </c>
      <c r="AB1027" s="176" t="s">
        <v>266</v>
      </c>
      <c r="AC1027" s="176" t="s">
        <v>266</v>
      </c>
      <c r="AD1027" s="176" t="s">
        <v>266</v>
      </c>
      <c r="AE1027" s="176" t="s">
        <v>266</v>
      </c>
      <c r="AF1027" s="176" t="s">
        <v>266</v>
      </c>
      <c r="AG1027" s="176" t="s">
        <v>266</v>
      </c>
      <c r="AH1027" s="176" t="s">
        <v>266</v>
      </c>
      <c r="AI1027" s="176" t="s">
        <v>266</v>
      </c>
      <c r="AJ1027" s="176" t="s">
        <v>266</v>
      </c>
      <c r="AK1027" s="176" t="s">
        <v>266</v>
      </c>
      <c r="AL1027" s="176" t="s">
        <v>266</v>
      </c>
      <c r="AM1027" s="176" t="s">
        <v>266</v>
      </c>
      <c r="AN1027" s="176" t="s">
        <v>266</v>
      </c>
      <c r="AO1027" s="176" t="s">
        <v>266</v>
      </c>
      <c r="AP1027" s="176" t="s">
        <v>266</v>
      </c>
      <c r="AQ1027" s="176" t="s">
        <v>266</v>
      </c>
      <c r="AR1027" s="176" t="s">
        <v>266</v>
      </c>
      <c r="AS1027" s="176" t="s">
        <v>266</v>
      </c>
      <c r="AT1027" s="176" t="s">
        <v>266</v>
      </c>
      <c r="AU1027" s="176" t="s">
        <v>266</v>
      </c>
      <c r="AV1027" s="176" t="s">
        <v>266</v>
      </c>
      <c r="AW1027" s="176" t="s">
        <v>266</v>
      </c>
      <c r="AX1027" s="176" t="s">
        <v>266</v>
      </c>
    </row>
    <row r="1028" spans="1:50" x14ac:dyDescent="0.3">
      <c r="A1028" s="176">
        <v>812982</v>
      </c>
      <c r="B1028" s="176" t="s">
        <v>289</v>
      </c>
      <c r="C1028" s="176" t="s">
        <v>205</v>
      </c>
      <c r="D1028" s="176" t="s">
        <v>205</v>
      </c>
      <c r="E1028" s="176" t="s">
        <v>204</v>
      </c>
      <c r="F1028" s="176" t="s">
        <v>205</v>
      </c>
      <c r="G1028" s="176" t="s">
        <v>205</v>
      </c>
      <c r="H1028" s="176" t="s">
        <v>205</v>
      </c>
      <c r="I1028" s="176" t="s">
        <v>205</v>
      </c>
      <c r="J1028" s="176" t="s">
        <v>205</v>
      </c>
      <c r="K1028" s="176" t="s">
        <v>205</v>
      </c>
      <c r="L1028" s="176" t="s">
        <v>204</v>
      </c>
      <c r="M1028" s="176" t="s">
        <v>203</v>
      </c>
      <c r="N1028" s="176" t="s">
        <v>205</v>
      </c>
      <c r="O1028" s="176" t="s">
        <v>205</v>
      </c>
      <c r="P1028" s="176" t="s">
        <v>205</v>
      </c>
      <c r="Q1028" s="176" t="s">
        <v>205</v>
      </c>
      <c r="R1028" s="176" t="s">
        <v>205</v>
      </c>
      <c r="S1028" s="176" t="s">
        <v>205</v>
      </c>
      <c r="T1028" s="176" t="s">
        <v>205</v>
      </c>
      <c r="U1028" s="176" t="s">
        <v>204</v>
      </c>
      <c r="V1028" s="176" t="s">
        <v>204</v>
      </c>
      <c r="W1028" s="176" t="s">
        <v>204</v>
      </c>
      <c r="X1028" s="176" t="s">
        <v>204</v>
      </c>
      <c r="Y1028" s="176" t="s">
        <v>204</v>
      </c>
      <c r="Z1028" s="176" t="s">
        <v>204</v>
      </c>
    </row>
    <row r="1029" spans="1:50" x14ac:dyDescent="0.3">
      <c r="A1029" s="176">
        <v>812991</v>
      </c>
      <c r="B1029" s="176" t="s">
        <v>289</v>
      </c>
      <c r="C1029" s="176" t="s">
        <v>203</v>
      </c>
      <c r="D1029" s="176" t="s">
        <v>205</v>
      </c>
      <c r="E1029" s="176" t="s">
        <v>205</v>
      </c>
      <c r="F1029" s="176" t="s">
        <v>205</v>
      </c>
      <c r="G1029" s="176" t="s">
        <v>205</v>
      </c>
      <c r="H1029" s="176" t="s">
        <v>203</v>
      </c>
      <c r="I1029" s="176" t="s">
        <v>205</v>
      </c>
      <c r="J1029" s="176" t="s">
        <v>205</v>
      </c>
      <c r="K1029" s="176" t="s">
        <v>205</v>
      </c>
      <c r="L1029" s="176" t="s">
        <v>205</v>
      </c>
      <c r="M1029" s="176" t="s">
        <v>205</v>
      </c>
      <c r="N1029" s="176" t="s">
        <v>205</v>
      </c>
      <c r="O1029" s="176" t="s">
        <v>204</v>
      </c>
      <c r="P1029" s="176" t="s">
        <v>205</v>
      </c>
      <c r="Q1029" s="176" t="s">
        <v>204</v>
      </c>
      <c r="R1029" s="176" t="s">
        <v>205</v>
      </c>
      <c r="S1029" s="176" t="s">
        <v>205</v>
      </c>
      <c r="T1029" s="176" t="s">
        <v>204</v>
      </c>
      <c r="U1029" s="176" t="s">
        <v>204</v>
      </c>
      <c r="V1029" s="176" t="s">
        <v>204</v>
      </c>
      <c r="W1029" s="176" t="s">
        <v>204</v>
      </c>
      <c r="X1029" s="176" t="s">
        <v>204</v>
      </c>
      <c r="Y1029" s="176" t="s">
        <v>204</v>
      </c>
      <c r="Z1029" s="176" t="s">
        <v>204</v>
      </c>
    </row>
    <row r="1030" spans="1:50" x14ac:dyDescent="0.3">
      <c r="A1030" s="176">
        <v>812992</v>
      </c>
      <c r="B1030" s="176" t="s">
        <v>289</v>
      </c>
      <c r="C1030" s="176" t="s">
        <v>205</v>
      </c>
      <c r="D1030" s="176" t="s">
        <v>205</v>
      </c>
      <c r="E1030" s="176" t="s">
        <v>205</v>
      </c>
      <c r="F1030" s="176" t="s">
        <v>203</v>
      </c>
      <c r="G1030" s="176" t="s">
        <v>205</v>
      </c>
      <c r="H1030" s="176" t="s">
        <v>203</v>
      </c>
      <c r="I1030" s="176" t="s">
        <v>205</v>
      </c>
      <c r="J1030" s="176" t="s">
        <v>204</v>
      </c>
      <c r="K1030" s="176" t="s">
        <v>204</v>
      </c>
      <c r="L1030" s="176" t="s">
        <v>205</v>
      </c>
      <c r="M1030" s="176" t="s">
        <v>205</v>
      </c>
      <c r="N1030" s="176" t="s">
        <v>205</v>
      </c>
      <c r="O1030" s="176" t="s">
        <v>204</v>
      </c>
      <c r="P1030" s="176" t="s">
        <v>205</v>
      </c>
      <c r="Q1030" s="176" t="s">
        <v>204</v>
      </c>
      <c r="R1030" s="176" t="s">
        <v>204</v>
      </c>
      <c r="S1030" s="176" t="s">
        <v>205</v>
      </c>
      <c r="T1030" s="176" t="s">
        <v>205</v>
      </c>
      <c r="U1030" s="176" t="s">
        <v>204</v>
      </c>
      <c r="V1030" s="176" t="s">
        <v>204</v>
      </c>
      <c r="W1030" s="176" t="s">
        <v>204</v>
      </c>
      <c r="X1030" s="176" t="s">
        <v>204</v>
      </c>
      <c r="Y1030" s="176" t="s">
        <v>204</v>
      </c>
      <c r="Z1030" s="176" t="s">
        <v>204</v>
      </c>
    </row>
    <row r="1031" spans="1:50" x14ac:dyDescent="0.3">
      <c r="A1031" s="176">
        <v>812994</v>
      </c>
      <c r="B1031" s="176" t="s">
        <v>289</v>
      </c>
      <c r="C1031" s="176" t="s">
        <v>205</v>
      </c>
      <c r="D1031" s="176" t="s">
        <v>204</v>
      </c>
      <c r="E1031" s="176" t="s">
        <v>204</v>
      </c>
      <c r="F1031" s="176" t="s">
        <v>205</v>
      </c>
      <c r="G1031" s="176" t="s">
        <v>205</v>
      </c>
      <c r="H1031" s="176" t="s">
        <v>205</v>
      </c>
      <c r="I1031" s="176" t="s">
        <v>205</v>
      </c>
      <c r="J1031" s="176" t="s">
        <v>205</v>
      </c>
      <c r="K1031" s="176" t="s">
        <v>204</v>
      </c>
      <c r="L1031" s="176" t="s">
        <v>205</v>
      </c>
      <c r="M1031" s="176" t="s">
        <v>205</v>
      </c>
      <c r="N1031" s="176" t="s">
        <v>205</v>
      </c>
      <c r="O1031" s="176" t="s">
        <v>204</v>
      </c>
      <c r="P1031" s="176" t="s">
        <v>204</v>
      </c>
      <c r="Q1031" s="176" t="s">
        <v>204</v>
      </c>
      <c r="R1031" s="176" t="s">
        <v>204</v>
      </c>
      <c r="S1031" s="176" t="s">
        <v>204</v>
      </c>
      <c r="T1031" s="176" t="s">
        <v>204</v>
      </c>
      <c r="U1031" s="176" t="s">
        <v>204</v>
      </c>
      <c r="V1031" s="176" t="s">
        <v>204</v>
      </c>
      <c r="W1031" s="176" t="s">
        <v>204</v>
      </c>
      <c r="X1031" s="176" t="s">
        <v>204</v>
      </c>
      <c r="Y1031" s="176" t="s">
        <v>204</v>
      </c>
      <c r="Z1031" s="176" t="s">
        <v>204</v>
      </c>
    </row>
    <row r="1032" spans="1:50" x14ac:dyDescent="0.3">
      <c r="A1032" s="176">
        <v>813001</v>
      </c>
      <c r="B1032" s="176" t="s">
        <v>289</v>
      </c>
      <c r="C1032" s="176" t="s">
        <v>203</v>
      </c>
      <c r="D1032" s="176" t="s">
        <v>203</v>
      </c>
      <c r="E1032" s="176" t="s">
        <v>203</v>
      </c>
      <c r="F1032" s="176" t="s">
        <v>203</v>
      </c>
      <c r="G1032" s="176" t="s">
        <v>205</v>
      </c>
      <c r="H1032" s="176" t="s">
        <v>205</v>
      </c>
      <c r="I1032" s="176" t="s">
        <v>203</v>
      </c>
      <c r="J1032" s="176" t="s">
        <v>203</v>
      </c>
      <c r="K1032" s="176" t="s">
        <v>205</v>
      </c>
      <c r="L1032" s="176" t="s">
        <v>205</v>
      </c>
      <c r="M1032" s="176" t="s">
        <v>205</v>
      </c>
      <c r="N1032" s="176" t="s">
        <v>205</v>
      </c>
      <c r="O1032" s="176" t="s">
        <v>204</v>
      </c>
      <c r="P1032" s="176" t="s">
        <v>204</v>
      </c>
      <c r="Q1032" s="176" t="s">
        <v>204</v>
      </c>
      <c r="R1032" s="176" t="s">
        <v>204</v>
      </c>
      <c r="S1032" s="176" t="s">
        <v>204</v>
      </c>
      <c r="T1032" s="176" t="s">
        <v>205</v>
      </c>
      <c r="U1032" s="176" t="s">
        <v>204</v>
      </c>
      <c r="V1032" s="176" t="s">
        <v>204</v>
      </c>
      <c r="W1032" s="176" t="s">
        <v>204</v>
      </c>
      <c r="X1032" s="176" t="s">
        <v>204</v>
      </c>
      <c r="Y1032" s="176" t="s">
        <v>204</v>
      </c>
      <c r="Z1032" s="176" t="s">
        <v>204</v>
      </c>
    </row>
    <row r="1033" spans="1:50" x14ac:dyDescent="0.3">
      <c r="A1033" s="176">
        <v>813003</v>
      </c>
      <c r="B1033" s="176" t="s">
        <v>289</v>
      </c>
      <c r="C1033" s="176" t="s">
        <v>203</v>
      </c>
      <c r="D1033" s="176" t="s">
        <v>203</v>
      </c>
      <c r="E1033" s="176" t="s">
        <v>205</v>
      </c>
      <c r="F1033" s="176" t="s">
        <v>205</v>
      </c>
      <c r="G1033" s="176" t="s">
        <v>205</v>
      </c>
      <c r="H1033" s="176" t="s">
        <v>203</v>
      </c>
      <c r="I1033" s="176" t="s">
        <v>205</v>
      </c>
      <c r="J1033" s="176" t="s">
        <v>205</v>
      </c>
      <c r="K1033" s="176" t="s">
        <v>205</v>
      </c>
      <c r="L1033" s="176" t="s">
        <v>205</v>
      </c>
      <c r="M1033" s="176" t="s">
        <v>205</v>
      </c>
      <c r="N1033" s="176" t="s">
        <v>205</v>
      </c>
      <c r="O1033" s="176" t="s">
        <v>205</v>
      </c>
      <c r="P1033" s="176" t="s">
        <v>205</v>
      </c>
      <c r="Q1033" s="176" t="s">
        <v>205</v>
      </c>
      <c r="R1033" s="176" t="s">
        <v>205</v>
      </c>
      <c r="S1033" s="176" t="s">
        <v>205</v>
      </c>
      <c r="T1033" s="176" t="s">
        <v>205</v>
      </c>
      <c r="U1033" s="176" t="s">
        <v>205</v>
      </c>
      <c r="V1033" s="176" t="s">
        <v>205</v>
      </c>
      <c r="W1033" s="176" t="s">
        <v>205</v>
      </c>
      <c r="X1033" s="176" t="s">
        <v>205</v>
      </c>
      <c r="Y1033" s="176" t="s">
        <v>205</v>
      </c>
      <c r="Z1033" s="176" t="s">
        <v>204</v>
      </c>
      <c r="AA1033" s="176" t="s">
        <v>266</v>
      </c>
      <c r="AB1033" s="176" t="s">
        <v>266</v>
      </c>
      <c r="AC1033" s="176" t="s">
        <v>266</v>
      </c>
      <c r="AD1033" s="176" t="s">
        <v>266</v>
      </c>
      <c r="AE1033" s="176" t="s">
        <v>266</v>
      </c>
      <c r="AF1033" s="176" t="s">
        <v>266</v>
      </c>
      <c r="AG1033" s="176" t="s">
        <v>266</v>
      </c>
      <c r="AH1033" s="176" t="s">
        <v>266</v>
      </c>
      <c r="AI1033" s="176" t="s">
        <v>266</v>
      </c>
      <c r="AJ1033" s="176" t="s">
        <v>266</v>
      </c>
      <c r="AK1033" s="176" t="s">
        <v>266</v>
      </c>
      <c r="AL1033" s="176" t="s">
        <v>266</v>
      </c>
      <c r="AM1033" s="176" t="s">
        <v>266</v>
      </c>
      <c r="AN1033" s="176" t="s">
        <v>266</v>
      </c>
      <c r="AO1033" s="176" t="s">
        <v>266</v>
      </c>
      <c r="AP1033" s="176" t="s">
        <v>266</v>
      </c>
      <c r="AQ1033" s="176" t="s">
        <v>266</v>
      </c>
      <c r="AR1033" s="176" t="s">
        <v>266</v>
      </c>
      <c r="AS1033" s="176" t="s">
        <v>266</v>
      </c>
      <c r="AT1033" s="176" t="s">
        <v>266</v>
      </c>
      <c r="AU1033" s="176" t="s">
        <v>266</v>
      </c>
      <c r="AV1033" s="176" t="s">
        <v>266</v>
      </c>
      <c r="AW1033" s="176" t="s">
        <v>266</v>
      </c>
      <c r="AX1033" s="176" t="s">
        <v>266</v>
      </c>
    </row>
    <row r="1034" spans="1:50" x14ac:dyDescent="0.3">
      <c r="A1034" s="176">
        <v>813004</v>
      </c>
      <c r="B1034" s="176" t="s">
        <v>289</v>
      </c>
      <c r="C1034" s="176" t="s">
        <v>205</v>
      </c>
      <c r="D1034" s="176" t="s">
        <v>205</v>
      </c>
      <c r="E1034" s="176" t="s">
        <v>205</v>
      </c>
      <c r="F1034" s="176" t="s">
        <v>205</v>
      </c>
      <c r="G1034" s="176" t="s">
        <v>205</v>
      </c>
      <c r="H1034" s="176" t="s">
        <v>205</v>
      </c>
      <c r="I1034" s="176" t="s">
        <v>205</v>
      </c>
      <c r="J1034" s="176" t="s">
        <v>205</v>
      </c>
      <c r="K1034" s="176" t="s">
        <v>205</v>
      </c>
      <c r="L1034" s="176" t="s">
        <v>205</v>
      </c>
      <c r="M1034" s="176" t="s">
        <v>205</v>
      </c>
      <c r="N1034" s="176" t="s">
        <v>203</v>
      </c>
      <c r="O1034" s="176" t="s">
        <v>205</v>
      </c>
      <c r="P1034" s="176" t="s">
        <v>205</v>
      </c>
      <c r="Q1034" s="176" t="s">
        <v>205</v>
      </c>
      <c r="R1034" s="176" t="s">
        <v>205</v>
      </c>
      <c r="S1034" s="176" t="s">
        <v>205</v>
      </c>
      <c r="T1034" s="176" t="s">
        <v>205</v>
      </c>
      <c r="U1034" s="176" t="s">
        <v>205</v>
      </c>
      <c r="V1034" s="176" t="s">
        <v>205</v>
      </c>
      <c r="W1034" s="176" t="s">
        <v>205</v>
      </c>
      <c r="X1034" s="176" t="s">
        <v>205</v>
      </c>
      <c r="Y1034" s="176" t="s">
        <v>205</v>
      </c>
      <c r="Z1034" s="176" t="s">
        <v>204</v>
      </c>
      <c r="AA1034" s="176" t="s">
        <v>266</v>
      </c>
      <c r="AB1034" s="176" t="s">
        <v>266</v>
      </c>
      <c r="AC1034" s="176" t="s">
        <v>266</v>
      </c>
      <c r="AD1034" s="176" t="s">
        <v>266</v>
      </c>
      <c r="AE1034" s="176" t="s">
        <v>266</v>
      </c>
      <c r="AF1034" s="176" t="s">
        <v>266</v>
      </c>
      <c r="AG1034" s="176" t="s">
        <v>266</v>
      </c>
      <c r="AH1034" s="176" t="s">
        <v>266</v>
      </c>
      <c r="AI1034" s="176" t="s">
        <v>266</v>
      </c>
      <c r="AJ1034" s="176" t="s">
        <v>266</v>
      </c>
      <c r="AK1034" s="176" t="s">
        <v>266</v>
      </c>
      <c r="AL1034" s="176" t="s">
        <v>266</v>
      </c>
      <c r="AM1034" s="176" t="s">
        <v>266</v>
      </c>
      <c r="AN1034" s="176" t="s">
        <v>266</v>
      </c>
      <c r="AO1034" s="176" t="s">
        <v>266</v>
      </c>
      <c r="AP1034" s="176" t="s">
        <v>266</v>
      </c>
      <c r="AQ1034" s="176" t="s">
        <v>266</v>
      </c>
      <c r="AR1034" s="176" t="s">
        <v>266</v>
      </c>
      <c r="AS1034" s="176" t="s">
        <v>266</v>
      </c>
      <c r="AT1034" s="176" t="s">
        <v>266</v>
      </c>
      <c r="AU1034" s="176" t="s">
        <v>266</v>
      </c>
      <c r="AV1034" s="176" t="s">
        <v>266</v>
      </c>
      <c r="AW1034" s="176" t="s">
        <v>266</v>
      </c>
      <c r="AX1034" s="176" t="s">
        <v>266</v>
      </c>
    </row>
    <row r="1035" spans="1:50" x14ac:dyDescent="0.3">
      <c r="A1035" s="176">
        <v>813007</v>
      </c>
      <c r="B1035" s="176" t="s">
        <v>289</v>
      </c>
      <c r="C1035" s="176" t="s">
        <v>205</v>
      </c>
      <c r="D1035" s="176" t="s">
        <v>203</v>
      </c>
      <c r="E1035" s="176" t="s">
        <v>205</v>
      </c>
      <c r="F1035" s="176" t="s">
        <v>205</v>
      </c>
      <c r="G1035" s="176" t="s">
        <v>203</v>
      </c>
      <c r="H1035" s="176" t="s">
        <v>205</v>
      </c>
      <c r="I1035" s="176" t="s">
        <v>205</v>
      </c>
      <c r="J1035" s="176" t="s">
        <v>205</v>
      </c>
      <c r="K1035" s="176" t="s">
        <v>203</v>
      </c>
      <c r="L1035" s="176" t="s">
        <v>203</v>
      </c>
      <c r="M1035" s="176" t="s">
        <v>203</v>
      </c>
      <c r="N1035" s="176" t="s">
        <v>205</v>
      </c>
      <c r="O1035" s="176" t="s">
        <v>204</v>
      </c>
      <c r="P1035" s="176" t="s">
        <v>205</v>
      </c>
      <c r="Q1035" s="176" t="s">
        <v>205</v>
      </c>
      <c r="R1035" s="176" t="s">
        <v>204</v>
      </c>
      <c r="S1035" s="176" t="s">
        <v>205</v>
      </c>
      <c r="T1035" s="176" t="s">
        <v>205</v>
      </c>
      <c r="U1035" s="176" t="s">
        <v>205</v>
      </c>
      <c r="V1035" s="176" t="s">
        <v>205</v>
      </c>
      <c r="W1035" s="176" t="s">
        <v>205</v>
      </c>
      <c r="X1035" s="176" t="s">
        <v>205</v>
      </c>
      <c r="Y1035" s="176" t="s">
        <v>204</v>
      </c>
      <c r="Z1035" s="176" t="s">
        <v>204</v>
      </c>
      <c r="AA1035" s="176" t="s">
        <v>266</v>
      </c>
      <c r="AB1035" s="176" t="s">
        <v>266</v>
      </c>
      <c r="AC1035" s="176" t="s">
        <v>266</v>
      </c>
      <c r="AD1035" s="176" t="s">
        <v>266</v>
      </c>
      <c r="AE1035" s="176" t="s">
        <v>266</v>
      </c>
      <c r="AF1035" s="176" t="s">
        <v>266</v>
      </c>
      <c r="AG1035" s="176" t="s">
        <v>266</v>
      </c>
      <c r="AH1035" s="176" t="s">
        <v>266</v>
      </c>
      <c r="AI1035" s="176" t="s">
        <v>266</v>
      </c>
      <c r="AJ1035" s="176" t="s">
        <v>266</v>
      </c>
      <c r="AK1035" s="176" t="s">
        <v>266</v>
      </c>
      <c r="AL1035" s="176" t="s">
        <v>266</v>
      </c>
      <c r="AM1035" s="176" t="s">
        <v>266</v>
      </c>
      <c r="AN1035" s="176" t="s">
        <v>266</v>
      </c>
      <c r="AO1035" s="176" t="s">
        <v>266</v>
      </c>
      <c r="AP1035" s="176" t="s">
        <v>266</v>
      </c>
      <c r="AQ1035" s="176" t="s">
        <v>266</v>
      </c>
      <c r="AR1035" s="176" t="s">
        <v>266</v>
      </c>
      <c r="AS1035" s="176" t="s">
        <v>266</v>
      </c>
      <c r="AT1035" s="176" t="s">
        <v>266</v>
      </c>
      <c r="AU1035" s="176" t="s">
        <v>266</v>
      </c>
      <c r="AV1035" s="176" t="s">
        <v>266</v>
      </c>
      <c r="AW1035" s="176" t="s">
        <v>266</v>
      </c>
      <c r="AX1035" s="176" t="s">
        <v>266</v>
      </c>
    </row>
    <row r="1036" spans="1:50" x14ac:dyDescent="0.3">
      <c r="A1036" s="176">
        <v>813010</v>
      </c>
      <c r="B1036" s="176" t="s">
        <v>289</v>
      </c>
      <c r="C1036" s="176" t="s">
        <v>203</v>
      </c>
      <c r="D1036" s="176" t="s">
        <v>205</v>
      </c>
      <c r="E1036" s="176" t="s">
        <v>205</v>
      </c>
      <c r="F1036" s="176" t="s">
        <v>205</v>
      </c>
      <c r="G1036" s="176" t="s">
        <v>205</v>
      </c>
      <c r="H1036" s="176" t="s">
        <v>205</v>
      </c>
      <c r="I1036" s="176" t="s">
        <v>205</v>
      </c>
      <c r="J1036" s="176" t="s">
        <v>205</v>
      </c>
      <c r="K1036" s="176" t="s">
        <v>205</v>
      </c>
      <c r="L1036" s="176" t="s">
        <v>204</v>
      </c>
      <c r="M1036" s="176" t="s">
        <v>205</v>
      </c>
      <c r="N1036" s="176" t="s">
        <v>205</v>
      </c>
      <c r="O1036" s="176" t="s">
        <v>204</v>
      </c>
      <c r="P1036" s="176" t="s">
        <v>204</v>
      </c>
      <c r="Q1036" s="176" t="s">
        <v>204</v>
      </c>
      <c r="R1036" s="176" t="s">
        <v>205</v>
      </c>
      <c r="S1036" s="176" t="s">
        <v>205</v>
      </c>
      <c r="T1036" s="176" t="s">
        <v>205</v>
      </c>
      <c r="U1036" s="176" t="s">
        <v>204</v>
      </c>
      <c r="V1036" s="176" t="s">
        <v>204</v>
      </c>
      <c r="W1036" s="176" t="s">
        <v>205</v>
      </c>
      <c r="X1036" s="176" t="s">
        <v>205</v>
      </c>
      <c r="Y1036" s="176" t="s">
        <v>204</v>
      </c>
      <c r="Z1036" s="176" t="s">
        <v>204</v>
      </c>
      <c r="AA1036" s="176" t="s">
        <v>266</v>
      </c>
      <c r="AB1036" s="176" t="s">
        <v>266</v>
      </c>
      <c r="AC1036" s="176" t="s">
        <v>266</v>
      </c>
      <c r="AD1036" s="176" t="s">
        <v>266</v>
      </c>
      <c r="AE1036" s="176" t="s">
        <v>266</v>
      </c>
      <c r="AF1036" s="176" t="s">
        <v>266</v>
      </c>
      <c r="AG1036" s="176" t="s">
        <v>266</v>
      </c>
      <c r="AH1036" s="176" t="s">
        <v>266</v>
      </c>
      <c r="AI1036" s="176" t="s">
        <v>266</v>
      </c>
      <c r="AJ1036" s="176" t="s">
        <v>266</v>
      </c>
      <c r="AK1036" s="176" t="s">
        <v>266</v>
      </c>
      <c r="AL1036" s="176" t="s">
        <v>266</v>
      </c>
      <c r="AM1036" s="176" t="s">
        <v>266</v>
      </c>
      <c r="AN1036" s="176" t="s">
        <v>266</v>
      </c>
      <c r="AO1036" s="176" t="s">
        <v>266</v>
      </c>
      <c r="AP1036" s="176" t="s">
        <v>266</v>
      </c>
      <c r="AQ1036" s="176" t="s">
        <v>266</v>
      </c>
      <c r="AR1036" s="176" t="s">
        <v>266</v>
      </c>
      <c r="AS1036" s="176" t="s">
        <v>266</v>
      </c>
      <c r="AT1036" s="176" t="s">
        <v>266</v>
      </c>
      <c r="AU1036" s="176" t="s">
        <v>266</v>
      </c>
      <c r="AV1036" s="176" t="s">
        <v>266</v>
      </c>
      <c r="AW1036" s="176" t="s">
        <v>266</v>
      </c>
      <c r="AX1036" s="176" t="s">
        <v>266</v>
      </c>
    </row>
    <row r="1037" spans="1:50" x14ac:dyDescent="0.3">
      <c r="A1037" s="176">
        <v>813013</v>
      </c>
      <c r="B1037" s="176" t="s">
        <v>289</v>
      </c>
      <c r="C1037" s="176" t="s">
        <v>204</v>
      </c>
      <c r="D1037" s="176" t="s">
        <v>203</v>
      </c>
      <c r="E1037" s="176" t="s">
        <v>205</v>
      </c>
      <c r="F1037" s="176" t="s">
        <v>205</v>
      </c>
      <c r="G1037" s="176" t="s">
        <v>204</v>
      </c>
      <c r="H1037" s="176" t="s">
        <v>205</v>
      </c>
      <c r="I1037" s="176" t="s">
        <v>205</v>
      </c>
      <c r="J1037" s="176" t="s">
        <v>204</v>
      </c>
      <c r="K1037" s="176" t="s">
        <v>204</v>
      </c>
      <c r="L1037" s="176" t="s">
        <v>205</v>
      </c>
      <c r="M1037" s="176" t="s">
        <v>204</v>
      </c>
      <c r="N1037" s="176" t="s">
        <v>205</v>
      </c>
      <c r="O1037" s="176" t="s">
        <v>204</v>
      </c>
      <c r="P1037" s="176" t="s">
        <v>204</v>
      </c>
      <c r="Q1037" s="176" t="s">
        <v>204</v>
      </c>
      <c r="R1037" s="176" t="s">
        <v>204</v>
      </c>
      <c r="S1037" s="176" t="s">
        <v>204</v>
      </c>
      <c r="T1037" s="176" t="s">
        <v>204</v>
      </c>
      <c r="U1037" s="176" t="s">
        <v>204</v>
      </c>
      <c r="V1037" s="176" t="s">
        <v>204</v>
      </c>
      <c r="W1037" s="176" t="s">
        <v>204</v>
      </c>
      <c r="X1037" s="176" t="s">
        <v>204</v>
      </c>
      <c r="Y1037" s="176" t="s">
        <v>204</v>
      </c>
      <c r="Z1037" s="176" t="s">
        <v>204</v>
      </c>
    </row>
    <row r="1038" spans="1:50" x14ac:dyDescent="0.3">
      <c r="A1038" s="176">
        <v>813029</v>
      </c>
      <c r="B1038" s="176" t="s">
        <v>289</v>
      </c>
      <c r="C1038" s="176" t="s">
        <v>204</v>
      </c>
      <c r="D1038" s="176" t="s">
        <v>203</v>
      </c>
      <c r="E1038" s="176" t="s">
        <v>205</v>
      </c>
      <c r="F1038" s="176" t="s">
        <v>203</v>
      </c>
      <c r="G1038" s="176" t="s">
        <v>204</v>
      </c>
      <c r="H1038" s="176" t="s">
        <v>204</v>
      </c>
      <c r="I1038" s="176" t="s">
        <v>204</v>
      </c>
      <c r="J1038" s="176" t="s">
        <v>203</v>
      </c>
      <c r="K1038" s="176" t="s">
        <v>205</v>
      </c>
      <c r="L1038" s="176" t="s">
        <v>205</v>
      </c>
      <c r="M1038" s="176" t="s">
        <v>204</v>
      </c>
      <c r="N1038" s="176" t="s">
        <v>204</v>
      </c>
      <c r="O1038" s="176" t="s">
        <v>204</v>
      </c>
      <c r="P1038" s="176" t="s">
        <v>205</v>
      </c>
      <c r="Q1038" s="176" t="s">
        <v>205</v>
      </c>
      <c r="R1038" s="176" t="s">
        <v>205</v>
      </c>
      <c r="S1038" s="176" t="s">
        <v>204</v>
      </c>
      <c r="T1038" s="176" t="s">
        <v>203</v>
      </c>
      <c r="U1038" s="176" t="s">
        <v>205</v>
      </c>
      <c r="V1038" s="176" t="s">
        <v>205</v>
      </c>
      <c r="W1038" s="176" t="s">
        <v>205</v>
      </c>
      <c r="X1038" s="176" t="s">
        <v>205</v>
      </c>
      <c r="Y1038" s="176" t="s">
        <v>205</v>
      </c>
      <c r="Z1038" s="176" t="s">
        <v>205</v>
      </c>
      <c r="AA1038" s="176" t="s">
        <v>266</v>
      </c>
      <c r="AB1038" s="176" t="s">
        <v>266</v>
      </c>
      <c r="AC1038" s="176" t="s">
        <v>266</v>
      </c>
      <c r="AD1038" s="176" t="s">
        <v>266</v>
      </c>
      <c r="AE1038" s="176" t="s">
        <v>266</v>
      </c>
      <c r="AF1038" s="176" t="s">
        <v>266</v>
      </c>
      <c r="AG1038" s="176" t="s">
        <v>266</v>
      </c>
      <c r="AH1038" s="176" t="s">
        <v>266</v>
      </c>
      <c r="AI1038" s="176" t="s">
        <v>266</v>
      </c>
      <c r="AJ1038" s="176" t="s">
        <v>266</v>
      </c>
      <c r="AK1038" s="176" t="s">
        <v>266</v>
      </c>
      <c r="AL1038" s="176" t="s">
        <v>266</v>
      </c>
      <c r="AM1038" s="176" t="s">
        <v>266</v>
      </c>
      <c r="AN1038" s="176" t="s">
        <v>266</v>
      </c>
      <c r="AO1038" s="176" t="s">
        <v>266</v>
      </c>
      <c r="AP1038" s="176" t="s">
        <v>266</v>
      </c>
      <c r="AQ1038" s="176" t="s">
        <v>266</v>
      </c>
      <c r="AR1038" s="176" t="s">
        <v>266</v>
      </c>
      <c r="AS1038" s="176" t="s">
        <v>266</v>
      </c>
      <c r="AT1038" s="176" t="s">
        <v>266</v>
      </c>
      <c r="AU1038" s="176" t="s">
        <v>266</v>
      </c>
      <c r="AV1038" s="176" t="s">
        <v>266</v>
      </c>
      <c r="AW1038" s="176" t="s">
        <v>266</v>
      </c>
      <c r="AX1038" s="176" t="s">
        <v>266</v>
      </c>
    </row>
    <row r="1039" spans="1:50" x14ac:dyDescent="0.3">
      <c r="A1039" s="176">
        <v>813047</v>
      </c>
      <c r="B1039" s="176" t="s">
        <v>289</v>
      </c>
      <c r="C1039" s="176" t="s">
        <v>205</v>
      </c>
      <c r="D1039" s="176" t="s">
        <v>203</v>
      </c>
      <c r="E1039" s="176" t="s">
        <v>203</v>
      </c>
      <c r="F1039" s="176" t="s">
        <v>203</v>
      </c>
      <c r="G1039" s="176" t="s">
        <v>205</v>
      </c>
      <c r="H1039" s="176" t="s">
        <v>205</v>
      </c>
      <c r="I1039" s="176" t="s">
        <v>205</v>
      </c>
      <c r="J1039" s="176" t="s">
        <v>205</v>
      </c>
      <c r="K1039" s="176" t="s">
        <v>203</v>
      </c>
      <c r="L1039" s="176" t="s">
        <v>203</v>
      </c>
      <c r="M1039" s="176" t="s">
        <v>205</v>
      </c>
      <c r="N1039" s="176" t="s">
        <v>205</v>
      </c>
      <c r="O1039" s="176" t="s">
        <v>205</v>
      </c>
      <c r="P1039" s="176" t="s">
        <v>205</v>
      </c>
      <c r="Q1039" s="176" t="s">
        <v>205</v>
      </c>
      <c r="R1039" s="176" t="s">
        <v>205</v>
      </c>
      <c r="S1039" s="176" t="s">
        <v>205</v>
      </c>
      <c r="T1039" s="176" t="s">
        <v>205</v>
      </c>
      <c r="U1039" s="176" t="s">
        <v>204</v>
      </c>
      <c r="V1039" s="176" t="s">
        <v>204</v>
      </c>
      <c r="W1039" s="176" t="s">
        <v>204</v>
      </c>
      <c r="X1039" s="176" t="s">
        <v>204</v>
      </c>
      <c r="Y1039" s="176" t="s">
        <v>204</v>
      </c>
      <c r="Z1039" s="176" t="s">
        <v>204</v>
      </c>
    </row>
    <row r="1040" spans="1:50" x14ac:dyDescent="0.3">
      <c r="A1040" s="176">
        <v>813052</v>
      </c>
      <c r="B1040" s="176" t="s">
        <v>289</v>
      </c>
      <c r="C1040" s="176" t="s">
        <v>203</v>
      </c>
      <c r="D1040" s="176" t="s">
        <v>203</v>
      </c>
      <c r="E1040" s="176" t="s">
        <v>203</v>
      </c>
      <c r="F1040" s="176" t="s">
        <v>203</v>
      </c>
      <c r="G1040" s="176" t="s">
        <v>205</v>
      </c>
      <c r="H1040" s="176" t="s">
        <v>203</v>
      </c>
      <c r="I1040" s="176" t="s">
        <v>205</v>
      </c>
      <c r="J1040" s="176" t="s">
        <v>203</v>
      </c>
      <c r="K1040" s="176" t="s">
        <v>205</v>
      </c>
      <c r="L1040" s="176" t="s">
        <v>203</v>
      </c>
      <c r="M1040" s="176" t="s">
        <v>205</v>
      </c>
      <c r="N1040" s="176" t="s">
        <v>203</v>
      </c>
      <c r="O1040" s="176" t="s">
        <v>205</v>
      </c>
      <c r="P1040" s="176" t="s">
        <v>205</v>
      </c>
      <c r="Q1040" s="176" t="s">
        <v>205</v>
      </c>
      <c r="R1040" s="176" t="s">
        <v>205</v>
      </c>
      <c r="S1040" s="176" t="s">
        <v>205</v>
      </c>
      <c r="T1040" s="176" t="s">
        <v>205</v>
      </c>
      <c r="U1040" s="176" t="s">
        <v>204</v>
      </c>
      <c r="V1040" s="176" t="s">
        <v>204</v>
      </c>
      <c r="W1040" s="176" t="s">
        <v>204</v>
      </c>
      <c r="X1040" s="176" t="s">
        <v>204</v>
      </c>
      <c r="Y1040" s="176" t="s">
        <v>204</v>
      </c>
      <c r="Z1040" s="176" t="s">
        <v>204</v>
      </c>
    </row>
    <row r="1041" spans="1:50" x14ac:dyDescent="0.3">
      <c r="A1041" s="176">
        <v>813058</v>
      </c>
      <c r="B1041" s="176" t="s">
        <v>289</v>
      </c>
      <c r="C1041" s="176" t="s">
        <v>205</v>
      </c>
      <c r="D1041" s="176" t="s">
        <v>205</v>
      </c>
      <c r="E1041" s="176" t="s">
        <v>205</v>
      </c>
      <c r="F1041" s="176" t="s">
        <v>205</v>
      </c>
      <c r="G1041" s="176" t="s">
        <v>205</v>
      </c>
      <c r="H1041" s="176" t="s">
        <v>205</v>
      </c>
      <c r="I1041" s="176" t="s">
        <v>205</v>
      </c>
      <c r="J1041" s="176" t="s">
        <v>203</v>
      </c>
      <c r="K1041" s="176" t="s">
        <v>205</v>
      </c>
      <c r="L1041" s="176" t="s">
        <v>205</v>
      </c>
      <c r="M1041" s="176" t="s">
        <v>205</v>
      </c>
      <c r="N1041" s="176" t="s">
        <v>205</v>
      </c>
      <c r="O1041" s="176" t="s">
        <v>204</v>
      </c>
      <c r="P1041" s="176" t="s">
        <v>205</v>
      </c>
      <c r="Q1041" s="176" t="s">
        <v>205</v>
      </c>
      <c r="R1041" s="176" t="s">
        <v>205</v>
      </c>
      <c r="S1041" s="176" t="s">
        <v>204</v>
      </c>
      <c r="T1041" s="176" t="s">
        <v>205</v>
      </c>
      <c r="U1041" s="176" t="s">
        <v>205</v>
      </c>
      <c r="V1041" s="176" t="s">
        <v>205</v>
      </c>
      <c r="W1041" s="176" t="s">
        <v>205</v>
      </c>
      <c r="X1041" s="176" t="s">
        <v>205</v>
      </c>
      <c r="Y1041" s="176" t="s">
        <v>205</v>
      </c>
      <c r="Z1041" s="176" t="s">
        <v>205</v>
      </c>
      <c r="AA1041" s="176" t="s">
        <v>266</v>
      </c>
      <c r="AB1041" s="176" t="s">
        <v>266</v>
      </c>
      <c r="AC1041" s="176" t="s">
        <v>266</v>
      </c>
      <c r="AD1041" s="176" t="s">
        <v>266</v>
      </c>
      <c r="AE1041" s="176" t="s">
        <v>266</v>
      </c>
      <c r="AF1041" s="176" t="s">
        <v>266</v>
      </c>
      <c r="AG1041" s="176" t="s">
        <v>266</v>
      </c>
      <c r="AH1041" s="176" t="s">
        <v>266</v>
      </c>
      <c r="AI1041" s="176" t="s">
        <v>266</v>
      </c>
      <c r="AJ1041" s="176" t="s">
        <v>266</v>
      </c>
      <c r="AK1041" s="176" t="s">
        <v>266</v>
      </c>
      <c r="AL1041" s="176" t="s">
        <v>266</v>
      </c>
      <c r="AM1041" s="176" t="s">
        <v>266</v>
      </c>
      <c r="AN1041" s="176" t="s">
        <v>266</v>
      </c>
      <c r="AO1041" s="176" t="s">
        <v>266</v>
      </c>
      <c r="AP1041" s="176" t="s">
        <v>266</v>
      </c>
      <c r="AQ1041" s="176" t="s">
        <v>266</v>
      </c>
      <c r="AR1041" s="176" t="s">
        <v>266</v>
      </c>
      <c r="AS1041" s="176" t="s">
        <v>266</v>
      </c>
      <c r="AT1041" s="176" t="s">
        <v>266</v>
      </c>
      <c r="AU1041" s="176" t="s">
        <v>266</v>
      </c>
      <c r="AV1041" s="176" t="s">
        <v>266</v>
      </c>
      <c r="AW1041" s="176" t="s">
        <v>266</v>
      </c>
      <c r="AX1041" s="176" t="s">
        <v>266</v>
      </c>
    </row>
    <row r="1042" spans="1:50" x14ac:dyDescent="0.3">
      <c r="A1042" s="176">
        <v>813059</v>
      </c>
      <c r="B1042" s="176" t="s">
        <v>289</v>
      </c>
      <c r="C1042" s="176" t="s">
        <v>205</v>
      </c>
      <c r="D1042" s="176" t="s">
        <v>203</v>
      </c>
      <c r="E1042" s="176" t="s">
        <v>203</v>
      </c>
      <c r="F1042" s="176" t="s">
        <v>203</v>
      </c>
      <c r="G1042" s="176" t="s">
        <v>205</v>
      </c>
      <c r="H1042" s="176" t="s">
        <v>205</v>
      </c>
      <c r="I1042" s="176" t="s">
        <v>205</v>
      </c>
      <c r="J1042" s="176" t="s">
        <v>203</v>
      </c>
      <c r="K1042" s="176" t="s">
        <v>203</v>
      </c>
      <c r="L1042" s="176" t="s">
        <v>203</v>
      </c>
      <c r="M1042" s="176" t="s">
        <v>205</v>
      </c>
      <c r="N1042" s="176" t="s">
        <v>205</v>
      </c>
      <c r="O1042" s="176" t="s">
        <v>204</v>
      </c>
      <c r="P1042" s="176" t="s">
        <v>205</v>
      </c>
      <c r="Q1042" s="176" t="s">
        <v>205</v>
      </c>
      <c r="R1042" s="176" t="s">
        <v>205</v>
      </c>
      <c r="S1042" s="176" t="s">
        <v>205</v>
      </c>
      <c r="T1042" s="176" t="s">
        <v>205</v>
      </c>
      <c r="U1042" s="176" t="s">
        <v>204</v>
      </c>
      <c r="V1042" s="176" t="s">
        <v>204</v>
      </c>
      <c r="W1042" s="176" t="s">
        <v>204</v>
      </c>
      <c r="X1042" s="176" t="s">
        <v>204</v>
      </c>
      <c r="Y1042" s="176" t="s">
        <v>204</v>
      </c>
      <c r="Z1042" s="176" t="s">
        <v>204</v>
      </c>
    </row>
    <row r="1043" spans="1:50" x14ac:dyDescent="0.3">
      <c r="A1043" s="176">
        <v>813080</v>
      </c>
      <c r="B1043" s="176" t="s">
        <v>289</v>
      </c>
      <c r="C1043" s="176" t="s">
        <v>205</v>
      </c>
      <c r="D1043" s="176" t="s">
        <v>205</v>
      </c>
      <c r="E1043" s="176" t="s">
        <v>205</v>
      </c>
      <c r="F1043" s="176" t="s">
        <v>205</v>
      </c>
      <c r="G1043" s="176" t="s">
        <v>205</v>
      </c>
      <c r="H1043" s="176" t="s">
        <v>203</v>
      </c>
      <c r="I1043" s="176" t="s">
        <v>205</v>
      </c>
      <c r="J1043" s="176" t="s">
        <v>205</v>
      </c>
      <c r="K1043" s="176" t="s">
        <v>205</v>
      </c>
      <c r="L1043" s="176" t="s">
        <v>203</v>
      </c>
      <c r="M1043" s="176" t="s">
        <v>205</v>
      </c>
      <c r="N1043" s="176" t="s">
        <v>205</v>
      </c>
      <c r="O1043" s="176" t="s">
        <v>205</v>
      </c>
      <c r="P1043" s="176" t="s">
        <v>205</v>
      </c>
      <c r="Q1043" s="176" t="s">
        <v>205</v>
      </c>
      <c r="R1043" s="176" t="s">
        <v>205</v>
      </c>
      <c r="S1043" s="176" t="s">
        <v>205</v>
      </c>
      <c r="T1043" s="176" t="s">
        <v>205</v>
      </c>
      <c r="U1043" s="176" t="s">
        <v>204</v>
      </c>
      <c r="V1043" s="176" t="s">
        <v>204</v>
      </c>
      <c r="W1043" s="176" t="s">
        <v>204</v>
      </c>
      <c r="X1043" s="176" t="s">
        <v>204</v>
      </c>
      <c r="Y1043" s="176" t="s">
        <v>204</v>
      </c>
      <c r="Z1043" s="176" t="s">
        <v>204</v>
      </c>
    </row>
    <row r="1044" spans="1:50" x14ac:dyDescent="0.3">
      <c r="A1044" s="176">
        <v>813087</v>
      </c>
      <c r="B1044" s="176" t="s">
        <v>289</v>
      </c>
      <c r="C1044" s="176" t="s">
        <v>205</v>
      </c>
      <c r="D1044" s="176" t="s">
        <v>205</v>
      </c>
      <c r="E1044" s="176" t="s">
        <v>205</v>
      </c>
      <c r="F1044" s="176" t="s">
        <v>205</v>
      </c>
      <c r="G1044" s="176" t="s">
        <v>205</v>
      </c>
      <c r="H1044" s="176" t="s">
        <v>205</v>
      </c>
      <c r="I1044" s="176" t="s">
        <v>205</v>
      </c>
      <c r="J1044" s="176" t="s">
        <v>205</v>
      </c>
      <c r="K1044" s="176" t="s">
        <v>205</v>
      </c>
      <c r="L1044" s="176" t="s">
        <v>203</v>
      </c>
      <c r="M1044" s="176" t="s">
        <v>205</v>
      </c>
      <c r="N1044" s="176" t="s">
        <v>205</v>
      </c>
      <c r="O1044" s="176" t="s">
        <v>204</v>
      </c>
      <c r="P1044" s="176" t="s">
        <v>205</v>
      </c>
      <c r="Q1044" s="176" t="s">
        <v>205</v>
      </c>
      <c r="R1044" s="176" t="s">
        <v>205</v>
      </c>
      <c r="S1044" s="176" t="s">
        <v>205</v>
      </c>
      <c r="T1044" s="176" t="s">
        <v>205</v>
      </c>
      <c r="U1044" s="176" t="s">
        <v>205</v>
      </c>
      <c r="V1044" s="176" t="s">
        <v>205</v>
      </c>
      <c r="W1044" s="176" t="s">
        <v>205</v>
      </c>
      <c r="X1044" s="176" t="s">
        <v>205</v>
      </c>
      <c r="Y1044" s="176" t="s">
        <v>204</v>
      </c>
      <c r="Z1044" s="176" t="s">
        <v>204</v>
      </c>
      <c r="AA1044" s="176" t="s">
        <v>266</v>
      </c>
      <c r="AB1044" s="176" t="s">
        <v>266</v>
      </c>
      <c r="AC1044" s="176" t="s">
        <v>266</v>
      </c>
      <c r="AD1044" s="176" t="s">
        <v>266</v>
      </c>
      <c r="AE1044" s="176" t="s">
        <v>266</v>
      </c>
      <c r="AF1044" s="176" t="s">
        <v>266</v>
      </c>
      <c r="AG1044" s="176" t="s">
        <v>266</v>
      </c>
      <c r="AH1044" s="176" t="s">
        <v>266</v>
      </c>
      <c r="AI1044" s="176" t="s">
        <v>266</v>
      </c>
      <c r="AJ1044" s="176" t="s">
        <v>266</v>
      </c>
      <c r="AK1044" s="176" t="s">
        <v>266</v>
      </c>
      <c r="AL1044" s="176" t="s">
        <v>266</v>
      </c>
      <c r="AM1044" s="176" t="s">
        <v>266</v>
      </c>
      <c r="AN1044" s="176" t="s">
        <v>266</v>
      </c>
      <c r="AO1044" s="176" t="s">
        <v>266</v>
      </c>
      <c r="AP1044" s="176" t="s">
        <v>266</v>
      </c>
      <c r="AQ1044" s="176" t="s">
        <v>266</v>
      </c>
      <c r="AR1044" s="176" t="s">
        <v>266</v>
      </c>
      <c r="AS1044" s="176" t="s">
        <v>266</v>
      </c>
      <c r="AT1044" s="176" t="s">
        <v>266</v>
      </c>
      <c r="AU1044" s="176" t="s">
        <v>266</v>
      </c>
      <c r="AV1044" s="176" t="s">
        <v>266</v>
      </c>
      <c r="AW1044" s="176" t="s">
        <v>266</v>
      </c>
      <c r="AX1044" s="176" t="s">
        <v>266</v>
      </c>
    </row>
    <row r="1045" spans="1:50" x14ac:dyDescent="0.3">
      <c r="A1045" s="176">
        <v>813088</v>
      </c>
      <c r="B1045" s="176" t="s">
        <v>289</v>
      </c>
      <c r="C1045" s="176" t="s">
        <v>205</v>
      </c>
      <c r="D1045" s="176" t="s">
        <v>205</v>
      </c>
      <c r="E1045" s="176" t="s">
        <v>205</v>
      </c>
      <c r="F1045" s="176" t="s">
        <v>205</v>
      </c>
      <c r="G1045" s="176" t="s">
        <v>205</v>
      </c>
      <c r="H1045" s="176" t="s">
        <v>205</v>
      </c>
      <c r="I1045" s="176" t="s">
        <v>205</v>
      </c>
      <c r="J1045" s="176" t="s">
        <v>205</v>
      </c>
      <c r="K1045" s="176" t="s">
        <v>204</v>
      </c>
      <c r="L1045" s="176" t="s">
        <v>205</v>
      </c>
      <c r="M1045" s="176" t="s">
        <v>205</v>
      </c>
      <c r="N1045" s="176" t="s">
        <v>205</v>
      </c>
      <c r="O1045" s="176" t="s">
        <v>204</v>
      </c>
      <c r="P1045" s="176" t="s">
        <v>205</v>
      </c>
      <c r="Q1045" s="176" t="s">
        <v>205</v>
      </c>
      <c r="R1045" s="176" t="s">
        <v>205</v>
      </c>
      <c r="S1045" s="176" t="s">
        <v>205</v>
      </c>
      <c r="T1045" s="176" t="s">
        <v>205</v>
      </c>
      <c r="U1045" s="176" t="s">
        <v>205</v>
      </c>
      <c r="V1045" s="176" t="s">
        <v>204</v>
      </c>
      <c r="W1045" s="176" t="s">
        <v>205</v>
      </c>
      <c r="X1045" s="176" t="s">
        <v>205</v>
      </c>
      <c r="Y1045" s="176" t="s">
        <v>204</v>
      </c>
      <c r="Z1045" s="176" t="s">
        <v>204</v>
      </c>
      <c r="AA1045" s="176" t="s">
        <v>266</v>
      </c>
      <c r="AB1045" s="176" t="s">
        <v>266</v>
      </c>
      <c r="AC1045" s="176" t="s">
        <v>266</v>
      </c>
      <c r="AD1045" s="176" t="s">
        <v>266</v>
      </c>
      <c r="AE1045" s="176" t="s">
        <v>266</v>
      </c>
      <c r="AF1045" s="176" t="s">
        <v>266</v>
      </c>
      <c r="AG1045" s="176" t="s">
        <v>266</v>
      </c>
      <c r="AH1045" s="176" t="s">
        <v>266</v>
      </c>
      <c r="AI1045" s="176" t="s">
        <v>266</v>
      </c>
      <c r="AJ1045" s="176" t="s">
        <v>266</v>
      </c>
      <c r="AK1045" s="176" t="s">
        <v>266</v>
      </c>
      <c r="AL1045" s="176" t="s">
        <v>266</v>
      </c>
      <c r="AM1045" s="176" t="s">
        <v>266</v>
      </c>
      <c r="AN1045" s="176" t="s">
        <v>266</v>
      </c>
      <c r="AO1045" s="176" t="s">
        <v>266</v>
      </c>
      <c r="AP1045" s="176" t="s">
        <v>266</v>
      </c>
      <c r="AQ1045" s="176" t="s">
        <v>266</v>
      </c>
      <c r="AR1045" s="176" t="s">
        <v>266</v>
      </c>
      <c r="AS1045" s="176" t="s">
        <v>266</v>
      </c>
      <c r="AT1045" s="176" t="s">
        <v>266</v>
      </c>
      <c r="AU1045" s="176" t="s">
        <v>266</v>
      </c>
      <c r="AV1045" s="176" t="s">
        <v>266</v>
      </c>
      <c r="AW1045" s="176" t="s">
        <v>266</v>
      </c>
      <c r="AX1045" s="176" t="s">
        <v>266</v>
      </c>
    </row>
    <row r="1046" spans="1:50" x14ac:dyDescent="0.3">
      <c r="A1046" s="176">
        <v>813089</v>
      </c>
      <c r="B1046" s="176" t="s">
        <v>289</v>
      </c>
      <c r="C1046" s="176" t="s">
        <v>205</v>
      </c>
      <c r="D1046" s="176" t="s">
        <v>205</v>
      </c>
      <c r="E1046" s="176" t="s">
        <v>205</v>
      </c>
      <c r="F1046" s="176" t="s">
        <v>205</v>
      </c>
      <c r="G1046" s="176" t="s">
        <v>205</v>
      </c>
      <c r="H1046" s="176" t="s">
        <v>205</v>
      </c>
      <c r="I1046" s="176" t="s">
        <v>205</v>
      </c>
      <c r="J1046" s="176" t="s">
        <v>205</v>
      </c>
      <c r="K1046" s="176" t="s">
        <v>205</v>
      </c>
      <c r="L1046" s="176" t="s">
        <v>205</v>
      </c>
      <c r="M1046" s="176" t="s">
        <v>205</v>
      </c>
      <c r="N1046" s="176" t="s">
        <v>205</v>
      </c>
      <c r="O1046" s="176" t="s">
        <v>205</v>
      </c>
      <c r="P1046" s="176" t="s">
        <v>205</v>
      </c>
      <c r="Q1046" s="176" t="s">
        <v>205</v>
      </c>
      <c r="R1046" s="176" t="s">
        <v>205</v>
      </c>
      <c r="S1046" s="176" t="s">
        <v>205</v>
      </c>
      <c r="T1046" s="176" t="s">
        <v>205</v>
      </c>
      <c r="U1046" s="176" t="s">
        <v>204</v>
      </c>
      <c r="V1046" s="176" t="s">
        <v>204</v>
      </c>
      <c r="W1046" s="176" t="s">
        <v>204</v>
      </c>
      <c r="X1046" s="176" t="s">
        <v>204</v>
      </c>
      <c r="Y1046" s="176" t="s">
        <v>204</v>
      </c>
      <c r="Z1046" s="176" t="s">
        <v>204</v>
      </c>
      <c r="AA1046" s="176" t="s">
        <v>266</v>
      </c>
      <c r="AB1046" s="176" t="s">
        <v>266</v>
      </c>
      <c r="AC1046" s="176" t="s">
        <v>266</v>
      </c>
      <c r="AD1046" s="176" t="s">
        <v>266</v>
      </c>
      <c r="AE1046" s="176" t="s">
        <v>266</v>
      </c>
      <c r="AF1046" s="176" t="s">
        <v>266</v>
      </c>
      <c r="AG1046" s="176" t="s">
        <v>266</v>
      </c>
      <c r="AH1046" s="176" t="s">
        <v>266</v>
      </c>
      <c r="AI1046" s="176" t="s">
        <v>266</v>
      </c>
      <c r="AJ1046" s="176" t="s">
        <v>266</v>
      </c>
      <c r="AK1046" s="176" t="s">
        <v>266</v>
      </c>
      <c r="AL1046" s="176" t="s">
        <v>266</v>
      </c>
      <c r="AM1046" s="176" t="s">
        <v>266</v>
      </c>
      <c r="AN1046" s="176" t="s">
        <v>266</v>
      </c>
      <c r="AO1046" s="176" t="s">
        <v>266</v>
      </c>
      <c r="AP1046" s="176" t="s">
        <v>266</v>
      </c>
      <c r="AQ1046" s="176" t="s">
        <v>266</v>
      </c>
      <c r="AR1046" s="176" t="s">
        <v>266</v>
      </c>
      <c r="AS1046" s="176" t="s">
        <v>266</v>
      </c>
      <c r="AT1046" s="176" t="s">
        <v>266</v>
      </c>
      <c r="AU1046" s="176" t="s">
        <v>266</v>
      </c>
      <c r="AV1046" s="176" t="s">
        <v>266</v>
      </c>
      <c r="AW1046" s="176" t="s">
        <v>266</v>
      </c>
      <c r="AX1046" s="176" t="s">
        <v>266</v>
      </c>
    </row>
    <row r="1047" spans="1:50" x14ac:dyDescent="0.3">
      <c r="A1047" s="176">
        <v>813090</v>
      </c>
      <c r="B1047" s="176" t="s">
        <v>289</v>
      </c>
      <c r="C1047" s="176" t="s">
        <v>205</v>
      </c>
      <c r="D1047" s="176" t="s">
        <v>203</v>
      </c>
      <c r="E1047" s="176" t="s">
        <v>205</v>
      </c>
      <c r="F1047" s="176" t="s">
        <v>205</v>
      </c>
      <c r="G1047" s="176" t="s">
        <v>205</v>
      </c>
      <c r="H1047" s="176" t="s">
        <v>203</v>
      </c>
      <c r="I1047" s="176" t="s">
        <v>205</v>
      </c>
      <c r="J1047" s="176" t="s">
        <v>205</v>
      </c>
      <c r="K1047" s="176" t="s">
        <v>203</v>
      </c>
      <c r="L1047" s="176" t="s">
        <v>203</v>
      </c>
      <c r="M1047" s="176" t="s">
        <v>205</v>
      </c>
      <c r="N1047" s="176" t="s">
        <v>205</v>
      </c>
      <c r="O1047" s="176" t="s">
        <v>204</v>
      </c>
      <c r="P1047" s="176" t="s">
        <v>205</v>
      </c>
      <c r="Q1047" s="176" t="s">
        <v>205</v>
      </c>
      <c r="R1047" s="176" t="s">
        <v>205</v>
      </c>
      <c r="S1047" s="176" t="s">
        <v>204</v>
      </c>
      <c r="T1047" s="176" t="s">
        <v>205</v>
      </c>
      <c r="U1047" s="176" t="s">
        <v>204</v>
      </c>
      <c r="V1047" s="176" t="s">
        <v>204</v>
      </c>
      <c r="W1047" s="176" t="s">
        <v>204</v>
      </c>
      <c r="X1047" s="176" t="s">
        <v>204</v>
      </c>
      <c r="Y1047" s="176" t="s">
        <v>204</v>
      </c>
      <c r="Z1047" s="176" t="s">
        <v>204</v>
      </c>
    </row>
    <row r="1048" spans="1:50" x14ac:dyDescent="0.3">
      <c r="A1048" s="176">
        <v>813102</v>
      </c>
      <c r="B1048" s="176" t="s">
        <v>289</v>
      </c>
      <c r="C1048" s="176" t="s">
        <v>205</v>
      </c>
      <c r="D1048" s="176" t="s">
        <v>204</v>
      </c>
      <c r="E1048" s="176" t="s">
        <v>205</v>
      </c>
      <c r="F1048" s="176" t="s">
        <v>205</v>
      </c>
      <c r="G1048" s="176" t="s">
        <v>205</v>
      </c>
      <c r="H1048" s="176" t="s">
        <v>205</v>
      </c>
      <c r="I1048" s="176" t="s">
        <v>205</v>
      </c>
      <c r="J1048" s="176" t="s">
        <v>205</v>
      </c>
      <c r="K1048" s="176" t="s">
        <v>205</v>
      </c>
      <c r="L1048" s="176" t="s">
        <v>205</v>
      </c>
      <c r="M1048" s="176" t="s">
        <v>205</v>
      </c>
      <c r="N1048" s="176" t="s">
        <v>205</v>
      </c>
      <c r="O1048" s="176" t="s">
        <v>204</v>
      </c>
      <c r="P1048" s="176" t="s">
        <v>205</v>
      </c>
      <c r="Q1048" s="176" t="s">
        <v>205</v>
      </c>
      <c r="R1048" s="176" t="s">
        <v>205</v>
      </c>
      <c r="S1048" s="176" t="s">
        <v>205</v>
      </c>
      <c r="T1048" s="176" t="s">
        <v>205</v>
      </c>
      <c r="U1048" s="176" t="s">
        <v>204</v>
      </c>
      <c r="V1048" s="176" t="s">
        <v>204</v>
      </c>
      <c r="W1048" s="176" t="s">
        <v>204</v>
      </c>
      <c r="X1048" s="176" t="s">
        <v>204</v>
      </c>
      <c r="Y1048" s="176" t="s">
        <v>205</v>
      </c>
      <c r="Z1048" s="176" t="s">
        <v>204</v>
      </c>
      <c r="AA1048" s="176" t="s">
        <v>266</v>
      </c>
      <c r="AB1048" s="176" t="s">
        <v>266</v>
      </c>
      <c r="AC1048" s="176" t="s">
        <v>266</v>
      </c>
      <c r="AD1048" s="176" t="s">
        <v>266</v>
      </c>
      <c r="AE1048" s="176" t="s">
        <v>266</v>
      </c>
      <c r="AF1048" s="176" t="s">
        <v>266</v>
      </c>
      <c r="AG1048" s="176" t="s">
        <v>266</v>
      </c>
      <c r="AH1048" s="176" t="s">
        <v>266</v>
      </c>
      <c r="AI1048" s="176" t="s">
        <v>266</v>
      </c>
      <c r="AJ1048" s="176" t="s">
        <v>266</v>
      </c>
      <c r="AK1048" s="176" t="s">
        <v>266</v>
      </c>
      <c r="AL1048" s="176" t="s">
        <v>266</v>
      </c>
      <c r="AM1048" s="176" t="s">
        <v>266</v>
      </c>
      <c r="AN1048" s="176" t="s">
        <v>266</v>
      </c>
      <c r="AO1048" s="176" t="s">
        <v>266</v>
      </c>
      <c r="AP1048" s="176" t="s">
        <v>266</v>
      </c>
      <c r="AQ1048" s="176" t="s">
        <v>266</v>
      </c>
      <c r="AR1048" s="176" t="s">
        <v>266</v>
      </c>
      <c r="AS1048" s="176" t="s">
        <v>266</v>
      </c>
      <c r="AT1048" s="176" t="s">
        <v>266</v>
      </c>
      <c r="AU1048" s="176" t="s">
        <v>266</v>
      </c>
      <c r="AV1048" s="176" t="s">
        <v>266</v>
      </c>
      <c r="AW1048" s="176" t="s">
        <v>266</v>
      </c>
      <c r="AX1048" s="176" t="s">
        <v>266</v>
      </c>
    </row>
    <row r="1049" spans="1:50" x14ac:dyDescent="0.3">
      <c r="A1049" s="176">
        <v>813108</v>
      </c>
      <c r="B1049" s="176" t="s">
        <v>289</v>
      </c>
      <c r="C1049" s="176" t="s">
        <v>203</v>
      </c>
      <c r="D1049" s="176" t="s">
        <v>205</v>
      </c>
      <c r="E1049" s="176" t="s">
        <v>205</v>
      </c>
      <c r="F1049" s="176" t="s">
        <v>203</v>
      </c>
      <c r="G1049" s="176" t="s">
        <v>205</v>
      </c>
      <c r="H1049" s="176" t="s">
        <v>205</v>
      </c>
      <c r="I1049" s="176" t="s">
        <v>205</v>
      </c>
      <c r="J1049" s="176" t="s">
        <v>205</v>
      </c>
      <c r="K1049" s="176" t="s">
        <v>205</v>
      </c>
      <c r="L1049" s="176" t="s">
        <v>204</v>
      </c>
      <c r="M1049" s="176" t="s">
        <v>205</v>
      </c>
      <c r="N1049" s="176" t="s">
        <v>205</v>
      </c>
      <c r="O1049" s="176" t="s">
        <v>205</v>
      </c>
      <c r="P1049" s="176" t="s">
        <v>205</v>
      </c>
      <c r="Q1049" s="176" t="s">
        <v>205</v>
      </c>
      <c r="R1049" s="176" t="s">
        <v>205</v>
      </c>
      <c r="S1049" s="176" t="s">
        <v>205</v>
      </c>
      <c r="T1049" s="176" t="s">
        <v>205</v>
      </c>
      <c r="U1049" s="176" t="s">
        <v>205</v>
      </c>
      <c r="V1049" s="176" t="s">
        <v>204</v>
      </c>
      <c r="W1049" s="176" t="s">
        <v>205</v>
      </c>
      <c r="X1049" s="176" t="s">
        <v>205</v>
      </c>
      <c r="Y1049" s="176" t="s">
        <v>205</v>
      </c>
      <c r="Z1049" s="176" t="s">
        <v>205</v>
      </c>
      <c r="AA1049" s="176" t="s">
        <v>266</v>
      </c>
      <c r="AB1049" s="176" t="s">
        <v>266</v>
      </c>
      <c r="AC1049" s="176" t="s">
        <v>266</v>
      </c>
      <c r="AD1049" s="176" t="s">
        <v>266</v>
      </c>
      <c r="AE1049" s="176" t="s">
        <v>266</v>
      </c>
      <c r="AF1049" s="176" t="s">
        <v>266</v>
      </c>
      <c r="AG1049" s="176" t="s">
        <v>266</v>
      </c>
      <c r="AH1049" s="176" t="s">
        <v>266</v>
      </c>
      <c r="AI1049" s="176" t="s">
        <v>266</v>
      </c>
      <c r="AJ1049" s="176" t="s">
        <v>266</v>
      </c>
      <c r="AK1049" s="176" t="s">
        <v>266</v>
      </c>
      <c r="AL1049" s="176" t="s">
        <v>266</v>
      </c>
      <c r="AM1049" s="176" t="s">
        <v>266</v>
      </c>
      <c r="AN1049" s="176" t="s">
        <v>266</v>
      </c>
      <c r="AO1049" s="176" t="s">
        <v>266</v>
      </c>
      <c r="AP1049" s="176" t="s">
        <v>266</v>
      </c>
      <c r="AQ1049" s="176" t="s">
        <v>266</v>
      </c>
      <c r="AR1049" s="176" t="s">
        <v>266</v>
      </c>
      <c r="AS1049" s="176" t="s">
        <v>266</v>
      </c>
      <c r="AT1049" s="176" t="s">
        <v>266</v>
      </c>
      <c r="AU1049" s="176" t="s">
        <v>266</v>
      </c>
      <c r="AV1049" s="176" t="s">
        <v>266</v>
      </c>
      <c r="AW1049" s="176" t="s">
        <v>266</v>
      </c>
      <c r="AX1049" s="176" t="s">
        <v>266</v>
      </c>
    </row>
    <row r="1050" spans="1:50" x14ac:dyDescent="0.3">
      <c r="A1050" s="176">
        <v>813109</v>
      </c>
      <c r="B1050" s="176" t="s">
        <v>289</v>
      </c>
      <c r="C1050" s="176" t="s">
        <v>205</v>
      </c>
      <c r="D1050" s="176" t="s">
        <v>203</v>
      </c>
      <c r="E1050" s="176" t="s">
        <v>205</v>
      </c>
      <c r="F1050" s="176" t="s">
        <v>203</v>
      </c>
      <c r="G1050" s="176" t="s">
        <v>205</v>
      </c>
      <c r="H1050" s="176" t="s">
        <v>205</v>
      </c>
      <c r="I1050" s="176" t="s">
        <v>205</v>
      </c>
      <c r="J1050" s="176" t="s">
        <v>205</v>
      </c>
      <c r="K1050" s="176" t="s">
        <v>204</v>
      </c>
      <c r="L1050" s="176" t="s">
        <v>205</v>
      </c>
      <c r="M1050" s="176" t="s">
        <v>204</v>
      </c>
      <c r="N1050" s="176" t="s">
        <v>205</v>
      </c>
      <c r="O1050" s="176" t="s">
        <v>204</v>
      </c>
      <c r="P1050" s="176" t="s">
        <v>204</v>
      </c>
      <c r="Q1050" s="176" t="s">
        <v>204</v>
      </c>
      <c r="R1050" s="176" t="s">
        <v>205</v>
      </c>
      <c r="S1050" s="176" t="s">
        <v>205</v>
      </c>
      <c r="T1050" s="176" t="s">
        <v>205</v>
      </c>
      <c r="U1050" s="176" t="s">
        <v>204</v>
      </c>
      <c r="V1050" s="176" t="s">
        <v>204</v>
      </c>
      <c r="W1050" s="176" t="s">
        <v>204</v>
      </c>
      <c r="X1050" s="176" t="s">
        <v>204</v>
      </c>
      <c r="Y1050" s="176" t="s">
        <v>204</v>
      </c>
      <c r="Z1050" s="176" t="s">
        <v>204</v>
      </c>
      <c r="AA1050" s="176" t="s">
        <v>266</v>
      </c>
      <c r="AB1050" s="176" t="s">
        <v>266</v>
      </c>
      <c r="AC1050" s="176" t="s">
        <v>266</v>
      </c>
      <c r="AD1050" s="176" t="s">
        <v>266</v>
      </c>
      <c r="AE1050" s="176" t="s">
        <v>266</v>
      </c>
      <c r="AF1050" s="176" t="s">
        <v>266</v>
      </c>
      <c r="AG1050" s="176" t="s">
        <v>266</v>
      </c>
      <c r="AH1050" s="176" t="s">
        <v>266</v>
      </c>
      <c r="AI1050" s="176" t="s">
        <v>266</v>
      </c>
      <c r="AJ1050" s="176" t="s">
        <v>266</v>
      </c>
      <c r="AK1050" s="176" t="s">
        <v>266</v>
      </c>
      <c r="AL1050" s="176" t="s">
        <v>266</v>
      </c>
      <c r="AM1050" s="176" t="s">
        <v>266</v>
      </c>
      <c r="AN1050" s="176" t="s">
        <v>266</v>
      </c>
      <c r="AO1050" s="176" t="s">
        <v>266</v>
      </c>
      <c r="AP1050" s="176" t="s">
        <v>266</v>
      </c>
      <c r="AQ1050" s="176" t="s">
        <v>266</v>
      </c>
      <c r="AR1050" s="176" t="s">
        <v>266</v>
      </c>
      <c r="AS1050" s="176" t="s">
        <v>266</v>
      </c>
      <c r="AT1050" s="176" t="s">
        <v>266</v>
      </c>
      <c r="AU1050" s="176" t="s">
        <v>266</v>
      </c>
      <c r="AV1050" s="176" t="s">
        <v>266</v>
      </c>
      <c r="AW1050" s="176" t="s">
        <v>266</v>
      </c>
      <c r="AX1050" s="176" t="s">
        <v>266</v>
      </c>
    </row>
    <row r="1051" spans="1:50" x14ac:dyDescent="0.3">
      <c r="A1051" s="176">
        <v>813112</v>
      </c>
      <c r="B1051" s="176" t="s">
        <v>289</v>
      </c>
      <c r="C1051" s="176" t="s">
        <v>203</v>
      </c>
      <c r="D1051" s="176" t="s">
        <v>203</v>
      </c>
      <c r="E1051" s="176" t="s">
        <v>203</v>
      </c>
      <c r="F1051" s="176" t="s">
        <v>203</v>
      </c>
      <c r="G1051" s="176" t="s">
        <v>203</v>
      </c>
      <c r="H1051" s="176" t="s">
        <v>203</v>
      </c>
      <c r="I1051" s="176" t="s">
        <v>205</v>
      </c>
      <c r="J1051" s="176" t="s">
        <v>205</v>
      </c>
      <c r="K1051" s="176" t="s">
        <v>205</v>
      </c>
      <c r="L1051" s="176" t="s">
        <v>203</v>
      </c>
      <c r="M1051" s="176" t="s">
        <v>205</v>
      </c>
      <c r="N1051" s="176" t="s">
        <v>203</v>
      </c>
      <c r="O1051" s="176" t="s">
        <v>204</v>
      </c>
      <c r="P1051" s="176" t="s">
        <v>205</v>
      </c>
      <c r="Q1051" s="176" t="s">
        <v>204</v>
      </c>
      <c r="R1051" s="176" t="s">
        <v>205</v>
      </c>
      <c r="S1051" s="176" t="s">
        <v>204</v>
      </c>
      <c r="T1051" s="176" t="s">
        <v>205</v>
      </c>
      <c r="U1051" s="176" t="s">
        <v>204</v>
      </c>
      <c r="V1051" s="176" t="s">
        <v>204</v>
      </c>
      <c r="W1051" s="176" t="s">
        <v>204</v>
      </c>
      <c r="X1051" s="176" t="s">
        <v>204</v>
      </c>
      <c r="Y1051" s="176" t="s">
        <v>204</v>
      </c>
      <c r="Z1051" s="176" t="s">
        <v>204</v>
      </c>
    </row>
    <row r="1052" spans="1:50" x14ac:dyDescent="0.3">
      <c r="A1052" s="176">
        <v>813119</v>
      </c>
      <c r="B1052" s="176" t="s">
        <v>289</v>
      </c>
      <c r="C1052" s="176" t="s">
        <v>205</v>
      </c>
      <c r="D1052" s="176" t="s">
        <v>203</v>
      </c>
      <c r="E1052" s="176" t="s">
        <v>205</v>
      </c>
      <c r="F1052" s="176" t="s">
        <v>203</v>
      </c>
      <c r="G1052" s="176" t="s">
        <v>205</v>
      </c>
      <c r="H1052" s="176" t="s">
        <v>203</v>
      </c>
      <c r="I1052" s="176" t="s">
        <v>205</v>
      </c>
      <c r="J1052" s="176" t="s">
        <v>205</v>
      </c>
      <c r="K1052" s="176" t="s">
        <v>203</v>
      </c>
      <c r="L1052" s="176" t="s">
        <v>203</v>
      </c>
      <c r="M1052" s="176" t="s">
        <v>205</v>
      </c>
      <c r="N1052" s="176" t="s">
        <v>203</v>
      </c>
      <c r="O1052" s="176" t="s">
        <v>205</v>
      </c>
      <c r="P1052" s="176" t="s">
        <v>205</v>
      </c>
      <c r="Q1052" s="176" t="s">
        <v>205</v>
      </c>
      <c r="R1052" s="176" t="s">
        <v>205</v>
      </c>
      <c r="S1052" s="176" t="s">
        <v>205</v>
      </c>
      <c r="T1052" s="176" t="s">
        <v>205</v>
      </c>
      <c r="U1052" s="176" t="s">
        <v>205</v>
      </c>
      <c r="V1052" s="176" t="s">
        <v>204</v>
      </c>
      <c r="W1052" s="176" t="s">
        <v>205</v>
      </c>
      <c r="X1052" s="176" t="s">
        <v>205</v>
      </c>
      <c r="Y1052" s="176" t="s">
        <v>205</v>
      </c>
      <c r="Z1052" s="176" t="s">
        <v>205</v>
      </c>
      <c r="AA1052" s="176" t="s">
        <v>266</v>
      </c>
      <c r="AB1052" s="176" t="s">
        <v>266</v>
      </c>
      <c r="AC1052" s="176" t="s">
        <v>266</v>
      </c>
      <c r="AD1052" s="176" t="s">
        <v>266</v>
      </c>
      <c r="AE1052" s="176" t="s">
        <v>266</v>
      </c>
      <c r="AF1052" s="176" t="s">
        <v>266</v>
      </c>
      <c r="AG1052" s="176" t="s">
        <v>266</v>
      </c>
      <c r="AH1052" s="176" t="s">
        <v>266</v>
      </c>
      <c r="AI1052" s="176" t="s">
        <v>266</v>
      </c>
      <c r="AJ1052" s="176" t="s">
        <v>266</v>
      </c>
      <c r="AK1052" s="176" t="s">
        <v>266</v>
      </c>
      <c r="AL1052" s="176" t="s">
        <v>266</v>
      </c>
      <c r="AM1052" s="176" t="s">
        <v>266</v>
      </c>
      <c r="AN1052" s="176" t="s">
        <v>266</v>
      </c>
      <c r="AO1052" s="176" t="s">
        <v>266</v>
      </c>
      <c r="AP1052" s="176" t="s">
        <v>266</v>
      </c>
      <c r="AQ1052" s="176" t="s">
        <v>266</v>
      </c>
      <c r="AR1052" s="176" t="s">
        <v>266</v>
      </c>
      <c r="AS1052" s="176" t="s">
        <v>266</v>
      </c>
      <c r="AT1052" s="176" t="s">
        <v>266</v>
      </c>
      <c r="AU1052" s="176" t="s">
        <v>266</v>
      </c>
      <c r="AV1052" s="176" t="s">
        <v>266</v>
      </c>
      <c r="AW1052" s="176" t="s">
        <v>266</v>
      </c>
      <c r="AX1052" s="176" t="s">
        <v>266</v>
      </c>
    </row>
    <row r="1053" spans="1:50" x14ac:dyDescent="0.3">
      <c r="A1053" s="176">
        <v>813126</v>
      </c>
      <c r="B1053" s="176" t="s">
        <v>289</v>
      </c>
      <c r="C1053" s="176" t="s">
        <v>940</v>
      </c>
      <c r="D1053" s="176" t="s">
        <v>205</v>
      </c>
      <c r="E1053" s="176" t="s">
        <v>205</v>
      </c>
      <c r="F1053" s="176" t="s">
        <v>940</v>
      </c>
      <c r="G1053" s="176" t="s">
        <v>940</v>
      </c>
      <c r="H1053" s="176" t="s">
        <v>940</v>
      </c>
      <c r="I1053" s="176" t="s">
        <v>205</v>
      </c>
      <c r="J1053" s="176" t="s">
        <v>205</v>
      </c>
      <c r="K1053" s="176" t="s">
        <v>940</v>
      </c>
      <c r="L1053" s="176" t="s">
        <v>205</v>
      </c>
      <c r="M1053" s="176" t="s">
        <v>940</v>
      </c>
      <c r="N1053" s="176" t="s">
        <v>940</v>
      </c>
      <c r="O1053" s="176" t="s">
        <v>205</v>
      </c>
      <c r="P1053" s="176" t="s">
        <v>205</v>
      </c>
      <c r="Q1053" s="176" t="s">
        <v>205</v>
      </c>
      <c r="R1053" s="176" t="s">
        <v>205</v>
      </c>
      <c r="S1053" s="176" t="s">
        <v>203</v>
      </c>
      <c r="T1053" s="176" t="s">
        <v>203</v>
      </c>
      <c r="U1053" s="176" t="s">
        <v>204</v>
      </c>
      <c r="V1053" s="176" t="s">
        <v>205</v>
      </c>
      <c r="W1053" s="176" t="s">
        <v>204</v>
      </c>
      <c r="X1053" s="176" t="s">
        <v>204</v>
      </c>
      <c r="Y1053" s="176" t="s">
        <v>204</v>
      </c>
      <c r="Z1053" s="176" t="s">
        <v>204</v>
      </c>
      <c r="AA1053" s="176" t="s">
        <v>266</v>
      </c>
      <c r="AB1053" s="176" t="s">
        <v>266</v>
      </c>
      <c r="AC1053" s="176" t="s">
        <v>266</v>
      </c>
      <c r="AD1053" s="176" t="s">
        <v>266</v>
      </c>
      <c r="AE1053" s="176" t="s">
        <v>266</v>
      </c>
      <c r="AF1053" s="176" t="s">
        <v>266</v>
      </c>
      <c r="AG1053" s="176" t="s">
        <v>266</v>
      </c>
      <c r="AH1053" s="176" t="s">
        <v>266</v>
      </c>
      <c r="AI1053" s="176" t="s">
        <v>266</v>
      </c>
      <c r="AJ1053" s="176" t="s">
        <v>266</v>
      </c>
      <c r="AK1053" s="176" t="s">
        <v>266</v>
      </c>
      <c r="AL1053" s="176" t="s">
        <v>266</v>
      </c>
      <c r="AM1053" s="176" t="s">
        <v>266</v>
      </c>
      <c r="AN1053" s="176" t="s">
        <v>266</v>
      </c>
      <c r="AO1053" s="176" t="s">
        <v>266</v>
      </c>
      <c r="AP1053" s="176" t="s">
        <v>266</v>
      </c>
      <c r="AQ1053" s="176" t="s">
        <v>266</v>
      </c>
      <c r="AR1053" s="176" t="s">
        <v>266</v>
      </c>
      <c r="AS1053" s="176" t="s">
        <v>266</v>
      </c>
      <c r="AT1053" s="176" t="s">
        <v>266</v>
      </c>
      <c r="AU1053" s="176" t="s">
        <v>266</v>
      </c>
      <c r="AV1053" s="176" t="s">
        <v>266</v>
      </c>
      <c r="AW1053" s="176" t="s">
        <v>266</v>
      </c>
      <c r="AX1053" s="176" t="s">
        <v>266</v>
      </c>
    </row>
    <row r="1054" spans="1:50" x14ac:dyDescent="0.3">
      <c r="A1054" s="176">
        <v>813133</v>
      </c>
      <c r="B1054" s="176" t="s">
        <v>289</v>
      </c>
      <c r="C1054" s="176" t="s">
        <v>205</v>
      </c>
      <c r="D1054" s="176" t="s">
        <v>204</v>
      </c>
      <c r="E1054" s="176" t="s">
        <v>205</v>
      </c>
      <c r="F1054" s="176" t="s">
        <v>203</v>
      </c>
      <c r="G1054" s="176" t="s">
        <v>203</v>
      </c>
      <c r="H1054" s="176" t="s">
        <v>205</v>
      </c>
      <c r="I1054" s="176" t="s">
        <v>203</v>
      </c>
      <c r="J1054" s="176" t="s">
        <v>205</v>
      </c>
      <c r="K1054" s="176" t="s">
        <v>205</v>
      </c>
      <c r="L1054" s="176" t="s">
        <v>203</v>
      </c>
      <c r="M1054" s="176" t="s">
        <v>205</v>
      </c>
      <c r="N1054" s="176" t="s">
        <v>205</v>
      </c>
      <c r="O1054" s="176" t="s">
        <v>205</v>
      </c>
      <c r="P1054" s="176" t="s">
        <v>205</v>
      </c>
      <c r="Q1054" s="176" t="s">
        <v>205</v>
      </c>
      <c r="R1054" s="176" t="s">
        <v>205</v>
      </c>
      <c r="S1054" s="176" t="s">
        <v>205</v>
      </c>
      <c r="T1054" s="176" t="s">
        <v>205</v>
      </c>
      <c r="U1054" s="176" t="s">
        <v>204</v>
      </c>
      <c r="V1054" s="176" t="s">
        <v>204</v>
      </c>
      <c r="W1054" s="176" t="s">
        <v>204</v>
      </c>
      <c r="X1054" s="176" t="s">
        <v>204</v>
      </c>
      <c r="Y1054" s="176" t="s">
        <v>204</v>
      </c>
      <c r="Z1054" s="176" t="s">
        <v>204</v>
      </c>
    </row>
    <row r="1055" spans="1:50" x14ac:dyDescent="0.3">
      <c r="A1055" s="176">
        <v>813135</v>
      </c>
      <c r="B1055" s="176" t="s">
        <v>289</v>
      </c>
      <c r="C1055" s="176" t="s">
        <v>203</v>
      </c>
      <c r="D1055" s="176" t="s">
        <v>205</v>
      </c>
      <c r="E1055" s="176" t="s">
        <v>205</v>
      </c>
      <c r="F1055" s="176" t="s">
        <v>205</v>
      </c>
      <c r="G1055" s="176" t="s">
        <v>205</v>
      </c>
      <c r="H1055" s="176" t="s">
        <v>205</v>
      </c>
      <c r="I1055" s="176" t="s">
        <v>203</v>
      </c>
      <c r="J1055" s="176" t="s">
        <v>203</v>
      </c>
      <c r="K1055" s="176" t="s">
        <v>205</v>
      </c>
      <c r="L1055" s="176" t="s">
        <v>205</v>
      </c>
      <c r="M1055" s="176" t="s">
        <v>205</v>
      </c>
      <c r="N1055" s="176" t="s">
        <v>205</v>
      </c>
      <c r="O1055" s="176" t="s">
        <v>205</v>
      </c>
      <c r="P1055" s="176" t="s">
        <v>205</v>
      </c>
      <c r="Q1055" s="176" t="s">
        <v>205</v>
      </c>
      <c r="R1055" s="176" t="s">
        <v>205</v>
      </c>
      <c r="S1055" s="176" t="s">
        <v>204</v>
      </c>
      <c r="T1055" s="176" t="s">
        <v>205</v>
      </c>
      <c r="U1055" s="176" t="s">
        <v>204</v>
      </c>
      <c r="V1055" s="176" t="s">
        <v>204</v>
      </c>
      <c r="W1055" s="176" t="s">
        <v>204</v>
      </c>
      <c r="X1055" s="176" t="s">
        <v>204</v>
      </c>
      <c r="Y1055" s="176" t="s">
        <v>204</v>
      </c>
      <c r="Z1055" s="176" t="s">
        <v>204</v>
      </c>
    </row>
    <row r="1056" spans="1:50" x14ac:dyDescent="0.3">
      <c r="A1056" s="176">
        <v>813136</v>
      </c>
      <c r="B1056" s="176" t="s">
        <v>289</v>
      </c>
      <c r="C1056" s="176" t="s">
        <v>205</v>
      </c>
      <c r="D1056" s="176" t="s">
        <v>205</v>
      </c>
      <c r="E1056" s="176" t="s">
        <v>203</v>
      </c>
      <c r="F1056" s="176" t="s">
        <v>203</v>
      </c>
      <c r="G1056" s="176" t="s">
        <v>205</v>
      </c>
      <c r="H1056" s="176" t="s">
        <v>205</v>
      </c>
      <c r="I1056" s="176" t="s">
        <v>205</v>
      </c>
      <c r="J1056" s="176" t="s">
        <v>205</v>
      </c>
      <c r="K1056" s="176" t="s">
        <v>205</v>
      </c>
      <c r="L1056" s="176" t="s">
        <v>204</v>
      </c>
      <c r="M1056" s="176" t="s">
        <v>205</v>
      </c>
      <c r="N1056" s="176" t="s">
        <v>205</v>
      </c>
      <c r="O1056" s="176" t="s">
        <v>205</v>
      </c>
      <c r="P1056" s="176" t="s">
        <v>205</v>
      </c>
      <c r="Q1056" s="176" t="s">
        <v>205</v>
      </c>
      <c r="R1056" s="176" t="s">
        <v>205</v>
      </c>
      <c r="S1056" s="176" t="s">
        <v>205</v>
      </c>
      <c r="T1056" s="176" t="s">
        <v>205</v>
      </c>
      <c r="U1056" s="176" t="s">
        <v>205</v>
      </c>
      <c r="V1056" s="176" t="s">
        <v>204</v>
      </c>
      <c r="W1056" s="176" t="s">
        <v>205</v>
      </c>
      <c r="X1056" s="176" t="s">
        <v>205</v>
      </c>
      <c r="Y1056" s="176" t="s">
        <v>204</v>
      </c>
      <c r="Z1056" s="176" t="s">
        <v>205</v>
      </c>
      <c r="AA1056" s="176" t="s">
        <v>266</v>
      </c>
      <c r="AB1056" s="176" t="s">
        <v>266</v>
      </c>
      <c r="AC1056" s="176" t="s">
        <v>266</v>
      </c>
      <c r="AD1056" s="176" t="s">
        <v>266</v>
      </c>
      <c r="AE1056" s="176" t="s">
        <v>266</v>
      </c>
      <c r="AF1056" s="176" t="s">
        <v>266</v>
      </c>
      <c r="AG1056" s="176" t="s">
        <v>266</v>
      </c>
      <c r="AH1056" s="176" t="s">
        <v>266</v>
      </c>
      <c r="AI1056" s="176" t="s">
        <v>266</v>
      </c>
      <c r="AJ1056" s="176" t="s">
        <v>266</v>
      </c>
      <c r="AK1056" s="176" t="s">
        <v>266</v>
      </c>
      <c r="AL1056" s="176" t="s">
        <v>266</v>
      </c>
      <c r="AM1056" s="176" t="s">
        <v>266</v>
      </c>
      <c r="AN1056" s="176" t="s">
        <v>266</v>
      </c>
      <c r="AO1056" s="176" t="s">
        <v>266</v>
      </c>
      <c r="AP1056" s="176" t="s">
        <v>266</v>
      </c>
      <c r="AQ1056" s="176" t="s">
        <v>266</v>
      </c>
      <c r="AR1056" s="176" t="s">
        <v>266</v>
      </c>
      <c r="AS1056" s="176" t="s">
        <v>266</v>
      </c>
      <c r="AT1056" s="176" t="s">
        <v>266</v>
      </c>
      <c r="AU1056" s="176" t="s">
        <v>266</v>
      </c>
      <c r="AV1056" s="176" t="s">
        <v>266</v>
      </c>
      <c r="AW1056" s="176" t="s">
        <v>266</v>
      </c>
      <c r="AX1056" s="176" t="s">
        <v>266</v>
      </c>
    </row>
    <row r="1057" spans="1:50" x14ac:dyDescent="0.3">
      <c r="A1057" s="176">
        <v>813141</v>
      </c>
      <c r="B1057" s="176" t="s">
        <v>289</v>
      </c>
      <c r="C1057" s="176" t="s">
        <v>205</v>
      </c>
      <c r="D1057" s="176" t="s">
        <v>205</v>
      </c>
      <c r="E1057" s="176" t="s">
        <v>205</v>
      </c>
      <c r="F1057" s="176" t="s">
        <v>942</v>
      </c>
      <c r="G1057" s="176" t="s">
        <v>942</v>
      </c>
      <c r="H1057" s="176" t="s">
        <v>942</v>
      </c>
      <c r="I1057" s="176" t="s">
        <v>205</v>
      </c>
      <c r="J1057" s="176" t="s">
        <v>205</v>
      </c>
      <c r="K1057" s="176" t="s">
        <v>205</v>
      </c>
      <c r="L1057" s="176" t="s">
        <v>205</v>
      </c>
      <c r="M1057" s="176" t="s">
        <v>205</v>
      </c>
      <c r="N1057" s="176" t="s">
        <v>205</v>
      </c>
      <c r="O1057" s="176" t="s">
        <v>205</v>
      </c>
      <c r="P1057" s="176" t="s">
        <v>205</v>
      </c>
      <c r="Q1057" s="176" t="s">
        <v>205</v>
      </c>
      <c r="R1057" s="176" t="s">
        <v>205</v>
      </c>
      <c r="S1057" s="176" t="s">
        <v>205</v>
      </c>
      <c r="T1057" s="176" t="s">
        <v>205</v>
      </c>
      <c r="U1057" s="176" t="s">
        <v>204</v>
      </c>
      <c r="V1057" s="176" t="s">
        <v>204</v>
      </c>
      <c r="W1057" s="176" t="s">
        <v>204</v>
      </c>
      <c r="X1057" s="176" t="s">
        <v>205</v>
      </c>
      <c r="Y1057" s="176" t="s">
        <v>204</v>
      </c>
      <c r="Z1057" s="176" t="s">
        <v>205</v>
      </c>
      <c r="AA1057" s="176" t="s">
        <v>266</v>
      </c>
      <c r="AB1057" s="176" t="s">
        <v>266</v>
      </c>
      <c r="AC1057" s="176" t="s">
        <v>266</v>
      </c>
      <c r="AD1057" s="176" t="s">
        <v>266</v>
      </c>
      <c r="AE1057" s="176" t="s">
        <v>266</v>
      </c>
      <c r="AF1057" s="176" t="s">
        <v>266</v>
      </c>
      <c r="AG1057" s="176" t="s">
        <v>266</v>
      </c>
      <c r="AH1057" s="176" t="s">
        <v>266</v>
      </c>
      <c r="AI1057" s="176" t="s">
        <v>266</v>
      </c>
      <c r="AJ1057" s="176" t="s">
        <v>266</v>
      </c>
      <c r="AK1057" s="176" t="s">
        <v>266</v>
      </c>
      <c r="AL1057" s="176" t="s">
        <v>266</v>
      </c>
      <c r="AM1057" s="176" t="s">
        <v>266</v>
      </c>
      <c r="AN1057" s="176" t="s">
        <v>266</v>
      </c>
      <c r="AO1057" s="176" t="s">
        <v>266</v>
      </c>
      <c r="AP1057" s="176" t="s">
        <v>266</v>
      </c>
      <c r="AQ1057" s="176" t="s">
        <v>266</v>
      </c>
      <c r="AR1057" s="176" t="s">
        <v>266</v>
      </c>
      <c r="AS1057" s="176" t="s">
        <v>266</v>
      </c>
      <c r="AT1057" s="176" t="s">
        <v>266</v>
      </c>
      <c r="AU1057" s="176" t="s">
        <v>266</v>
      </c>
      <c r="AV1057" s="176" t="s">
        <v>266</v>
      </c>
      <c r="AW1057" s="176" t="s">
        <v>266</v>
      </c>
      <c r="AX1057" s="176" t="s">
        <v>266</v>
      </c>
    </row>
    <row r="1058" spans="1:50" x14ac:dyDescent="0.3">
      <c r="A1058" s="176">
        <v>813151</v>
      </c>
      <c r="B1058" s="176" t="s">
        <v>289</v>
      </c>
      <c r="C1058" s="176" t="s">
        <v>205</v>
      </c>
      <c r="D1058" s="176" t="s">
        <v>205</v>
      </c>
      <c r="E1058" s="176" t="s">
        <v>203</v>
      </c>
      <c r="F1058" s="176" t="s">
        <v>203</v>
      </c>
      <c r="G1058" s="176" t="s">
        <v>205</v>
      </c>
      <c r="H1058" s="176" t="s">
        <v>205</v>
      </c>
      <c r="I1058" s="176" t="s">
        <v>204</v>
      </c>
      <c r="J1058" s="176" t="s">
        <v>205</v>
      </c>
      <c r="K1058" s="176" t="s">
        <v>205</v>
      </c>
      <c r="L1058" s="176" t="s">
        <v>205</v>
      </c>
      <c r="M1058" s="176" t="s">
        <v>205</v>
      </c>
      <c r="N1058" s="176" t="s">
        <v>205</v>
      </c>
      <c r="O1058" s="176" t="s">
        <v>205</v>
      </c>
      <c r="P1058" s="176" t="s">
        <v>205</v>
      </c>
      <c r="Q1058" s="176" t="s">
        <v>204</v>
      </c>
      <c r="R1058" s="176" t="s">
        <v>205</v>
      </c>
      <c r="S1058" s="176" t="s">
        <v>205</v>
      </c>
      <c r="T1058" s="176" t="s">
        <v>205</v>
      </c>
      <c r="U1058" s="176" t="s">
        <v>204</v>
      </c>
      <c r="V1058" s="176" t="s">
        <v>204</v>
      </c>
      <c r="W1058" s="176" t="s">
        <v>204</v>
      </c>
      <c r="X1058" s="176" t="s">
        <v>204</v>
      </c>
      <c r="Y1058" s="176" t="s">
        <v>204</v>
      </c>
      <c r="Z1058" s="176" t="s">
        <v>204</v>
      </c>
    </row>
    <row r="1059" spans="1:50" x14ac:dyDescent="0.3">
      <c r="A1059" s="176">
        <v>813152</v>
      </c>
      <c r="B1059" s="176" t="s">
        <v>289</v>
      </c>
      <c r="C1059" s="176" t="s">
        <v>203</v>
      </c>
      <c r="D1059" s="176" t="s">
        <v>203</v>
      </c>
      <c r="E1059" s="176" t="s">
        <v>205</v>
      </c>
      <c r="F1059" s="176" t="s">
        <v>203</v>
      </c>
      <c r="G1059" s="176" t="s">
        <v>205</v>
      </c>
      <c r="H1059" s="176" t="s">
        <v>205</v>
      </c>
      <c r="I1059" s="176" t="s">
        <v>203</v>
      </c>
      <c r="J1059" s="176" t="s">
        <v>203</v>
      </c>
      <c r="K1059" s="176" t="s">
        <v>204</v>
      </c>
      <c r="L1059" s="176" t="s">
        <v>203</v>
      </c>
      <c r="M1059" s="176" t="s">
        <v>205</v>
      </c>
      <c r="N1059" s="176" t="s">
        <v>205</v>
      </c>
      <c r="O1059" s="176" t="s">
        <v>205</v>
      </c>
      <c r="P1059" s="176" t="s">
        <v>204</v>
      </c>
      <c r="Q1059" s="176" t="s">
        <v>204</v>
      </c>
      <c r="R1059" s="176" t="s">
        <v>204</v>
      </c>
      <c r="S1059" s="176" t="s">
        <v>205</v>
      </c>
      <c r="T1059" s="176" t="s">
        <v>205</v>
      </c>
      <c r="U1059" s="176" t="s">
        <v>204</v>
      </c>
      <c r="V1059" s="176" t="s">
        <v>204</v>
      </c>
      <c r="W1059" s="176" t="s">
        <v>204</v>
      </c>
      <c r="X1059" s="176" t="s">
        <v>204</v>
      </c>
      <c r="Y1059" s="176" t="s">
        <v>204</v>
      </c>
      <c r="Z1059" s="176" t="s">
        <v>204</v>
      </c>
    </row>
    <row r="1060" spans="1:50" x14ac:dyDescent="0.3">
      <c r="A1060" s="176">
        <v>813169</v>
      </c>
      <c r="B1060" s="176" t="s">
        <v>289</v>
      </c>
      <c r="C1060" s="176" t="s">
        <v>205</v>
      </c>
      <c r="D1060" s="176" t="s">
        <v>205</v>
      </c>
      <c r="E1060" s="176" t="s">
        <v>203</v>
      </c>
      <c r="F1060" s="176" t="s">
        <v>205</v>
      </c>
      <c r="G1060" s="176" t="s">
        <v>205</v>
      </c>
      <c r="H1060" s="176" t="s">
        <v>203</v>
      </c>
      <c r="I1060" s="176" t="s">
        <v>203</v>
      </c>
      <c r="J1060" s="176" t="s">
        <v>205</v>
      </c>
      <c r="K1060" s="176" t="s">
        <v>205</v>
      </c>
      <c r="L1060" s="176" t="s">
        <v>205</v>
      </c>
      <c r="M1060" s="176" t="s">
        <v>205</v>
      </c>
      <c r="N1060" s="176" t="s">
        <v>203</v>
      </c>
      <c r="O1060" s="176" t="s">
        <v>204</v>
      </c>
      <c r="P1060" s="176" t="s">
        <v>205</v>
      </c>
      <c r="Q1060" s="176" t="s">
        <v>205</v>
      </c>
      <c r="R1060" s="176" t="s">
        <v>205</v>
      </c>
      <c r="S1060" s="176" t="s">
        <v>205</v>
      </c>
      <c r="T1060" s="176" t="s">
        <v>205</v>
      </c>
      <c r="U1060" s="176" t="s">
        <v>204</v>
      </c>
      <c r="V1060" s="176" t="s">
        <v>204</v>
      </c>
      <c r="W1060" s="176" t="s">
        <v>204</v>
      </c>
      <c r="X1060" s="176" t="s">
        <v>204</v>
      </c>
      <c r="Y1060" s="176" t="s">
        <v>204</v>
      </c>
      <c r="Z1060" s="176" t="s">
        <v>204</v>
      </c>
      <c r="AA1060" s="176" t="s">
        <v>266</v>
      </c>
      <c r="AB1060" s="176" t="s">
        <v>266</v>
      </c>
      <c r="AC1060" s="176" t="s">
        <v>266</v>
      </c>
      <c r="AD1060" s="176" t="s">
        <v>266</v>
      </c>
      <c r="AE1060" s="176" t="s">
        <v>266</v>
      </c>
      <c r="AF1060" s="176" t="s">
        <v>266</v>
      </c>
      <c r="AG1060" s="176" t="s">
        <v>266</v>
      </c>
      <c r="AH1060" s="176" t="s">
        <v>266</v>
      </c>
      <c r="AI1060" s="176" t="s">
        <v>266</v>
      </c>
      <c r="AJ1060" s="176" t="s">
        <v>266</v>
      </c>
      <c r="AK1060" s="176" t="s">
        <v>266</v>
      </c>
      <c r="AL1060" s="176" t="s">
        <v>266</v>
      </c>
      <c r="AM1060" s="176" t="s">
        <v>266</v>
      </c>
      <c r="AN1060" s="176" t="s">
        <v>266</v>
      </c>
      <c r="AO1060" s="176" t="s">
        <v>266</v>
      </c>
      <c r="AP1060" s="176" t="s">
        <v>266</v>
      </c>
      <c r="AQ1060" s="176" t="s">
        <v>266</v>
      </c>
      <c r="AR1060" s="176" t="s">
        <v>266</v>
      </c>
      <c r="AS1060" s="176" t="s">
        <v>266</v>
      </c>
      <c r="AT1060" s="176" t="s">
        <v>266</v>
      </c>
      <c r="AU1060" s="176" t="s">
        <v>266</v>
      </c>
      <c r="AV1060" s="176" t="s">
        <v>266</v>
      </c>
      <c r="AW1060" s="176" t="s">
        <v>266</v>
      </c>
      <c r="AX1060" s="176" t="s">
        <v>266</v>
      </c>
    </row>
    <row r="1061" spans="1:50" x14ac:dyDescent="0.3">
      <c r="A1061" s="176">
        <v>813170</v>
      </c>
      <c r="B1061" s="176" t="s">
        <v>289</v>
      </c>
      <c r="C1061" s="176" t="s">
        <v>203</v>
      </c>
      <c r="D1061" s="176" t="s">
        <v>203</v>
      </c>
      <c r="E1061" s="176" t="s">
        <v>205</v>
      </c>
      <c r="F1061" s="176" t="s">
        <v>205</v>
      </c>
      <c r="G1061" s="176" t="s">
        <v>203</v>
      </c>
      <c r="H1061" s="176" t="s">
        <v>203</v>
      </c>
      <c r="I1061" s="176" t="s">
        <v>203</v>
      </c>
      <c r="J1061" s="176" t="s">
        <v>205</v>
      </c>
      <c r="K1061" s="176" t="s">
        <v>205</v>
      </c>
      <c r="L1061" s="176" t="s">
        <v>203</v>
      </c>
      <c r="M1061" s="176" t="s">
        <v>205</v>
      </c>
      <c r="N1061" s="176" t="s">
        <v>205</v>
      </c>
      <c r="O1061" s="176" t="s">
        <v>205</v>
      </c>
      <c r="P1061" s="176" t="s">
        <v>205</v>
      </c>
      <c r="Q1061" s="176" t="s">
        <v>205</v>
      </c>
      <c r="R1061" s="176" t="s">
        <v>205</v>
      </c>
      <c r="S1061" s="176" t="s">
        <v>205</v>
      </c>
      <c r="T1061" s="176" t="s">
        <v>205</v>
      </c>
      <c r="U1061" s="176" t="s">
        <v>204</v>
      </c>
      <c r="V1061" s="176" t="s">
        <v>204</v>
      </c>
      <c r="W1061" s="176" t="s">
        <v>204</v>
      </c>
      <c r="X1061" s="176" t="s">
        <v>204</v>
      </c>
      <c r="Y1061" s="176" t="s">
        <v>204</v>
      </c>
      <c r="Z1061" s="176" t="s">
        <v>204</v>
      </c>
      <c r="AA1061" s="176" t="s">
        <v>266</v>
      </c>
      <c r="AB1061" s="176" t="s">
        <v>266</v>
      </c>
      <c r="AC1061" s="176" t="s">
        <v>266</v>
      </c>
      <c r="AD1061" s="176" t="s">
        <v>266</v>
      </c>
      <c r="AE1061" s="176" t="s">
        <v>266</v>
      </c>
      <c r="AF1061" s="176" t="s">
        <v>266</v>
      </c>
      <c r="AG1061" s="176" t="s">
        <v>266</v>
      </c>
      <c r="AH1061" s="176" t="s">
        <v>266</v>
      </c>
      <c r="AI1061" s="176" t="s">
        <v>266</v>
      </c>
      <c r="AJ1061" s="176" t="s">
        <v>266</v>
      </c>
      <c r="AK1061" s="176" t="s">
        <v>266</v>
      </c>
      <c r="AL1061" s="176" t="s">
        <v>266</v>
      </c>
      <c r="AM1061" s="176" t="s">
        <v>266</v>
      </c>
      <c r="AN1061" s="176" t="s">
        <v>266</v>
      </c>
      <c r="AO1061" s="176" t="s">
        <v>266</v>
      </c>
      <c r="AP1061" s="176" t="s">
        <v>266</v>
      </c>
      <c r="AQ1061" s="176" t="s">
        <v>266</v>
      </c>
      <c r="AR1061" s="176" t="s">
        <v>266</v>
      </c>
      <c r="AS1061" s="176" t="s">
        <v>266</v>
      </c>
      <c r="AT1061" s="176" t="s">
        <v>266</v>
      </c>
      <c r="AU1061" s="176" t="s">
        <v>266</v>
      </c>
      <c r="AV1061" s="176" t="s">
        <v>266</v>
      </c>
      <c r="AW1061" s="176" t="s">
        <v>266</v>
      </c>
      <c r="AX1061" s="176" t="s">
        <v>266</v>
      </c>
    </row>
    <row r="1062" spans="1:50" x14ac:dyDescent="0.3">
      <c r="A1062" s="176">
        <v>813177</v>
      </c>
      <c r="B1062" s="176" t="s">
        <v>289</v>
      </c>
      <c r="C1062" s="176" t="s">
        <v>205</v>
      </c>
      <c r="D1062" s="176" t="s">
        <v>204</v>
      </c>
      <c r="E1062" s="176" t="s">
        <v>205</v>
      </c>
      <c r="F1062" s="176" t="s">
        <v>205</v>
      </c>
      <c r="G1062" s="176" t="s">
        <v>205</v>
      </c>
      <c r="H1062" s="176" t="s">
        <v>205</v>
      </c>
      <c r="I1062" s="176" t="s">
        <v>205</v>
      </c>
      <c r="J1062" s="176" t="s">
        <v>205</v>
      </c>
      <c r="K1062" s="176" t="s">
        <v>205</v>
      </c>
      <c r="L1062" s="176" t="s">
        <v>203</v>
      </c>
      <c r="M1062" s="176" t="s">
        <v>205</v>
      </c>
      <c r="N1062" s="176" t="s">
        <v>204</v>
      </c>
      <c r="O1062" s="176" t="s">
        <v>204</v>
      </c>
      <c r="P1062" s="176" t="s">
        <v>205</v>
      </c>
      <c r="Q1062" s="176" t="s">
        <v>204</v>
      </c>
      <c r="R1062" s="176" t="s">
        <v>205</v>
      </c>
      <c r="S1062" s="176" t="s">
        <v>205</v>
      </c>
      <c r="T1062" s="176" t="s">
        <v>205</v>
      </c>
      <c r="U1062" s="176" t="s">
        <v>204</v>
      </c>
      <c r="V1062" s="176" t="s">
        <v>204</v>
      </c>
      <c r="W1062" s="176" t="s">
        <v>204</v>
      </c>
      <c r="X1062" s="176" t="s">
        <v>204</v>
      </c>
      <c r="Y1062" s="176" t="s">
        <v>204</v>
      </c>
      <c r="Z1062" s="176" t="s">
        <v>204</v>
      </c>
      <c r="AA1062" s="176" t="s">
        <v>266</v>
      </c>
      <c r="AB1062" s="176" t="s">
        <v>266</v>
      </c>
      <c r="AC1062" s="176" t="s">
        <v>266</v>
      </c>
      <c r="AD1062" s="176" t="s">
        <v>266</v>
      </c>
      <c r="AE1062" s="176" t="s">
        <v>266</v>
      </c>
      <c r="AF1062" s="176" t="s">
        <v>266</v>
      </c>
      <c r="AG1062" s="176" t="s">
        <v>266</v>
      </c>
      <c r="AH1062" s="176" t="s">
        <v>266</v>
      </c>
      <c r="AI1062" s="176" t="s">
        <v>266</v>
      </c>
      <c r="AJ1062" s="176" t="s">
        <v>266</v>
      </c>
      <c r="AK1062" s="176" t="s">
        <v>266</v>
      </c>
      <c r="AL1062" s="176" t="s">
        <v>266</v>
      </c>
      <c r="AM1062" s="176" t="s">
        <v>266</v>
      </c>
      <c r="AN1062" s="176" t="s">
        <v>266</v>
      </c>
      <c r="AO1062" s="176" t="s">
        <v>266</v>
      </c>
      <c r="AP1062" s="176" t="s">
        <v>266</v>
      </c>
      <c r="AQ1062" s="176" t="s">
        <v>266</v>
      </c>
      <c r="AR1062" s="176" t="s">
        <v>266</v>
      </c>
      <c r="AS1062" s="176" t="s">
        <v>266</v>
      </c>
      <c r="AT1062" s="176" t="s">
        <v>266</v>
      </c>
      <c r="AU1062" s="176" t="s">
        <v>266</v>
      </c>
      <c r="AV1062" s="176" t="s">
        <v>266</v>
      </c>
      <c r="AW1062" s="176" t="s">
        <v>266</v>
      </c>
      <c r="AX1062" s="176" t="s">
        <v>266</v>
      </c>
    </row>
    <row r="1063" spans="1:50" x14ac:dyDescent="0.3">
      <c r="A1063" s="176">
        <v>813180</v>
      </c>
      <c r="B1063" s="176" t="s">
        <v>289</v>
      </c>
      <c r="C1063" s="176" t="s">
        <v>203</v>
      </c>
      <c r="D1063" s="176" t="s">
        <v>203</v>
      </c>
      <c r="E1063" s="176" t="s">
        <v>205</v>
      </c>
      <c r="F1063" s="176" t="s">
        <v>205</v>
      </c>
      <c r="G1063" s="176" t="s">
        <v>205</v>
      </c>
      <c r="H1063" s="176" t="s">
        <v>205</v>
      </c>
      <c r="I1063" s="176" t="s">
        <v>205</v>
      </c>
      <c r="J1063" s="176" t="s">
        <v>205</v>
      </c>
      <c r="K1063" s="176" t="s">
        <v>203</v>
      </c>
      <c r="L1063" s="176" t="s">
        <v>205</v>
      </c>
      <c r="M1063" s="176" t="s">
        <v>205</v>
      </c>
      <c r="N1063" s="176" t="s">
        <v>205</v>
      </c>
      <c r="O1063" s="176" t="s">
        <v>205</v>
      </c>
      <c r="P1063" s="176" t="s">
        <v>205</v>
      </c>
      <c r="Q1063" s="176" t="s">
        <v>205</v>
      </c>
      <c r="R1063" s="176" t="s">
        <v>205</v>
      </c>
      <c r="S1063" s="176" t="s">
        <v>205</v>
      </c>
      <c r="T1063" s="176" t="s">
        <v>205</v>
      </c>
      <c r="U1063" s="176" t="s">
        <v>205</v>
      </c>
      <c r="V1063" s="176" t="s">
        <v>205</v>
      </c>
      <c r="W1063" s="176" t="s">
        <v>205</v>
      </c>
      <c r="X1063" s="176" t="s">
        <v>205</v>
      </c>
      <c r="Y1063" s="176" t="s">
        <v>204</v>
      </c>
      <c r="Z1063" s="176" t="s">
        <v>205</v>
      </c>
      <c r="AA1063" s="176" t="s">
        <v>266</v>
      </c>
      <c r="AB1063" s="176" t="s">
        <v>266</v>
      </c>
      <c r="AC1063" s="176" t="s">
        <v>266</v>
      </c>
      <c r="AD1063" s="176" t="s">
        <v>266</v>
      </c>
      <c r="AE1063" s="176" t="s">
        <v>266</v>
      </c>
      <c r="AF1063" s="176" t="s">
        <v>266</v>
      </c>
      <c r="AG1063" s="176" t="s">
        <v>266</v>
      </c>
      <c r="AH1063" s="176" t="s">
        <v>266</v>
      </c>
      <c r="AI1063" s="176" t="s">
        <v>266</v>
      </c>
      <c r="AJ1063" s="176" t="s">
        <v>266</v>
      </c>
      <c r="AK1063" s="176" t="s">
        <v>266</v>
      </c>
      <c r="AL1063" s="176" t="s">
        <v>266</v>
      </c>
      <c r="AM1063" s="176" t="s">
        <v>266</v>
      </c>
      <c r="AN1063" s="176" t="s">
        <v>266</v>
      </c>
      <c r="AO1063" s="176" t="s">
        <v>266</v>
      </c>
      <c r="AP1063" s="176" t="s">
        <v>266</v>
      </c>
      <c r="AQ1063" s="176" t="s">
        <v>266</v>
      </c>
      <c r="AR1063" s="176" t="s">
        <v>266</v>
      </c>
      <c r="AS1063" s="176" t="s">
        <v>266</v>
      </c>
      <c r="AT1063" s="176" t="s">
        <v>266</v>
      </c>
      <c r="AU1063" s="176" t="s">
        <v>266</v>
      </c>
      <c r="AV1063" s="176" t="s">
        <v>266</v>
      </c>
      <c r="AW1063" s="176" t="s">
        <v>266</v>
      </c>
      <c r="AX1063" s="176" t="s">
        <v>266</v>
      </c>
    </row>
    <row r="1064" spans="1:50" x14ac:dyDescent="0.3">
      <c r="A1064" s="176">
        <v>813183</v>
      </c>
      <c r="B1064" s="176" t="s">
        <v>289</v>
      </c>
      <c r="C1064" s="176" t="s">
        <v>203</v>
      </c>
      <c r="D1064" s="176" t="s">
        <v>205</v>
      </c>
      <c r="E1064" s="176" t="s">
        <v>205</v>
      </c>
      <c r="F1064" s="176" t="s">
        <v>205</v>
      </c>
      <c r="G1064" s="176" t="s">
        <v>203</v>
      </c>
      <c r="H1064" s="176" t="s">
        <v>205</v>
      </c>
      <c r="I1064" s="176" t="s">
        <v>205</v>
      </c>
      <c r="J1064" s="176" t="s">
        <v>205</v>
      </c>
      <c r="K1064" s="176" t="s">
        <v>205</v>
      </c>
      <c r="L1064" s="176" t="s">
        <v>205</v>
      </c>
      <c r="M1064" s="176" t="s">
        <v>205</v>
      </c>
      <c r="N1064" s="176" t="s">
        <v>205</v>
      </c>
      <c r="O1064" s="176" t="s">
        <v>204</v>
      </c>
      <c r="P1064" s="176" t="s">
        <v>204</v>
      </c>
      <c r="Q1064" s="176" t="s">
        <v>204</v>
      </c>
      <c r="R1064" s="176" t="s">
        <v>204</v>
      </c>
      <c r="S1064" s="176" t="s">
        <v>204</v>
      </c>
      <c r="T1064" s="176" t="s">
        <v>204</v>
      </c>
      <c r="U1064" s="176" t="s">
        <v>204</v>
      </c>
      <c r="V1064" s="176" t="s">
        <v>204</v>
      </c>
      <c r="W1064" s="176" t="s">
        <v>204</v>
      </c>
      <c r="X1064" s="176" t="s">
        <v>204</v>
      </c>
      <c r="Y1064" s="176" t="s">
        <v>204</v>
      </c>
      <c r="Z1064" s="176" t="s">
        <v>204</v>
      </c>
    </row>
    <row r="1065" spans="1:50" x14ac:dyDescent="0.3">
      <c r="A1065" s="176">
        <v>813192</v>
      </c>
      <c r="B1065" s="176" t="s">
        <v>289</v>
      </c>
      <c r="C1065" s="176" t="s">
        <v>205</v>
      </c>
      <c r="D1065" s="176" t="s">
        <v>205</v>
      </c>
      <c r="E1065" s="176" t="s">
        <v>205</v>
      </c>
      <c r="F1065" s="176" t="s">
        <v>205</v>
      </c>
      <c r="G1065" s="176" t="s">
        <v>203</v>
      </c>
      <c r="H1065" s="176" t="s">
        <v>205</v>
      </c>
      <c r="I1065" s="176" t="s">
        <v>203</v>
      </c>
      <c r="J1065" s="176" t="s">
        <v>205</v>
      </c>
      <c r="K1065" s="176" t="s">
        <v>205</v>
      </c>
      <c r="L1065" s="176" t="s">
        <v>205</v>
      </c>
      <c r="M1065" s="176" t="s">
        <v>204</v>
      </c>
      <c r="N1065" s="176" t="s">
        <v>205</v>
      </c>
      <c r="O1065" s="176" t="s">
        <v>204</v>
      </c>
      <c r="P1065" s="176" t="s">
        <v>205</v>
      </c>
      <c r="Q1065" s="176" t="s">
        <v>205</v>
      </c>
      <c r="R1065" s="176" t="s">
        <v>205</v>
      </c>
      <c r="S1065" s="176" t="s">
        <v>205</v>
      </c>
      <c r="T1065" s="176" t="s">
        <v>205</v>
      </c>
      <c r="U1065" s="176" t="s">
        <v>204</v>
      </c>
      <c r="V1065" s="176" t="s">
        <v>204</v>
      </c>
      <c r="W1065" s="176" t="s">
        <v>204</v>
      </c>
      <c r="X1065" s="176" t="s">
        <v>204</v>
      </c>
      <c r="Y1065" s="176" t="s">
        <v>204</v>
      </c>
      <c r="Z1065" s="176" t="s">
        <v>204</v>
      </c>
    </row>
    <row r="1066" spans="1:50" x14ac:dyDescent="0.3">
      <c r="A1066" s="176">
        <v>813197</v>
      </c>
      <c r="B1066" s="176" t="s">
        <v>289</v>
      </c>
      <c r="C1066" s="176" t="s">
        <v>205</v>
      </c>
      <c r="D1066" s="176" t="s">
        <v>205</v>
      </c>
      <c r="E1066" s="176" t="s">
        <v>205</v>
      </c>
      <c r="F1066" s="176" t="s">
        <v>205</v>
      </c>
      <c r="G1066" s="176" t="s">
        <v>205</v>
      </c>
      <c r="H1066" s="176" t="s">
        <v>205</v>
      </c>
      <c r="I1066" s="176" t="s">
        <v>205</v>
      </c>
      <c r="J1066" s="176" t="s">
        <v>205</v>
      </c>
      <c r="K1066" s="176" t="s">
        <v>205</v>
      </c>
      <c r="L1066" s="176" t="s">
        <v>205</v>
      </c>
      <c r="M1066" s="176" t="s">
        <v>205</v>
      </c>
      <c r="N1066" s="176" t="s">
        <v>205</v>
      </c>
      <c r="O1066" s="176" t="s">
        <v>205</v>
      </c>
      <c r="P1066" s="176" t="s">
        <v>205</v>
      </c>
      <c r="Q1066" s="176" t="s">
        <v>204</v>
      </c>
      <c r="R1066" s="176" t="s">
        <v>205</v>
      </c>
      <c r="S1066" s="176" t="s">
        <v>204</v>
      </c>
      <c r="T1066" s="176" t="s">
        <v>205</v>
      </c>
      <c r="U1066" s="176" t="s">
        <v>205</v>
      </c>
      <c r="V1066" s="176" t="s">
        <v>205</v>
      </c>
      <c r="W1066" s="176" t="s">
        <v>204</v>
      </c>
      <c r="X1066" s="176" t="s">
        <v>205</v>
      </c>
      <c r="Y1066" s="176" t="s">
        <v>204</v>
      </c>
      <c r="Z1066" s="176" t="s">
        <v>204</v>
      </c>
      <c r="AA1066" s="176" t="s">
        <v>266</v>
      </c>
      <c r="AB1066" s="176" t="s">
        <v>266</v>
      </c>
      <c r="AC1066" s="176" t="s">
        <v>266</v>
      </c>
      <c r="AD1066" s="176" t="s">
        <v>266</v>
      </c>
      <c r="AE1066" s="176" t="s">
        <v>266</v>
      </c>
      <c r="AF1066" s="176" t="s">
        <v>266</v>
      </c>
      <c r="AG1066" s="176" t="s">
        <v>266</v>
      </c>
      <c r="AH1066" s="176" t="s">
        <v>266</v>
      </c>
      <c r="AI1066" s="176" t="s">
        <v>266</v>
      </c>
      <c r="AJ1066" s="176" t="s">
        <v>266</v>
      </c>
      <c r="AK1066" s="176" t="s">
        <v>266</v>
      </c>
      <c r="AL1066" s="176" t="s">
        <v>266</v>
      </c>
      <c r="AM1066" s="176" t="s">
        <v>266</v>
      </c>
      <c r="AN1066" s="176" t="s">
        <v>266</v>
      </c>
      <c r="AO1066" s="176" t="s">
        <v>266</v>
      </c>
      <c r="AP1066" s="176" t="s">
        <v>266</v>
      </c>
      <c r="AQ1066" s="176" t="s">
        <v>266</v>
      </c>
      <c r="AR1066" s="176" t="s">
        <v>266</v>
      </c>
      <c r="AS1066" s="176" t="s">
        <v>266</v>
      </c>
      <c r="AT1066" s="176" t="s">
        <v>266</v>
      </c>
      <c r="AU1066" s="176" t="s">
        <v>266</v>
      </c>
      <c r="AV1066" s="176" t="s">
        <v>266</v>
      </c>
      <c r="AW1066" s="176" t="s">
        <v>266</v>
      </c>
      <c r="AX1066" s="176" t="s">
        <v>266</v>
      </c>
    </row>
    <row r="1067" spans="1:50" x14ac:dyDescent="0.3">
      <c r="A1067" s="176">
        <v>813198</v>
      </c>
      <c r="B1067" s="176" t="s">
        <v>289</v>
      </c>
      <c r="C1067" s="176" t="s">
        <v>205</v>
      </c>
      <c r="D1067" s="176" t="s">
        <v>204</v>
      </c>
      <c r="E1067" s="176" t="s">
        <v>205</v>
      </c>
      <c r="F1067" s="176" t="s">
        <v>205</v>
      </c>
      <c r="G1067" s="176" t="s">
        <v>205</v>
      </c>
      <c r="H1067" s="176" t="s">
        <v>205</v>
      </c>
      <c r="I1067" s="176" t="s">
        <v>205</v>
      </c>
      <c r="J1067" s="176" t="s">
        <v>204</v>
      </c>
      <c r="K1067" s="176" t="s">
        <v>204</v>
      </c>
      <c r="L1067" s="176" t="s">
        <v>205</v>
      </c>
      <c r="M1067" s="176" t="s">
        <v>205</v>
      </c>
      <c r="N1067" s="176" t="s">
        <v>205</v>
      </c>
      <c r="O1067" s="176" t="s">
        <v>204</v>
      </c>
      <c r="P1067" s="176" t="s">
        <v>204</v>
      </c>
      <c r="Q1067" s="176" t="s">
        <v>204</v>
      </c>
      <c r="R1067" s="176" t="s">
        <v>204</v>
      </c>
      <c r="S1067" s="176" t="s">
        <v>204</v>
      </c>
      <c r="T1067" s="176" t="s">
        <v>204</v>
      </c>
      <c r="U1067" s="176" t="s">
        <v>204</v>
      </c>
      <c r="V1067" s="176" t="s">
        <v>204</v>
      </c>
      <c r="W1067" s="176" t="s">
        <v>204</v>
      </c>
      <c r="X1067" s="176" t="s">
        <v>204</v>
      </c>
      <c r="Y1067" s="176" t="s">
        <v>204</v>
      </c>
      <c r="Z1067" s="176" t="s">
        <v>204</v>
      </c>
    </row>
    <row r="1068" spans="1:50" x14ac:dyDescent="0.3">
      <c r="A1068" s="176">
        <v>813202</v>
      </c>
      <c r="B1068" s="176" t="s">
        <v>289</v>
      </c>
      <c r="C1068" s="176" t="s">
        <v>203</v>
      </c>
      <c r="D1068" s="176" t="s">
        <v>203</v>
      </c>
      <c r="E1068" s="176" t="s">
        <v>205</v>
      </c>
      <c r="F1068" s="176" t="s">
        <v>203</v>
      </c>
      <c r="G1068" s="176" t="s">
        <v>205</v>
      </c>
      <c r="H1068" s="176" t="s">
        <v>204</v>
      </c>
      <c r="I1068" s="176" t="s">
        <v>205</v>
      </c>
      <c r="J1068" s="176" t="s">
        <v>205</v>
      </c>
      <c r="K1068" s="176" t="s">
        <v>205</v>
      </c>
      <c r="L1068" s="176" t="s">
        <v>205</v>
      </c>
      <c r="M1068" s="176" t="s">
        <v>205</v>
      </c>
      <c r="N1068" s="176" t="s">
        <v>204</v>
      </c>
      <c r="O1068" s="176" t="s">
        <v>204</v>
      </c>
      <c r="P1068" s="176" t="s">
        <v>204</v>
      </c>
      <c r="Q1068" s="176" t="s">
        <v>204</v>
      </c>
      <c r="R1068" s="176" t="s">
        <v>204</v>
      </c>
      <c r="S1068" s="176" t="s">
        <v>204</v>
      </c>
      <c r="T1068" s="176" t="s">
        <v>204</v>
      </c>
      <c r="U1068" s="176" t="s">
        <v>204</v>
      </c>
      <c r="V1068" s="176" t="s">
        <v>204</v>
      </c>
      <c r="W1068" s="176" t="s">
        <v>204</v>
      </c>
      <c r="X1068" s="176" t="s">
        <v>204</v>
      </c>
      <c r="Y1068" s="176" t="s">
        <v>204</v>
      </c>
      <c r="Z1068" s="176" t="s">
        <v>204</v>
      </c>
    </row>
    <row r="1069" spans="1:50" x14ac:dyDescent="0.3">
      <c r="A1069" s="176">
        <v>813209</v>
      </c>
      <c r="B1069" s="176" t="s">
        <v>289</v>
      </c>
      <c r="C1069" s="176" t="s">
        <v>203</v>
      </c>
      <c r="D1069" s="176" t="s">
        <v>203</v>
      </c>
      <c r="E1069" s="176" t="s">
        <v>205</v>
      </c>
      <c r="F1069" s="176" t="s">
        <v>205</v>
      </c>
      <c r="G1069" s="176" t="s">
        <v>203</v>
      </c>
      <c r="H1069" s="176" t="s">
        <v>205</v>
      </c>
      <c r="I1069" s="176" t="s">
        <v>205</v>
      </c>
      <c r="J1069" s="176" t="s">
        <v>203</v>
      </c>
      <c r="K1069" s="176" t="s">
        <v>203</v>
      </c>
      <c r="L1069" s="176" t="s">
        <v>205</v>
      </c>
      <c r="M1069" s="176" t="s">
        <v>205</v>
      </c>
      <c r="N1069" s="176" t="s">
        <v>205</v>
      </c>
      <c r="O1069" s="176" t="s">
        <v>205</v>
      </c>
      <c r="P1069" s="176" t="s">
        <v>205</v>
      </c>
      <c r="Q1069" s="176" t="s">
        <v>205</v>
      </c>
      <c r="R1069" s="176" t="s">
        <v>205</v>
      </c>
      <c r="S1069" s="176" t="s">
        <v>205</v>
      </c>
      <c r="T1069" s="176" t="s">
        <v>205</v>
      </c>
      <c r="U1069" s="176" t="s">
        <v>204</v>
      </c>
      <c r="V1069" s="176" t="s">
        <v>204</v>
      </c>
      <c r="W1069" s="176" t="s">
        <v>204</v>
      </c>
      <c r="X1069" s="176" t="s">
        <v>204</v>
      </c>
      <c r="Y1069" s="176" t="s">
        <v>204</v>
      </c>
      <c r="Z1069" s="176" t="s">
        <v>204</v>
      </c>
    </row>
    <row r="1070" spans="1:50" x14ac:dyDescent="0.3">
      <c r="A1070" s="176">
        <v>813224</v>
      </c>
      <c r="B1070" s="176" t="s">
        <v>289</v>
      </c>
      <c r="C1070" s="176" t="s">
        <v>205</v>
      </c>
      <c r="D1070" s="176" t="s">
        <v>205</v>
      </c>
      <c r="E1070" s="176" t="s">
        <v>205</v>
      </c>
      <c r="F1070" s="176" t="s">
        <v>203</v>
      </c>
      <c r="G1070" s="176" t="s">
        <v>205</v>
      </c>
      <c r="H1070" s="176" t="s">
        <v>203</v>
      </c>
      <c r="I1070" s="176" t="s">
        <v>203</v>
      </c>
      <c r="J1070" s="176" t="s">
        <v>205</v>
      </c>
      <c r="K1070" s="176" t="s">
        <v>205</v>
      </c>
      <c r="L1070" s="176" t="s">
        <v>205</v>
      </c>
      <c r="M1070" s="176" t="s">
        <v>205</v>
      </c>
      <c r="N1070" s="176" t="s">
        <v>205</v>
      </c>
      <c r="O1070" s="176" t="s">
        <v>205</v>
      </c>
      <c r="P1070" s="176" t="s">
        <v>205</v>
      </c>
      <c r="Q1070" s="176" t="s">
        <v>205</v>
      </c>
      <c r="R1070" s="176" t="s">
        <v>205</v>
      </c>
      <c r="S1070" s="176" t="s">
        <v>205</v>
      </c>
      <c r="T1070" s="176" t="s">
        <v>205</v>
      </c>
      <c r="U1070" s="176" t="s">
        <v>204</v>
      </c>
      <c r="V1070" s="176" t="s">
        <v>205</v>
      </c>
      <c r="W1070" s="176" t="s">
        <v>205</v>
      </c>
      <c r="X1070" s="176" t="s">
        <v>204</v>
      </c>
      <c r="Y1070" s="176" t="s">
        <v>204</v>
      </c>
      <c r="Z1070" s="176" t="s">
        <v>204</v>
      </c>
      <c r="AA1070" s="176" t="s">
        <v>266</v>
      </c>
      <c r="AB1070" s="176" t="s">
        <v>266</v>
      </c>
      <c r="AC1070" s="176" t="s">
        <v>266</v>
      </c>
      <c r="AD1070" s="176" t="s">
        <v>266</v>
      </c>
      <c r="AE1070" s="176" t="s">
        <v>266</v>
      </c>
      <c r="AF1070" s="176" t="s">
        <v>266</v>
      </c>
      <c r="AG1070" s="176" t="s">
        <v>266</v>
      </c>
      <c r="AH1070" s="176" t="s">
        <v>266</v>
      </c>
      <c r="AI1070" s="176" t="s">
        <v>266</v>
      </c>
      <c r="AJ1070" s="176" t="s">
        <v>266</v>
      </c>
      <c r="AK1070" s="176" t="s">
        <v>266</v>
      </c>
      <c r="AL1070" s="176" t="s">
        <v>266</v>
      </c>
      <c r="AM1070" s="176" t="s">
        <v>266</v>
      </c>
      <c r="AN1070" s="176" t="s">
        <v>266</v>
      </c>
      <c r="AO1070" s="176" t="s">
        <v>266</v>
      </c>
      <c r="AP1070" s="176" t="s">
        <v>266</v>
      </c>
      <c r="AQ1070" s="176" t="s">
        <v>266</v>
      </c>
      <c r="AR1070" s="176" t="s">
        <v>266</v>
      </c>
      <c r="AS1070" s="176" t="s">
        <v>266</v>
      </c>
      <c r="AT1070" s="176" t="s">
        <v>266</v>
      </c>
      <c r="AU1070" s="176" t="s">
        <v>266</v>
      </c>
      <c r="AV1070" s="176" t="s">
        <v>266</v>
      </c>
      <c r="AW1070" s="176" t="s">
        <v>266</v>
      </c>
      <c r="AX1070" s="176" t="s">
        <v>266</v>
      </c>
    </row>
    <row r="1071" spans="1:50" x14ac:dyDescent="0.3">
      <c r="A1071" s="176">
        <v>813226</v>
      </c>
      <c r="B1071" s="176" t="s">
        <v>289</v>
      </c>
      <c r="C1071" s="176" t="s">
        <v>203</v>
      </c>
      <c r="D1071" s="176" t="s">
        <v>205</v>
      </c>
      <c r="E1071" s="176" t="s">
        <v>205</v>
      </c>
      <c r="F1071" s="176" t="s">
        <v>203</v>
      </c>
      <c r="G1071" s="176" t="s">
        <v>205</v>
      </c>
      <c r="H1071" s="176" t="s">
        <v>205</v>
      </c>
      <c r="I1071" s="176" t="s">
        <v>205</v>
      </c>
      <c r="J1071" s="176" t="s">
        <v>205</v>
      </c>
      <c r="K1071" s="176" t="s">
        <v>205</v>
      </c>
      <c r="L1071" s="176" t="s">
        <v>205</v>
      </c>
      <c r="M1071" s="176" t="s">
        <v>205</v>
      </c>
      <c r="N1071" s="176" t="s">
        <v>205</v>
      </c>
      <c r="O1071" s="176" t="s">
        <v>205</v>
      </c>
      <c r="P1071" s="176" t="s">
        <v>205</v>
      </c>
      <c r="Q1071" s="176" t="s">
        <v>205</v>
      </c>
      <c r="R1071" s="176" t="s">
        <v>205</v>
      </c>
      <c r="S1071" s="176" t="s">
        <v>205</v>
      </c>
      <c r="T1071" s="176" t="s">
        <v>204</v>
      </c>
      <c r="U1071" s="176" t="s">
        <v>205</v>
      </c>
      <c r="V1071" s="176" t="s">
        <v>205</v>
      </c>
      <c r="W1071" s="176" t="s">
        <v>205</v>
      </c>
      <c r="X1071" s="176" t="s">
        <v>204</v>
      </c>
      <c r="Y1071" s="176" t="s">
        <v>205</v>
      </c>
      <c r="Z1071" s="176" t="s">
        <v>205</v>
      </c>
      <c r="AA1071" s="176" t="s">
        <v>266</v>
      </c>
      <c r="AB1071" s="176" t="s">
        <v>266</v>
      </c>
      <c r="AC1071" s="176" t="s">
        <v>266</v>
      </c>
      <c r="AD1071" s="176" t="s">
        <v>266</v>
      </c>
      <c r="AE1071" s="176" t="s">
        <v>266</v>
      </c>
      <c r="AF1071" s="176" t="s">
        <v>266</v>
      </c>
      <c r="AG1071" s="176" t="s">
        <v>266</v>
      </c>
      <c r="AH1071" s="176" t="s">
        <v>266</v>
      </c>
      <c r="AI1071" s="176" t="s">
        <v>266</v>
      </c>
      <c r="AJ1071" s="176" t="s">
        <v>266</v>
      </c>
      <c r="AK1071" s="176" t="s">
        <v>266</v>
      </c>
      <c r="AL1071" s="176" t="s">
        <v>266</v>
      </c>
      <c r="AM1071" s="176" t="s">
        <v>266</v>
      </c>
      <c r="AN1071" s="176" t="s">
        <v>266</v>
      </c>
      <c r="AO1071" s="176" t="s">
        <v>266</v>
      </c>
      <c r="AP1071" s="176" t="s">
        <v>266</v>
      </c>
      <c r="AQ1071" s="176" t="s">
        <v>266</v>
      </c>
      <c r="AR1071" s="176" t="s">
        <v>266</v>
      </c>
      <c r="AS1071" s="176" t="s">
        <v>266</v>
      </c>
      <c r="AT1071" s="176" t="s">
        <v>266</v>
      </c>
      <c r="AU1071" s="176" t="s">
        <v>266</v>
      </c>
      <c r="AV1071" s="176" t="s">
        <v>266</v>
      </c>
      <c r="AW1071" s="176" t="s">
        <v>266</v>
      </c>
      <c r="AX1071" s="176" t="s">
        <v>266</v>
      </c>
    </row>
    <row r="1072" spans="1:50" x14ac:dyDescent="0.3">
      <c r="A1072" s="176">
        <v>813227</v>
      </c>
      <c r="B1072" s="176" t="s">
        <v>289</v>
      </c>
      <c r="C1072" s="176" t="s">
        <v>205</v>
      </c>
      <c r="D1072" s="176" t="s">
        <v>205</v>
      </c>
      <c r="E1072" s="176" t="s">
        <v>203</v>
      </c>
      <c r="F1072" s="176" t="s">
        <v>203</v>
      </c>
      <c r="G1072" s="176" t="s">
        <v>203</v>
      </c>
      <c r="H1072" s="176" t="s">
        <v>205</v>
      </c>
      <c r="I1072" s="176" t="s">
        <v>203</v>
      </c>
      <c r="J1072" s="176" t="s">
        <v>205</v>
      </c>
      <c r="K1072" s="176" t="s">
        <v>203</v>
      </c>
      <c r="L1072" s="176" t="s">
        <v>205</v>
      </c>
      <c r="M1072" s="176" t="s">
        <v>205</v>
      </c>
      <c r="N1072" s="176" t="s">
        <v>203</v>
      </c>
      <c r="O1072" s="176" t="s">
        <v>204</v>
      </c>
      <c r="P1072" s="176" t="s">
        <v>205</v>
      </c>
      <c r="Q1072" s="176" t="s">
        <v>205</v>
      </c>
      <c r="R1072" s="176" t="s">
        <v>205</v>
      </c>
      <c r="S1072" s="176" t="s">
        <v>205</v>
      </c>
      <c r="T1072" s="176" t="s">
        <v>205</v>
      </c>
      <c r="U1072" s="176" t="s">
        <v>204</v>
      </c>
      <c r="V1072" s="176" t="s">
        <v>204</v>
      </c>
      <c r="W1072" s="176" t="s">
        <v>204</v>
      </c>
      <c r="X1072" s="176" t="s">
        <v>204</v>
      </c>
      <c r="Y1072" s="176" t="s">
        <v>204</v>
      </c>
      <c r="Z1072" s="176" t="s">
        <v>204</v>
      </c>
    </row>
    <row r="1073" spans="1:50" x14ac:dyDescent="0.3">
      <c r="A1073" s="176">
        <v>813229</v>
      </c>
      <c r="B1073" s="176" t="s">
        <v>289</v>
      </c>
      <c r="C1073" s="176" t="s">
        <v>205</v>
      </c>
      <c r="D1073" s="176" t="s">
        <v>205</v>
      </c>
      <c r="E1073" s="176" t="s">
        <v>205</v>
      </c>
      <c r="F1073" s="176" t="s">
        <v>203</v>
      </c>
      <c r="G1073" s="176" t="s">
        <v>205</v>
      </c>
      <c r="H1073" s="176" t="s">
        <v>205</v>
      </c>
      <c r="I1073" s="176" t="s">
        <v>205</v>
      </c>
      <c r="J1073" s="176" t="s">
        <v>205</v>
      </c>
      <c r="K1073" s="176" t="s">
        <v>203</v>
      </c>
      <c r="L1073" s="176" t="s">
        <v>203</v>
      </c>
      <c r="M1073" s="176" t="s">
        <v>205</v>
      </c>
      <c r="N1073" s="176" t="s">
        <v>205</v>
      </c>
      <c r="O1073" s="176" t="s">
        <v>204</v>
      </c>
      <c r="P1073" s="176" t="s">
        <v>205</v>
      </c>
      <c r="Q1073" s="176" t="s">
        <v>205</v>
      </c>
      <c r="R1073" s="176" t="s">
        <v>204</v>
      </c>
      <c r="S1073" s="176" t="s">
        <v>204</v>
      </c>
      <c r="T1073" s="176" t="s">
        <v>205</v>
      </c>
      <c r="U1073" s="176" t="s">
        <v>204</v>
      </c>
      <c r="V1073" s="176" t="s">
        <v>205</v>
      </c>
      <c r="W1073" s="176" t="s">
        <v>204</v>
      </c>
      <c r="X1073" s="176" t="s">
        <v>204</v>
      </c>
      <c r="Y1073" s="176" t="s">
        <v>204</v>
      </c>
      <c r="Z1073" s="176" t="s">
        <v>204</v>
      </c>
      <c r="AA1073" s="176" t="s">
        <v>266</v>
      </c>
      <c r="AB1073" s="176" t="s">
        <v>266</v>
      </c>
      <c r="AC1073" s="176" t="s">
        <v>266</v>
      </c>
      <c r="AD1073" s="176" t="s">
        <v>266</v>
      </c>
      <c r="AE1073" s="176" t="s">
        <v>266</v>
      </c>
      <c r="AF1073" s="176" t="s">
        <v>266</v>
      </c>
      <c r="AG1073" s="176" t="s">
        <v>266</v>
      </c>
      <c r="AH1073" s="176" t="s">
        <v>266</v>
      </c>
      <c r="AI1073" s="176" t="s">
        <v>266</v>
      </c>
      <c r="AJ1073" s="176" t="s">
        <v>266</v>
      </c>
      <c r="AK1073" s="176" t="s">
        <v>266</v>
      </c>
      <c r="AL1073" s="176" t="s">
        <v>266</v>
      </c>
      <c r="AM1073" s="176" t="s">
        <v>266</v>
      </c>
      <c r="AN1073" s="176" t="s">
        <v>266</v>
      </c>
      <c r="AO1073" s="176" t="s">
        <v>266</v>
      </c>
      <c r="AP1073" s="176" t="s">
        <v>266</v>
      </c>
      <c r="AQ1073" s="176" t="s">
        <v>266</v>
      </c>
      <c r="AR1073" s="176" t="s">
        <v>266</v>
      </c>
      <c r="AS1073" s="176" t="s">
        <v>266</v>
      </c>
      <c r="AT1073" s="176" t="s">
        <v>266</v>
      </c>
      <c r="AU1073" s="176" t="s">
        <v>266</v>
      </c>
      <c r="AV1073" s="176" t="s">
        <v>266</v>
      </c>
      <c r="AW1073" s="176" t="s">
        <v>266</v>
      </c>
      <c r="AX1073" s="176" t="s">
        <v>266</v>
      </c>
    </row>
    <row r="1074" spans="1:50" x14ac:dyDescent="0.3">
      <c r="A1074" s="176">
        <v>813231</v>
      </c>
      <c r="B1074" s="176" t="s">
        <v>289</v>
      </c>
      <c r="C1074" s="176" t="s">
        <v>205</v>
      </c>
      <c r="D1074" s="176" t="s">
        <v>203</v>
      </c>
      <c r="E1074" s="176" t="s">
        <v>203</v>
      </c>
      <c r="F1074" s="176" t="s">
        <v>203</v>
      </c>
      <c r="G1074" s="176" t="s">
        <v>205</v>
      </c>
      <c r="H1074" s="176" t="s">
        <v>203</v>
      </c>
      <c r="I1074" s="176" t="s">
        <v>203</v>
      </c>
      <c r="J1074" s="176" t="s">
        <v>205</v>
      </c>
      <c r="K1074" s="176" t="s">
        <v>203</v>
      </c>
      <c r="L1074" s="176" t="s">
        <v>205</v>
      </c>
      <c r="M1074" s="176" t="s">
        <v>203</v>
      </c>
      <c r="N1074" s="176" t="s">
        <v>203</v>
      </c>
      <c r="O1074" s="176" t="s">
        <v>204</v>
      </c>
      <c r="P1074" s="176" t="s">
        <v>204</v>
      </c>
      <c r="Q1074" s="176" t="s">
        <v>204</v>
      </c>
      <c r="R1074" s="176" t="s">
        <v>204</v>
      </c>
      <c r="S1074" s="176" t="s">
        <v>204</v>
      </c>
      <c r="T1074" s="176" t="s">
        <v>204</v>
      </c>
      <c r="U1074" s="176" t="s">
        <v>204</v>
      </c>
      <c r="V1074" s="176" t="s">
        <v>204</v>
      </c>
      <c r="W1074" s="176" t="s">
        <v>204</v>
      </c>
      <c r="X1074" s="176" t="s">
        <v>204</v>
      </c>
      <c r="Y1074" s="176" t="s">
        <v>204</v>
      </c>
      <c r="Z1074" s="176" t="s">
        <v>204</v>
      </c>
    </row>
    <row r="1075" spans="1:50" x14ac:dyDescent="0.3">
      <c r="A1075" s="176">
        <v>813233</v>
      </c>
      <c r="B1075" s="176" t="s">
        <v>289</v>
      </c>
      <c r="C1075" s="176" t="s">
        <v>203</v>
      </c>
      <c r="D1075" s="176" t="s">
        <v>203</v>
      </c>
      <c r="E1075" s="176" t="s">
        <v>205</v>
      </c>
      <c r="F1075" s="176" t="s">
        <v>205</v>
      </c>
      <c r="G1075" s="176" t="s">
        <v>203</v>
      </c>
      <c r="H1075" s="176" t="s">
        <v>205</v>
      </c>
      <c r="I1075" s="176" t="s">
        <v>205</v>
      </c>
      <c r="J1075" s="176" t="s">
        <v>203</v>
      </c>
      <c r="K1075" s="176" t="s">
        <v>203</v>
      </c>
      <c r="L1075" s="176" t="s">
        <v>203</v>
      </c>
      <c r="M1075" s="176" t="s">
        <v>203</v>
      </c>
      <c r="N1075" s="176" t="s">
        <v>203</v>
      </c>
      <c r="O1075" s="176" t="s">
        <v>204</v>
      </c>
      <c r="P1075" s="176" t="s">
        <v>205</v>
      </c>
      <c r="Q1075" s="176" t="s">
        <v>205</v>
      </c>
      <c r="R1075" s="176" t="s">
        <v>205</v>
      </c>
      <c r="S1075" s="176" t="s">
        <v>205</v>
      </c>
      <c r="T1075" s="176" t="s">
        <v>204</v>
      </c>
      <c r="U1075" s="176" t="s">
        <v>204</v>
      </c>
      <c r="V1075" s="176" t="s">
        <v>204</v>
      </c>
      <c r="W1075" s="176" t="s">
        <v>204</v>
      </c>
      <c r="X1075" s="176" t="s">
        <v>204</v>
      </c>
      <c r="Y1075" s="176" t="s">
        <v>204</v>
      </c>
      <c r="Z1075" s="176" t="s">
        <v>204</v>
      </c>
    </row>
    <row r="1076" spans="1:50" x14ac:dyDescent="0.3">
      <c r="A1076" s="176">
        <v>813236</v>
      </c>
      <c r="B1076" s="176" t="s">
        <v>289</v>
      </c>
      <c r="C1076" s="176" t="s">
        <v>205</v>
      </c>
      <c r="D1076" s="176" t="s">
        <v>204</v>
      </c>
      <c r="E1076" s="176" t="s">
        <v>205</v>
      </c>
      <c r="F1076" s="176" t="s">
        <v>205</v>
      </c>
      <c r="G1076" s="176" t="s">
        <v>205</v>
      </c>
      <c r="H1076" s="176" t="s">
        <v>203</v>
      </c>
      <c r="I1076" s="176" t="s">
        <v>205</v>
      </c>
      <c r="J1076" s="176" t="s">
        <v>204</v>
      </c>
      <c r="K1076" s="176" t="s">
        <v>203</v>
      </c>
      <c r="L1076" s="176" t="s">
        <v>205</v>
      </c>
      <c r="M1076" s="176" t="s">
        <v>205</v>
      </c>
      <c r="N1076" s="176" t="s">
        <v>205</v>
      </c>
      <c r="O1076" s="176" t="s">
        <v>204</v>
      </c>
      <c r="P1076" s="176" t="s">
        <v>204</v>
      </c>
      <c r="Q1076" s="176" t="s">
        <v>204</v>
      </c>
      <c r="R1076" s="176" t="s">
        <v>204</v>
      </c>
      <c r="S1076" s="176" t="s">
        <v>204</v>
      </c>
      <c r="T1076" s="176" t="s">
        <v>204</v>
      </c>
      <c r="U1076" s="176" t="s">
        <v>204</v>
      </c>
      <c r="V1076" s="176" t="s">
        <v>204</v>
      </c>
      <c r="W1076" s="176" t="s">
        <v>204</v>
      </c>
      <c r="X1076" s="176" t="s">
        <v>204</v>
      </c>
      <c r="Y1076" s="176" t="s">
        <v>204</v>
      </c>
      <c r="Z1076" s="176" t="s">
        <v>204</v>
      </c>
    </row>
    <row r="1077" spans="1:50" x14ac:dyDescent="0.3">
      <c r="A1077" s="176">
        <v>813243</v>
      </c>
      <c r="B1077" s="176" t="s">
        <v>289</v>
      </c>
      <c r="C1077" s="176" t="s">
        <v>205</v>
      </c>
      <c r="D1077" s="176" t="s">
        <v>205</v>
      </c>
      <c r="E1077" s="176" t="s">
        <v>205</v>
      </c>
      <c r="F1077" s="176" t="s">
        <v>205</v>
      </c>
      <c r="G1077" s="176" t="s">
        <v>205</v>
      </c>
      <c r="H1077" s="176" t="s">
        <v>205</v>
      </c>
      <c r="I1077" s="176" t="s">
        <v>205</v>
      </c>
      <c r="J1077" s="176" t="s">
        <v>203</v>
      </c>
      <c r="K1077" s="176" t="s">
        <v>205</v>
      </c>
      <c r="L1077" s="176" t="s">
        <v>205</v>
      </c>
      <c r="M1077" s="176" t="s">
        <v>205</v>
      </c>
      <c r="N1077" s="176" t="s">
        <v>205</v>
      </c>
      <c r="O1077" s="176" t="s">
        <v>204</v>
      </c>
      <c r="P1077" s="176" t="s">
        <v>205</v>
      </c>
      <c r="Q1077" s="176" t="s">
        <v>205</v>
      </c>
      <c r="R1077" s="176" t="s">
        <v>205</v>
      </c>
      <c r="S1077" s="176" t="s">
        <v>204</v>
      </c>
      <c r="T1077" s="176" t="s">
        <v>205</v>
      </c>
      <c r="U1077" s="176" t="s">
        <v>204</v>
      </c>
      <c r="V1077" s="176" t="s">
        <v>204</v>
      </c>
      <c r="W1077" s="176" t="s">
        <v>204</v>
      </c>
      <c r="X1077" s="176" t="s">
        <v>204</v>
      </c>
      <c r="Y1077" s="176" t="s">
        <v>204</v>
      </c>
      <c r="Z1077" s="176" t="s">
        <v>204</v>
      </c>
    </row>
    <row r="1078" spans="1:50" x14ac:dyDescent="0.3">
      <c r="A1078" s="176">
        <v>813272</v>
      </c>
      <c r="B1078" s="176" t="s">
        <v>289</v>
      </c>
      <c r="C1078" s="176" t="s">
        <v>205</v>
      </c>
      <c r="D1078" s="176" t="s">
        <v>203</v>
      </c>
      <c r="E1078" s="176" t="s">
        <v>205</v>
      </c>
      <c r="F1078" s="176" t="s">
        <v>205</v>
      </c>
      <c r="G1078" s="176" t="s">
        <v>203</v>
      </c>
      <c r="H1078" s="176" t="s">
        <v>203</v>
      </c>
      <c r="I1078" s="176" t="s">
        <v>205</v>
      </c>
      <c r="J1078" s="176" t="s">
        <v>205</v>
      </c>
      <c r="K1078" s="176" t="s">
        <v>205</v>
      </c>
      <c r="L1078" s="176" t="s">
        <v>205</v>
      </c>
      <c r="M1078" s="176" t="s">
        <v>205</v>
      </c>
      <c r="N1078" s="176" t="s">
        <v>203</v>
      </c>
      <c r="O1078" s="176" t="s">
        <v>205</v>
      </c>
      <c r="P1078" s="176" t="s">
        <v>204</v>
      </c>
      <c r="Q1078" s="176" t="s">
        <v>204</v>
      </c>
      <c r="R1078" s="176" t="s">
        <v>204</v>
      </c>
      <c r="S1078" s="176" t="s">
        <v>204</v>
      </c>
      <c r="T1078" s="176" t="s">
        <v>205</v>
      </c>
      <c r="U1078" s="176" t="s">
        <v>204</v>
      </c>
      <c r="V1078" s="176" t="s">
        <v>204</v>
      </c>
      <c r="W1078" s="176" t="s">
        <v>204</v>
      </c>
      <c r="X1078" s="176" t="s">
        <v>204</v>
      </c>
      <c r="Y1078" s="176" t="s">
        <v>204</v>
      </c>
      <c r="Z1078" s="176" t="s">
        <v>204</v>
      </c>
    </row>
    <row r="1079" spans="1:50" x14ac:dyDescent="0.3">
      <c r="A1079" s="176">
        <v>813274</v>
      </c>
      <c r="B1079" s="176" t="s">
        <v>289</v>
      </c>
      <c r="C1079" s="176" t="s">
        <v>205</v>
      </c>
      <c r="D1079" s="176" t="s">
        <v>205</v>
      </c>
      <c r="E1079" s="176" t="s">
        <v>205</v>
      </c>
      <c r="F1079" s="176" t="s">
        <v>205</v>
      </c>
      <c r="G1079" s="176" t="s">
        <v>205</v>
      </c>
      <c r="H1079" s="176" t="s">
        <v>205</v>
      </c>
      <c r="I1079" s="176" t="s">
        <v>205</v>
      </c>
      <c r="J1079" s="176" t="s">
        <v>205</v>
      </c>
      <c r="K1079" s="176" t="s">
        <v>205</v>
      </c>
      <c r="L1079" s="176" t="s">
        <v>205</v>
      </c>
      <c r="M1079" s="176" t="s">
        <v>205</v>
      </c>
      <c r="N1079" s="176" t="s">
        <v>205</v>
      </c>
      <c r="O1079" s="176" t="s">
        <v>205</v>
      </c>
      <c r="P1079" s="176" t="s">
        <v>205</v>
      </c>
      <c r="Q1079" s="176" t="s">
        <v>205</v>
      </c>
      <c r="R1079" s="176" t="s">
        <v>205</v>
      </c>
      <c r="S1079" s="176" t="s">
        <v>205</v>
      </c>
      <c r="T1079" s="176" t="s">
        <v>205</v>
      </c>
      <c r="U1079" s="176" t="s">
        <v>205</v>
      </c>
      <c r="V1079" s="176" t="s">
        <v>205</v>
      </c>
      <c r="W1079" s="176" t="s">
        <v>205</v>
      </c>
      <c r="X1079" s="176" t="s">
        <v>205</v>
      </c>
      <c r="Y1079" s="176" t="s">
        <v>205</v>
      </c>
      <c r="Z1079" s="176" t="s">
        <v>205</v>
      </c>
      <c r="AA1079" s="176" t="s">
        <v>266</v>
      </c>
      <c r="AB1079" s="176" t="s">
        <v>266</v>
      </c>
      <c r="AC1079" s="176" t="s">
        <v>266</v>
      </c>
      <c r="AD1079" s="176" t="s">
        <v>266</v>
      </c>
      <c r="AE1079" s="176" t="s">
        <v>266</v>
      </c>
      <c r="AF1079" s="176" t="s">
        <v>266</v>
      </c>
      <c r="AG1079" s="176" t="s">
        <v>266</v>
      </c>
      <c r="AH1079" s="176" t="s">
        <v>266</v>
      </c>
      <c r="AI1079" s="176" t="s">
        <v>266</v>
      </c>
      <c r="AJ1079" s="176" t="s">
        <v>266</v>
      </c>
      <c r="AK1079" s="176" t="s">
        <v>266</v>
      </c>
      <c r="AL1079" s="176" t="s">
        <v>266</v>
      </c>
      <c r="AM1079" s="176" t="s">
        <v>266</v>
      </c>
      <c r="AN1079" s="176" t="s">
        <v>266</v>
      </c>
      <c r="AO1079" s="176" t="s">
        <v>266</v>
      </c>
      <c r="AP1079" s="176" t="s">
        <v>266</v>
      </c>
      <c r="AQ1079" s="176" t="s">
        <v>266</v>
      </c>
      <c r="AR1079" s="176" t="s">
        <v>266</v>
      </c>
      <c r="AS1079" s="176" t="s">
        <v>266</v>
      </c>
      <c r="AT1079" s="176" t="s">
        <v>266</v>
      </c>
      <c r="AU1079" s="176" t="s">
        <v>266</v>
      </c>
      <c r="AV1079" s="176" t="s">
        <v>266</v>
      </c>
      <c r="AW1079" s="176" t="s">
        <v>266</v>
      </c>
      <c r="AX1079" s="176" t="s">
        <v>266</v>
      </c>
    </row>
    <row r="1080" spans="1:50" x14ac:dyDescent="0.3">
      <c r="A1080" s="176">
        <v>813279</v>
      </c>
      <c r="B1080" s="176" t="s">
        <v>289</v>
      </c>
      <c r="C1080" s="176" t="s">
        <v>205</v>
      </c>
      <c r="D1080" s="176" t="s">
        <v>205</v>
      </c>
      <c r="E1080" s="176" t="s">
        <v>203</v>
      </c>
      <c r="F1080" s="176" t="s">
        <v>203</v>
      </c>
      <c r="G1080" s="176" t="s">
        <v>203</v>
      </c>
      <c r="H1080" s="176" t="s">
        <v>205</v>
      </c>
      <c r="I1080" s="176" t="s">
        <v>205</v>
      </c>
      <c r="J1080" s="176" t="s">
        <v>205</v>
      </c>
      <c r="K1080" s="176" t="s">
        <v>204</v>
      </c>
      <c r="L1080" s="176" t="s">
        <v>203</v>
      </c>
      <c r="M1080" s="176" t="s">
        <v>203</v>
      </c>
      <c r="N1080" s="176" t="s">
        <v>205</v>
      </c>
      <c r="O1080" s="176" t="s">
        <v>205</v>
      </c>
      <c r="P1080" s="176" t="s">
        <v>205</v>
      </c>
      <c r="Q1080" s="176" t="s">
        <v>204</v>
      </c>
      <c r="R1080" s="176" t="s">
        <v>204</v>
      </c>
      <c r="S1080" s="176" t="s">
        <v>205</v>
      </c>
      <c r="T1080" s="176" t="s">
        <v>204</v>
      </c>
      <c r="U1080" s="176" t="s">
        <v>204</v>
      </c>
      <c r="V1080" s="176" t="s">
        <v>204</v>
      </c>
      <c r="W1080" s="176" t="s">
        <v>204</v>
      </c>
      <c r="X1080" s="176" t="s">
        <v>204</v>
      </c>
      <c r="Y1080" s="176" t="s">
        <v>204</v>
      </c>
      <c r="Z1080" s="176" t="s">
        <v>204</v>
      </c>
    </row>
    <row r="1081" spans="1:50" x14ac:dyDescent="0.3">
      <c r="A1081" s="176">
        <v>813282</v>
      </c>
      <c r="B1081" s="176" t="s">
        <v>289</v>
      </c>
      <c r="C1081" s="176" t="s">
        <v>205</v>
      </c>
      <c r="D1081" s="176" t="s">
        <v>205</v>
      </c>
      <c r="E1081" s="176" t="s">
        <v>205</v>
      </c>
      <c r="F1081" s="176" t="s">
        <v>203</v>
      </c>
      <c r="G1081" s="176" t="s">
        <v>205</v>
      </c>
      <c r="H1081" s="176" t="s">
        <v>203</v>
      </c>
      <c r="I1081" s="176" t="s">
        <v>205</v>
      </c>
      <c r="J1081" s="176" t="s">
        <v>205</v>
      </c>
      <c r="K1081" s="176" t="s">
        <v>205</v>
      </c>
      <c r="L1081" s="176" t="s">
        <v>205</v>
      </c>
      <c r="M1081" s="176" t="s">
        <v>205</v>
      </c>
      <c r="N1081" s="176" t="s">
        <v>203</v>
      </c>
      <c r="O1081" s="176" t="s">
        <v>204</v>
      </c>
      <c r="P1081" s="176" t="s">
        <v>205</v>
      </c>
      <c r="Q1081" s="176" t="s">
        <v>205</v>
      </c>
      <c r="R1081" s="176" t="s">
        <v>205</v>
      </c>
      <c r="S1081" s="176" t="s">
        <v>205</v>
      </c>
      <c r="T1081" s="176" t="s">
        <v>205</v>
      </c>
      <c r="U1081" s="176" t="s">
        <v>204</v>
      </c>
      <c r="V1081" s="176" t="s">
        <v>204</v>
      </c>
      <c r="W1081" s="176" t="s">
        <v>204</v>
      </c>
      <c r="X1081" s="176" t="s">
        <v>204</v>
      </c>
      <c r="Y1081" s="176" t="s">
        <v>204</v>
      </c>
      <c r="Z1081" s="176" t="s">
        <v>204</v>
      </c>
    </row>
    <row r="1082" spans="1:50" x14ac:dyDescent="0.3">
      <c r="A1082" s="176">
        <v>813283</v>
      </c>
      <c r="B1082" s="176" t="s">
        <v>289</v>
      </c>
      <c r="C1082" s="176" t="s">
        <v>205</v>
      </c>
      <c r="D1082" s="176" t="s">
        <v>205</v>
      </c>
      <c r="E1082" s="176" t="s">
        <v>205</v>
      </c>
      <c r="F1082" s="176" t="s">
        <v>205</v>
      </c>
      <c r="G1082" s="176" t="s">
        <v>205</v>
      </c>
      <c r="H1082" s="176" t="s">
        <v>205</v>
      </c>
      <c r="I1082" s="176" t="s">
        <v>205</v>
      </c>
      <c r="J1082" s="176" t="s">
        <v>203</v>
      </c>
      <c r="K1082" s="176" t="s">
        <v>205</v>
      </c>
      <c r="L1082" s="176" t="s">
        <v>205</v>
      </c>
      <c r="M1082" s="176" t="s">
        <v>205</v>
      </c>
      <c r="N1082" s="176" t="s">
        <v>205</v>
      </c>
      <c r="O1082" s="176" t="s">
        <v>204</v>
      </c>
      <c r="P1082" s="176" t="s">
        <v>205</v>
      </c>
      <c r="Q1082" s="176" t="s">
        <v>205</v>
      </c>
      <c r="R1082" s="176" t="s">
        <v>205</v>
      </c>
      <c r="S1082" s="176" t="s">
        <v>205</v>
      </c>
      <c r="T1082" s="176" t="s">
        <v>205</v>
      </c>
      <c r="U1082" s="176" t="s">
        <v>205</v>
      </c>
      <c r="V1082" s="176" t="s">
        <v>204</v>
      </c>
      <c r="W1082" s="176" t="s">
        <v>205</v>
      </c>
      <c r="X1082" s="176" t="s">
        <v>205</v>
      </c>
      <c r="Y1082" s="176" t="s">
        <v>204</v>
      </c>
      <c r="Z1082" s="176" t="s">
        <v>204</v>
      </c>
      <c r="AA1082" s="176" t="s">
        <v>266</v>
      </c>
      <c r="AB1082" s="176" t="s">
        <v>266</v>
      </c>
      <c r="AC1082" s="176" t="s">
        <v>266</v>
      </c>
      <c r="AD1082" s="176" t="s">
        <v>266</v>
      </c>
      <c r="AE1082" s="176" t="s">
        <v>266</v>
      </c>
      <c r="AF1082" s="176" t="s">
        <v>266</v>
      </c>
      <c r="AG1082" s="176" t="s">
        <v>266</v>
      </c>
      <c r="AH1082" s="176" t="s">
        <v>266</v>
      </c>
      <c r="AI1082" s="176" t="s">
        <v>266</v>
      </c>
      <c r="AJ1082" s="176" t="s">
        <v>266</v>
      </c>
      <c r="AK1082" s="176" t="s">
        <v>266</v>
      </c>
      <c r="AL1082" s="176" t="s">
        <v>266</v>
      </c>
      <c r="AM1082" s="176" t="s">
        <v>266</v>
      </c>
      <c r="AN1082" s="176" t="s">
        <v>266</v>
      </c>
      <c r="AO1082" s="176" t="s">
        <v>266</v>
      </c>
      <c r="AP1082" s="176" t="s">
        <v>266</v>
      </c>
      <c r="AQ1082" s="176" t="s">
        <v>266</v>
      </c>
      <c r="AR1082" s="176" t="s">
        <v>266</v>
      </c>
      <c r="AS1082" s="176" t="s">
        <v>266</v>
      </c>
      <c r="AT1082" s="176" t="s">
        <v>266</v>
      </c>
      <c r="AU1082" s="176" t="s">
        <v>266</v>
      </c>
      <c r="AV1082" s="176" t="s">
        <v>266</v>
      </c>
      <c r="AW1082" s="176" t="s">
        <v>266</v>
      </c>
      <c r="AX1082" s="176" t="s">
        <v>266</v>
      </c>
    </row>
    <row r="1083" spans="1:50" x14ac:dyDescent="0.3">
      <c r="A1083" s="176">
        <v>813291</v>
      </c>
      <c r="B1083" s="176" t="s">
        <v>289</v>
      </c>
      <c r="C1083" s="176" t="s">
        <v>205</v>
      </c>
      <c r="D1083" s="176" t="s">
        <v>204</v>
      </c>
      <c r="E1083" s="176" t="s">
        <v>205</v>
      </c>
      <c r="F1083" s="176" t="s">
        <v>205</v>
      </c>
      <c r="G1083" s="176" t="s">
        <v>205</v>
      </c>
      <c r="H1083" s="176" t="s">
        <v>203</v>
      </c>
      <c r="I1083" s="176" t="s">
        <v>203</v>
      </c>
      <c r="J1083" s="176" t="s">
        <v>203</v>
      </c>
      <c r="K1083" s="176" t="s">
        <v>203</v>
      </c>
      <c r="L1083" s="176" t="s">
        <v>204</v>
      </c>
      <c r="M1083" s="176" t="s">
        <v>205</v>
      </c>
      <c r="N1083" s="176" t="s">
        <v>203</v>
      </c>
      <c r="O1083" s="176" t="s">
        <v>204</v>
      </c>
      <c r="P1083" s="176" t="s">
        <v>204</v>
      </c>
      <c r="Q1083" s="176" t="s">
        <v>204</v>
      </c>
      <c r="R1083" s="176" t="s">
        <v>204</v>
      </c>
      <c r="S1083" s="176" t="s">
        <v>204</v>
      </c>
      <c r="T1083" s="176" t="s">
        <v>204</v>
      </c>
      <c r="U1083" s="176" t="s">
        <v>204</v>
      </c>
      <c r="V1083" s="176" t="s">
        <v>204</v>
      </c>
      <c r="W1083" s="176" t="s">
        <v>204</v>
      </c>
      <c r="X1083" s="176" t="s">
        <v>204</v>
      </c>
      <c r="Y1083" s="176" t="s">
        <v>204</v>
      </c>
      <c r="Z1083" s="176" t="s">
        <v>204</v>
      </c>
    </row>
    <row r="1084" spans="1:50" x14ac:dyDescent="0.3">
      <c r="A1084" s="176">
        <v>813292</v>
      </c>
      <c r="B1084" s="176" t="s">
        <v>289</v>
      </c>
      <c r="C1084" s="176" t="s">
        <v>205</v>
      </c>
      <c r="D1084" s="176" t="s">
        <v>205</v>
      </c>
      <c r="E1084" s="176" t="s">
        <v>205</v>
      </c>
      <c r="F1084" s="176" t="s">
        <v>205</v>
      </c>
      <c r="G1084" s="176" t="s">
        <v>205</v>
      </c>
      <c r="H1084" s="176" t="s">
        <v>205</v>
      </c>
      <c r="I1084" s="176" t="s">
        <v>205</v>
      </c>
      <c r="J1084" s="176" t="s">
        <v>203</v>
      </c>
      <c r="K1084" s="176" t="s">
        <v>205</v>
      </c>
      <c r="L1084" s="176" t="s">
        <v>205</v>
      </c>
      <c r="M1084" s="176" t="s">
        <v>205</v>
      </c>
      <c r="N1084" s="176" t="s">
        <v>205</v>
      </c>
      <c r="O1084" s="176" t="s">
        <v>204</v>
      </c>
      <c r="P1084" s="176" t="s">
        <v>205</v>
      </c>
      <c r="Q1084" s="176" t="s">
        <v>205</v>
      </c>
      <c r="R1084" s="176" t="s">
        <v>204</v>
      </c>
      <c r="S1084" s="176" t="s">
        <v>204</v>
      </c>
      <c r="T1084" s="176" t="s">
        <v>205</v>
      </c>
      <c r="U1084" s="176" t="s">
        <v>204</v>
      </c>
      <c r="V1084" s="176" t="s">
        <v>204</v>
      </c>
      <c r="W1084" s="176" t="s">
        <v>204</v>
      </c>
      <c r="X1084" s="176" t="s">
        <v>204</v>
      </c>
      <c r="Y1084" s="176" t="s">
        <v>204</v>
      </c>
      <c r="Z1084" s="176" t="s">
        <v>204</v>
      </c>
    </row>
    <row r="1085" spans="1:50" x14ac:dyDescent="0.3">
      <c r="A1085" s="176">
        <v>813304</v>
      </c>
      <c r="B1085" s="176" t="s">
        <v>289</v>
      </c>
      <c r="C1085" s="176" t="s">
        <v>203</v>
      </c>
      <c r="D1085" s="176" t="s">
        <v>205</v>
      </c>
      <c r="E1085" s="176" t="s">
        <v>205</v>
      </c>
      <c r="F1085" s="176" t="s">
        <v>203</v>
      </c>
      <c r="G1085" s="176" t="s">
        <v>203</v>
      </c>
      <c r="H1085" s="176" t="s">
        <v>205</v>
      </c>
      <c r="I1085" s="176" t="s">
        <v>205</v>
      </c>
      <c r="J1085" s="176" t="s">
        <v>205</v>
      </c>
      <c r="K1085" s="176" t="s">
        <v>205</v>
      </c>
      <c r="L1085" s="176" t="s">
        <v>205</v>
      </c>
      <c r="M1085" s="176" t="s">
        <v>205</v>
      </c>
      <c r="N1085" s="176" t="s">
        <v>205</v>
      </c>
      <c r="O1085" s="176" t="s">
        <v>205</v>
      </c>
      <c r="P1085" s="176" t="s">
        <v>205</v>
      </c>
      <c r="Q1085" s="176" t="s">
        <v>205</v>
      </c>
      <c r="R1085" s="176" t="s">
        <v>205</v>
      </c>
      <c r="S1085" s="176" t="s">
        <v>205</v>
      </c>
      <c r="T1085" s="176" t="s">
        <v>205</v>
      </c>
      <c r="U1085" s="176" t="s">
        <v>204</v>
      </c>
      <c r="V1085" s="176" t="s">
        <v>204</v>
      </c>
      <c r="W1085" s="176" t="s">
        <v>204</v>
      </c>
      <c r="X1085" s="176" t="s">
        <v>204</v>
      </c>
      <c r="Y1085" s="176" t="s">
        <v>204</v>
      </c>
      <c r="Z1085" s="176" t="s">
        <v>204</v>
      </c>
    </row>
    <row r="1086" spans="1:50" x14ac:dyDescent="0.3">
      <c r="A1086" s="176">
        <v>813309</v>
      </c>
      <c r="B1086" s="176" t="s">
        <v>289</v>
      </c>
      <c r="C1086" s="176" t="s">
        <v>205</v>
      </c>
      <c r="D1086" s="176" t="s">
        <v>205</v>
      </c>
      <c r="E1086" s="176" t="s">
        <v>205</v>
      </c>
      <c r="F1086" s="176" t="s">
        <v>205</v>
      </c>
      <c r="G1086" s="176" t="s">
        <v>204</v>
      </c>
      <c r="H1086" s="176" t="s">
        <v>205</v>
      </c>
      <c r="I1086" s="176" t="s">
        <v>205</v>
      </c>
      <c r="J1086" s="176" t="s">
        <v>205</v>
      </c>
      <c r="K1086" s="176" t="s">
        <v>204</v>
      </c>
      <c r="L1086" s="176" t="s">
        <v>205</v>
      </c>
      <c r="M1086" s="176" t="s">
        <v>205</v>
      </c>
      <c r="N1086" s="176" t="s">
        <v>205</v>
      </c>
      <c r="O1086" s="176" t="s">
        <v>205</v>
      </c>
      <c r="P1086" s="176" t="s">
        <v>205</v>
      </c>
      <c r="Q1086" s="176" t="s">
        <v>205</v>
      </c>
      <c r="R1086" s="176" t="s">
        <v>205</v>
      </c>
      <c r="S1086" s="176" t="s">
        <v>205</v>
      </c>
      <c r="T1086" s="176" t="s">
        <v>205</v>
      </c>
      <c r="U1086" s="176" t="s">
        <v>205</v>
      </c>
      <c r="V1086" s="176" t="s">
        <v>205</v>
      </c>
      <c r="W1086" s="176" t="s">
        <v>204</v>
      </c>
      <c r="X1086" s="176" t="s">
        <v>205</v>
      </c>
      <c r="Y1086" s="176" t="s">
        <v>204</v>
      </c>
      <c r="Z1086" s="176" t="s">
        <v>205</v>
      </c>
      <c r="AA1086" s="176" t="s">
        <v>266</v>
      </c>
      <c r="AB1086" s="176" t="s">
        <v>266</v>
      </c>
      <c r="AC1086" s="176" t="s">
        <v>266</v>
      </c>
      <c r="AD1086" s="176" t="s">
        <v>266</v>
      </c>
      <c r="AE1086" s="176" t="s">
        <v>266</v>
      </c>
      <c r="AF1086" s="176" t="s">
        <v>266</v>
      </c>
      <c r="AG1086" s="176" t="s">
        <v>266</v>
      </c>
      <c r="AH1086" s="176" t="s">
        <v>266</v>
      </c>
      <c r="AI1086" s="176" t="s">
        <v>266</v>
      </c>
      <c r="AJ1086" s="176" t="s">
        <v>266</v>
      </c>
      <c r="AK1086" s="176" t="s">
        <v>266</v>
      </c>
      <c r="AL1086" s="176" t="s">
        <v>266</v>
      </c>
      <c r="AM1086" s="176" t="s">
        <v>266</v>
      </c>
      <c r="AN1086" s="176" t="s">
        <v>266</v>
      </c>
      <c r="AO1086" s="176" t="s">
        <v>266</v>
      </c>
      <c r="AP1086" s="176" t="s">
        <v>266</v>
      </c>
      <c r="AQ1086" s="176" t="s">
        <v>266</v>
      </c>
      <c r="AR1086" s="176" t="s">
        <v>266</v>
      </c>
      <c r="AS1086" s="176" t="s">
        <v>266</v>
      </c>
      <c r="AT1086" s="176" t="s">
        <v>266</v>
      </c>
      <c r="AU1086" s="176" t="s">
        <v>266</v>
      </c>
      <c r="AV1086" s="176" t="s">
        <v>266</v>
      </c>
      <c r="AW1086" s="176" t="s">
        <v>266</v>
      </c>
      <c r="AX1086" s="176" t="s">
        <v>266</v>
      </c>
    </row>
    <row r="1087" spans="1:50" x14ac:dyDescent="0.3">
      <c r="A1087" s="176">
        <v>813321</v>
      </c>
      <c r="B1087" s="176" t="s">
        <v>289</v>
      </c>
      <c r="C1087" s="176" t="s">
        <v>204</v>
      </c>
      <c r="D1087" s="176" t="s">
        <v>203</v>
      </c>
      <c r="E1087" s="176" t="s">
        <v>205</v>
      </c>
      <c r="F1087" s="176" t="s">
        <v>204</v>
      </c>
      <c r="G1087" s="176" t="s">
        <v>204</v>
      </c>
      <c r="H1087" s="176" t="s">
        <v>203</v>
      </c>
      <c r="I1087" s="176" t="s">
        <v>204</v>
      </c>
      <c r="J1087" s="176" t="s">
        <v>205</v>
      </c>
      <c r="K1087" s="176" t="s">
        <v>205</v>
      </c>
      <c r="L1087" s="176" t="s">
        <v>205</v>
      </c>
      <c r="M1087" s="176" t="s">
        <v>203</v>
      </c>
      <c r="N1087" s="176" t="s">
        <v>205</v>
      </c>
      <c r="O1087" s="176" t="s">
        <v>205</v>
      </c>
      <c r="P1087" s="176" t="s">
        <v>205</v>
      </c>
      <c r="Q1087" s="176" t="s">
        <v>205</v>
      </c>
      <c r="R1087" s="176" t="s">
        <v>205</v>
      </c>
      <c r="S1087" s="176" t="s">
        <v>205</v>
      </c>
      <c r="T1087" s="176" t="s">
        <v>205</v>
      </c>
      <c r="U1087" s="176" t="s">
        <v>204</v>
      </c>
      <c r="V1087" s="176" t="s">
        <v>204</v>
      </c>
      <c r="W1087" s="176" t="s">
        <v>204</v>
      </c>
      <c r="X1087" s="176" t="s">
        <v>204</v>
      </c>
      <c r="Y1087" s="176" t="s">
        <v>204</v>
      </c>
      <c r="Z1087" s="176" t="s">
        <v>204</v>
      </c>
      <c r="AA1087" s="176" t="s">
        <v>266</v>
      </c>
      <c r="AB1087" s="176" t="s">
        <v>266</v>
      </c>
      <c r="AC1087" s="176" t="s">
        <v>266</v>
      </c>
      <c r="AD1087" s="176" t="s">
        <v>266</v>
      </c>
      <c r="AE1087" s="176" t="s">
        <v>266</v>
      </c>
      <c r="AF1087" s="176" t="s">
        <v>266</v>
      </c>
      <c r="AG1087" s="176" t="s">
        <v>266</v>
      </c>
      <c r="AH1087" s="176" t="s">
        <v>266</v>
      </c>
      <c r="AI1087" s="176" t="s">
        <v>266</v>
      </c>
      <c r="AJ1087" s="176" t="s">
        <v>266</v>
      </c>
      <c r="AK1087" s="176" t="s">
        <v>266</v>
      </c>
      <c r="AL1087" s="176" t="s">
        <v>266</v>
      </c>
      <c r="AM1087" s="176" t="s">
        <v>266</v>
      </c>
      <c r="AN1087" s="176" t="s">
        <v>266</v>
      </c>
      <c r="AO1087" s="176" t="s">
        <v>266</v>
      </c>
      <c r="AP1087" s="176" t="s">
        <v>266</v>
      </c>
      <c r="AQ1087" s="176" t="s">
        <v>266</v>
      </c>
      <c r="AR1087" s="176" t="s">
        <v>266</v>
      </c>
      <c r="AS1087" s="176" t="s">
        <v>266</v>
      </c>
      <c r="AT1087" s="176" t="s">
        <v>266</v>
      </c>
      <c r="AU1087" s="176" t="s">
        <v>266</v>
      </c>
      <c r="AV1087" s="176" t="s">
        <v>266</v>
      </c>
      <c r="AW1087" s="176" t="s">
        <v>266</v>
      </c>
      <c r="AX1087" s="176" t="s">
        <v>266</v>
      </c>
    </row>
    <row r="1088" spans="1:50" x14ac:dyDescent="0.3">
      <c r="A1088" s="176">
        <v>813331</v>
      </c>
      <c r="B1088" s="176" t="s">
        <v>289</v>
      </c>
      <c r="C1088" s="176" t="s">
        <v>205</v>
      </c>
      <c r="D1088" s="176" t="s">
        <v>205</v>
      </c>
      <c r="E1088" s="176" t="s">
        <v>203</v>
      </c>
      <c r="F1088" s="176" t="s">
        <v>203</v>
      </c>
      <c r="G1088" s="176" t="s">
        <v>205</v>
      </c>
      <c r="H1088" s="176" t="s">
        <v>205</v>
      </c>
      <c r="I1088" s="176" t="s">
        <v>205</v>
      </c>
      <c r="J1088" s="176" t="s">
        <v>205</v>
      </c>
      <c r="K1088" s="176" t="s">
        <v>205</v>
      </c>
      <c r="L1088" s="176" t="s">
        <v>205</v>
      </c>
      <c r="M1088" s="176" t="s">
        <v>205</v>
      </c>
      <c r="N1088" s="176" t="s">
        <v>205</v>
      </c>
      <c r="O1088" s="176" t="s">
        <v>205</v>
      </c>
      <c r="P1088" s="176" t="s">
        <v>205</v>
      </c>
      <c r="Q1088" s="176" t="s">
        <v>204</v>
      </c>
      <c r="R1088" s="176" t="s">
        <v>204</v>
      </c>
      <c r="S1088" s="176" t="s">
        <v>204</v>
      </c>
      <c r="T1088" s="176" t="s">
        <v>205</v>
      </c>
      <c r="U1088" s="176" t="s">
        <v>204</v>
      </c>
      <c r="V1088" s="176" t="s">
        <v>204</v>
      </c>
      <c r="W1088" s="176" t="s">
        <v>204</v>
      </c>
      <c r="X1088" s="176" t="s">
        <v>204</v>
      </c>
      <c r="Y1088" s="176" t="s">
        <v>204</v>
      </c>
      <c r="Z1088" s="176" t="s">
        <v>204</v>
      </c>
    </row>
    <row r="1089" spans="1:50" x14ac:dyDescent="0.3">
      <c r="A1089" s="176">
        <v>813333</v>
      </c>
      <c r="B1089" s="176" t="s">
        <v>289</v>
      </c>
      <c r="C1089" s="176" t="s">
        <v>203</v>
      </c>
      <c r="D1089" s="176" t="s">
        <v>203</v>
      </c>
      <c r="E1089" s="176" t="s">
        <v>205</v>
      </c>
      <c r="F1089" s="176" t="s">
        <v>205</v>
      </c>
      <c r="G1089" s="176" t="s">
        <v>205</v>
      </c>
      <c r="H1089" s="176" t="s">
        <v>205</v>
      </c>
      <c r="I1089" s="176" t="s">
        <v>205</v>
      </c>
      <c r="J1089" s="176" t="s">
        <v>205</v>
      </c>
      <c r="K1089" s="176" t="s">
        <v>205</v>
      </c>
      <c r="L1089" s="176" t="s">
        <v>205</v>
      </c>
      <c r="M1089" s="176" t="s">
        <v>205</v>
      </c>
      <c r="N1089" s="176" t="s">
        <v>205</v>
      </c>
      <c r="O1089" s="176" t="s">
        <v>204</v>
      </c>
      <c r="P1089" s="176" t="s">
        <v>204</v>
      </c>
      <c r="Q1089" s="176" t="s">
        <v>204</v>
      </c>
      <c r="R1089" s="176" t="s">
        <v>204</v>
      </c>
      <c r="S1089" s="176" t="s">
        <v>204</v>
      </c>
      <c r="T1089" s="176" t="s">
        <v>204</v>
      </c>
      <c r="U1089" s="176" t="s">
        <v>204</v>
      </c>
      <c r="V1089" s="176" t="s">
        <v>204</v>
      </c>
      <c r="W1089" s="176" t="s">
        <v>204</v>
      </c>
      <c r="X1089" s="176" t="s">
        <v>204</v>
      </c>
      <c r="Y1089" s="176" t="s">
        <v>204</v>
      </c>
      <c r="Z1089" s="176" t="s">
        <v>204</v>
      </c>
    </row>
    <row r="1090" spans="1:50" x14ac:dyDescent="0.3">
      <c r="A1090" s="176">
        <v>813343</v>
      </c>
      <c r="B1090" s="176" t="s">
        <v>289</v>
      </c>
      <c r="C1090" s="176" t="s">
        <v>203</v>
      </c>
      <c r="D1090" s="176" t="s">
        <v>205</v>
      </c>
      <c r="E1090" s="176" t="s">
        <v>205</v>
      </c>
      <c r="F1090" s="176" t="s">
        <v>205</v>
      </c>
      <c r="G1090" s="176" t="s">
        <v>205</v>
      </c>
      <c r="H1090" s="176" t="s">
        <v>205</v>
      </c>
      <c r="I1090" s="176" t="s">
        <v>203</v>
      </c>
      <c r="J1090" s="176" t="s">
        <v>205</v>
      </c>
      <c r="K1090" s="176" t="s">
        <v>205</v>
      </c>
      <c r="L1090" s="176" t="s">
        <v>203</v>
      </c>
      <c r="M1090" s="176" t="s">
        <v>203</v>
      </c>
      <c r="N1090" s="176" t="s">
        <v>205</v>
      </c>
      <c r="O1090" s="176" t="s">
        <v>205</v>
      </c>
      <c r="P1090" s="176" t="s">
        <v>205</v>
      </c>
      <c r="Q1090" s="176" t="s">
        <v>205</v>
      </c>
      <c r="R1090" s="176" t="s">
        <v>205</v>
      </c>
      <c r="S1090" s="176" t="s">
        <v>205</v>
      </c>
      <c r="T1090" s="176" t="s">
        <v>205</v>
      </c>
      <c r="U1090" s="176" t="s">
        <v>204</v>
      </c>
      <c r="V1090" s="176" t="s">
        <v>204</v>
      </c>
      <c r="W1090" s="176" t="s">
        <v>204</v>
      </c>
      <c r="X1090" s="176" t="s">
        <v>204</v>
      </c>
      <c r="Y1090" s="176" t="s">
        <v>205</v>
      </c>
      <c r="Z1090" s="176" t="s">
        <v>204</v>
      </c>
      <c r="AA1090" s="176" t="s">
        <v>266</v>
      </c>
      <c r="AB1090" s="176" t="s">
        <v>266</v>
      </c>
      <c r="AC1090" s="176" t="s">
        <v>266</v>
      </c>
      <c r="AD1090" s="176" t="s">
        <v>266</v>
      </c>
      <c r="AE1090" s="176" t="s">
        <v>266</v>
      </c>
      <c r="AF1090" s="176" t="s">
        <v>266</v>
      </c>
      <c r="AG1090" s="176" t="s">
        <v>266</v>
      </c>
      <c r="AH1090" s="176" t="s">
        <v>266</v>
      </c>
      <c r="AI1090" s="176" t="s">
        <v>266</v>
      </c>
      <c r="AJ1090" s="176" t="s">
        <v>266</v>
      </c>
      <c r="AK1090" s="176" t="s">
        <v>266</v>
      </c>
      <c r="AL1090" s="176" t="s">
        <v>266</v>
      </c>
      <c r="AM1090" s="176" t="s">
        <v>266</v>
      </c>
      <c r="AN1090" s="176" t="s">
        <v>266</v>
      </c>
      <c r="AO1090" s="176" t="s">
        <v>266</v>
      </c>
      <c r="AP1090" s="176" t="s">
        <v>266</v>
      </c>
      <c r="AQ1090" s="176" t="s">
        <v>266</v>
      </c>
      <c r="AR1090" s="176" t="s">
        <v>266</v>
      </c>
      <c r="AS1090" s="176" t="s">
        <v>266</v>
      </c>
      <c r="AT1090" s="176" t="s">
        <v>266</v>
      </c>
      <c r="AU1090" s="176" t="s">
        <v>266</v>
      </c>
      <c r="AV1090" s="176" t="s">
        <v>266</v>
      </c>
      <c r="AW1090" s="176" t="s">
        <v>266</v>
      </c>
      <c r="AX1090" s="176" t="s">
        <v>266</v>
      </c>
    </row>
    <row r="1091" spans="1:50" x14ac:dyDescent="0.3">
      <c r="A1091" s="176">
        <v>813348</v>
      </c>
      <c r="B1091" s="176" t="s">
        <v>289</v>
      </c>
      <c r="C1091" s="176" t="s">
        <v>203</v>
      </c>
      <c r="D1091" s="176" t="s">
        <v>203</v>
      </c>
      <c r="E1091" s="176" t="s">
        <v>205</v>
      </c>
      <c r="F1091" s="176" t="s">
        <v>205</v>
      </c>
      <c r="G1091" s="176" t="s">
        <v>203</v>
      </c>
      <c r="H1091" s="176" t="s">
        <v>203</v>
      </c>
      <c r="I1091" s="176" t="s">
        <v>203</v>
      </c>
      <c r="J1091" s="176" t="s">
        <v>205</v>
      </c>
      <c r="K1091" s="176" t="s">
        <v>205</v>
      </c>
      <c r="L1091" s="176" t="s">
        <v>203</v>
      </c>
      <c r="M1091" s="176" t="s">
        <v>205</v>
      </c>
      <c r="N1091" s="176" t="s">
        <v>205</v>
      </c>
      <c r="O1091" s="176" t="s">
        <v>204</v>
      </c>
      <c r="P1091" s="176" t="s">
        <v>204</v>
      </c>
      <c r="Q1091" s="176" t="s">
        <v>204</v>
      </c>
      <c r="R1091" s="176" t="s">
        <v>204</v>
      </c>
      <c r="S1091" s="176" t="s">
        <v>204</v>
      </c>
      <c r="T1091" s="176" t="s">
        <v>205</v>
      </c>
      <c r="U1091" s="176" t="s">
        <v>204</v>
      </c>
      <c r="V1091" s="176" t="s">
        <v>204</v>
      </c>
      <c r="W1091" s="176" t="s">
        <v>204</v>
      </c>
      <c r="X1091" s="176" t="s">
        <v>204</v>
      </c>
      <c r="Y1091" s="176" t="s">
        <v>204</v>
      </c>
      <c r="Z1091" s="176" t="s">
        <v>204</v>
      </c>
    </row>
    <row r="1092" spans="1:50" x14ac:dyDescent="0.3">
      <c r="A1092" s="176">
        <v>813355</v>
      </c>
      <c r="B1092" s="176" t="s">
        <v>289</v>
      </c>
      <c r="C1092" s="176" t="s">
        <v>205</v>
      </c>
      <c r="D1092" s="176" t="s">
        <v>205</v>
      </c>
      <c r="E1092" s="176" t="s">
        <v>205</v>
      </c>
      <c r="F1092" s="176" t="s">
        <v>205</v>
      </c>
      <c r="G1092" s="176" t="s">
        <v>205</v>
      </c>
      <c r="H1092" s="176" t="s">
        <v>205</v>
      </c>
      <c r="I1092" s="176" t="s">
        <v>205</v>
      </c>
      <c r="J1092" s="176" t="s">
        <v>205</v>
      </c>
      <c r="K1092" s="176" t="s">
        <v>205</v>
      </c>
      <c r="L1092" s="176" t="s">
        <v>205</v>
      </c>
      <c r="M1092" s="176" t="s">
        <v>205</v>
      </c>
      <c r="N1092" s="176" t="s">
        <v>205</v>
      </c>
      <c r="O1092" s="176" t="s">
        <v>205</v>
      </c>
      <c r="P1092" s="176" t="s">
        <v>205</v>
      </c>
      <c r="Q1092" s="176" t="s">
        <v>205</v>
      </c>
      <c r="R1092" s="176" t="s">
        <v>205</v>
      </c>
      <c r="S1092" s="176" t="s">
        <v>205</v>
      </c>
      <c r="T1092" s="176" t="s">
        <v>205</v>
      </c>
      <c r="U1092" s="176" t="s">
        <v>205</v>
      </c>
      <c r="V1092" s="176" t="s">
        <v>205</v>
      </c>
      <c r="W1092" s="176" t="s">
        <v>205</v>
      </c>
      <c r="X1092" s="176" t="s">
        <v>204</v>
      </c>
      <c r="Y1092" s="176" t="s">
        <v>205</v>
      </c>
      <c r="Z1092" s="176" t="s">
        <v>205</v>
      </c>
      <c r="AA1092" s="176" t="s">
        <v>266</v>
      </c>
      <c r="AB1092" s="176" t="s">
        <v>266</v>
      </c>
      <c r="AC1092" s="176" t="s">
        <v>266</v>
      </c>
      <c r="AD1092" s="176" t="s">
        <v>266</v>
      </c>
      <c r="AE1092" s="176" t="s">
        <v>266</v>
      </c>
      <c r="AF1092" s="176" t="s">
        <v>266</v>
      </c>
      <c r="AG1092" s="176" t="s">
        <v>266</v>
      </c>
      <c r="AH1092" s="176" t="s">
        <v>266</v>
      </c>
      <c r="AI1092" s="176" t="s">
        <v>266</v>
      </c>
      <c r="AJ1092" s="176" t="s">
        <v>266</v>
      </c>
      <c r="AK1092" s="176" t="s">
        <v>266</v>
      </c>
      <c r="AL1092" s="176" t="s">
        <v>266</v>
      </c>
      <c r="AM1092" s="176" t="s">
        <v>266</v>
      </c>
      <c r="AN1092" s="176" t="s">
        <v>266</v>
      </c>
      <c r="AO1092" s="176" t="s">
        <v>266</v>
      </c>
      <c r="AP1092" s="176" t="s">
        <v>266</v>
      </c>
      <c r="AQ1092" s="176" t="s">
        <v>266</v>
      </c>
      <c r="AR1092" s="176" t="s">
        <v>266</v>
      </c>
      <c r="AS1092" s="176" t="s">
        <v>266</v>
      </c>
      <c r="AT1092" s="176" t="s">
        <v>266</v>
      </c>
      <c r="AU1092" s="176" t="s">
        <v>266</v>
      </c>
      <c r="AV1092" s="176" t="s">
        <v>266</v>
      </c>
      <c r="AW1092" s="176" t="s">
        <v>266</v>
      </c>
      <c r="AX1092" s="176" t="s">
        <v>266</v>
      </c>
    </row>
    <row r="1093" spans="1:50" x14ac:dyDescent="0.3">
      <c r="A1093" s="176">
        <v>813357</v>
      </c>
      <c r="B1093" s="176" t="s">
        <v>289</v>
      </c>
      <c r="C1093" s="176" t="s">
        <v>205</v>
      </c>
      <c r="D1093" s="176" t="s">
        <v>205</v>
      </c>
      <c r="E1093" s="176" t="s">
        <v>205</v>
      </c>
      <c r="F1093" s="176" t="s">
        <v>205</v>
      </c>
      <c r="G1093" s="176" t="s">
        <v>205</v>
      </c>
      <c r="H1093" s="176" t="s">
        <v>205</v>
      </c>
      <c r="I1093" s="176" t="s">
        <v>203</v>
      </c>
      <c r="J1093" s="176" t="s">
        <v>205</v>
      </c>
      <c r="K1093" s="176" t="s">
        <v>203</v>
      </c>
      <c r="L1093" s="176" t="s">
        <v>205</v>
      </c>
      <c r="M1093" s="176" t="s">
        <v>203</v>
      </c>
      <c r="N1093" s="176" t="s">
        <v>205</v>
      </c>
      <c r="O1093" s="176" t="s">
        <v>205</v>
      </c>
      <c r="P1093" s="176" t="s">
        <v>205</v>
      </c>
      <c r="Q1093" s="176" t="s">
        <v>205</v>
      </c>
      <c r="R1093" s="176" t="s">
        <v>205</v>
      </c>
      <c r="S1093" s="176" t="s">
        <v>205</v>
      </c>
      <c r="T1093" s="176" t="s">
        <v>205</v>
      </c>
      <c r="U1093" s="176" t="s">
        <v>204</v>
      </c>
      <c r="V1093" s="176" t="s">
        <v>204</v>
      </c>
      <c r="W1093" s="176" t="s">
        <v>204</v>
      </c>
      <c r="X1093" s="176" t="s">
        <v>204</v>
      </c>
      <c r="Y1093" s="176" t="s">
        <v>204</v>
      </c>
      <c r="Z1093" s="176" t="s">
        <v>204</v>
      </c>
    </row>
    <row r="1094" spans="1:50" x14ac:dyDescent="0.3">
      <c r="A1094" s="176">
        <v>813363</v>
      </c>
      <c r="B1094" s="176" t="s">
        <v>289</v>
      </c>
      <c r="C1094" s="176" t="s">
        <v>205</v>
      </c>
      <c r="D1094" s="176" t="s">
        <v>203</v>
      </c>
      <c r="E1094" s="176" t="s">
        <v>205</v>
      </c>
      <c r="F1094" s="176" t="s">
        <v>205</v>
      </c>
      <c r="G1094" s="176" t="s">
        <v>205</v>
      </c>
      <c r="H1094" s="176" t="s">
        <v>205</v>
      </c>
      <c r="I1094" s="176" t="s">
        <v>205</v>
      </c>
      <c r="J1094" s="176" t="s">
        <v>205</v>
      </c>
      <c r="K1094" s="176" t="s">
        <v>205</v>
      </c>
      <c r="L1094" s="176" t="s">
        <v>205</v>
      </c>
      <c r="M1094" s="176" t="s">
        <v>205</v>
      </c>
      <c r="N1094" s="176" t="s">
        <v>205</v>
      </c>
      <c r="O1094" s="176" t="s">
        <v>205</v>
      </c>
      <c r="P1094" s="176" t="s">
        <v>205</v>
      </c>
      <c r="Q1094" s="176" t="s">
        <v>205</v>
      </c>
      <c r="R1094" s="176" t="s">
        <v>205</v>
      </c>
      <c r="S1094" s="176" t="s">
        <v>205</v>
      </c>
      <c r="T1094" s="176" t="s">
        <v>205</v>
      </c>
      <c r="U1094" s="176" t="s">
        <v>205</v>
      </c>
      <c r="V1094" s="176" t="s">
        <v>205</v>
      </c>
      <c r="W1094" s="176" t="s">
        <v>205</v>
      </c>
      <c r="X1094" s="176" t="s">
        <v>205</v>
      </c>
      <c r="Y1094" s="176" t="s">
        <v>204</v>
      </c>
      <c r="Z1094" s="176" t="s">
        <v>205</v>
      </c>
      <c r="AA1094" s="176" t="s">
        <v>266</v>
      </c>
      <c r="AB1094" s="176" t="s">
        <v>266</v>
      </c>
      <c r="AC1094" s="176" t="s">
        <v>266</v>
      </c>
      <c r="AD1094" s="176" t="s">
        <v>266</v>
      </c>
      <c r="AE1094" s="176" t="s">
        <v>266</v>
      </c>
      <c r="AF1094" s="176" t="s">
        <v>266</v>
      </c>
      <c r="AG1094" s="176" t="s">
        <v>266</v>
      </c>
      <c r="AH1094" s="176" t="s">
        <v>266</v>
      </c>
      <c r="AI1094" s="176" t="s">
        <v>266</v>
      </c>
      <c r="AJ1094" s="176" t="s">
        <v>266</v>
      </c>
      <c r="AK1094" s="176" t="s">
        <v>266</v>
      </c>
      <c r="AL1094" s="176" t="s">
        <v>266</v>
      </c>
      <c r="AM1094" s="176" t="s">
        <v>266</v>
      </c>
      <c r="AN1094" s="176" t="s">
        <v>266</v>
      </c>
      <c r="AO1094" s="176" t="s">
        <v>266</v>
      </c>
      <c r="AP1094" s="176" t="s">
        <v>266</v>
      </c>
      <c r="AQ1094" s="176" t="s">
        <v>266</v>
      </c>
      <c r="AR1094" s="176" t="s">
        <v>266</v>
      </c>
      <c r="AS1094" s="176" t="s">
        <v>266</v>
      </c>
      <c r="AT1094" s="176" t="s">
        <v>266</v>
      </c>
      <c r="AU1094" s="176" t="s">
        <v>266</v>
      </c>
      <c r="AV1094" s="176" t="s">
        <v>266</v>
      </c>
      <c r="AW1094" s="176" t="s">
        <v>266</v>
      </c>
      <c r="AX1094" s="176" t="s">
        <v>266</v>
      </c>
    </row>
    <row r="1095" spans="1:50" x14ac:dyDescent="0.3">
      <c r="A1095" s="176">
        <v>813366</v>
      </c>
      <c r="B1095" s="176" t="s">
        <v>289</v>
      </c>
      <c r="C1095" s="176" t="s">
        <v>205</v>
      </c>
      <c r="D1095" s="176" t="s">
        <v>204</v>
      </c>
      <c r="E1095" s="176" t="s">
        <v>205</v>
      </c>
      <c r="F1095" s="176" t="s">
        <v>205</v>
      </c>
      <c r="G1095" s="176" t="s">
        <v>205</v>
      </c>
      <c r="H1095" s="176" t="s">
        <v>205</v>
      </c>
      <c r="I1095" s="176" t="s">
        <v>205</v>
      </c>
      <c r="J1095" s="176" t="s">
        <v>203</v>
      </c>
      <c r="K1095" s="176" t="s">
        <v>205</v>
      </c>
      <c r="L1095" s="176" t="s">
        <v>203</v>
      </c>
      <c r="M1095" s="176" t="s">
        <v>205</v>
      </c>
      <c r="N1095" s="176" t="s">
        <v>205</v>
      </c>
      <c r="O1095" s="176" t="s">
        <v>204</v>
      </c>
      <c r="P1095" s="176" t="s">
        <v>204</v>
      </c>
      <c r="Q1095" s="176" t="s">
        <v>205</v>
      </c>
      <c r="R1095" s="176" t="s">
        <v>205</v>
      </c>
      <c r="S1095" s="176" t="s">
        <v>204</v>
      </c>
      <c r="T1095" s="176" t="s">
        <v>205</v>
      </c>
      <c r="U1095" s="176" t="s">
        <v>204</v>
      </c>
      <c r="V1095" s="176" t="s">
        <v>204</v>
      </c>
      <c r="W1095" s="176" t="s">
        <v>204</v>
      </c>
      <c r="X1095" s="176" t="s">
        <v>204</v>
      </c>
      <c r="Y1095" s="176" t="s">
        <v>204</v>
      </c>
      <c r="Z1095" s="176" t="s">
        <v>204</v>
      </c>
    </row>
    <row r="1096" spans="1:50" x14ac:dyDescent="0.3">
      <c r="A1096" s="176">
        <v>813371</v>
      </c>
      <c r="B1096" s="176" t="s">
        <v>289</v>
      </c>
      <c r="C1096" s="176" t="s">
        <v>205</v>
      </c>
      <c r="D1096" s="176" t="s">
        <v>203</v>
      </c>
      <c r="E1096" s="176" t="s">
        <v>205</v>
      </c>
      <c r="F1096" s="176" t="s">
        <v>205</v>
      </c>
      <c r="G1096" s="176" t="s">
        <v>205</v>
      </c>
      <c r="H1096" s="176" t="s">
        <v>205</v>
      </c>
      <c r="I1096" s="176" t="s">
        <v>205</v>
      </c>
      <c r="J1096" s="176" t="s">
        <v>205</v>
      </c>
      <c r="K1096" s="176" t="s">
        <v>205</v>
      </c>
      <c r="L1096" s="176" t="s">
        <v>205</v>
      </c>
      <c r="M1096" s="176" t="s">
        <v>205</v>
      </c>
      <c r="N1096" s="176" t="s">
        <v>203</v>
      </c>
      <c r="O1096" s="176" t="s">
        <v>204</v>
      </c>
      <c r="P1096" s="176" t="s">
        <v>205</v>
      </c>
      <c r="Q1096" s="176" t="s">
        <v>205</v>
      </c>
      <c r="R1096" s="176" t="s">
        <v>205</v>
      </c>
      <c r="S1096" s="176" t="s">
        <v>205</v>
      </c>
      <c r="T1096" s="176" t="s">
        <v>205</v>
      </c>
      <c r="U1096" s="176" t="s">
        <v>205</v>
      </c>
      <c r="V1096" s="176" t="s">
        <v>204</v>
      </c>
      <c r="W1096" s="176" t="s">
        <v>205</v>
      </c>
      <c r="X1096" s="176" t="s">
        <v>205</v>
      </c>
      <c r="Y1096" s="176" t="s">
        <v>205</v>
      </c>
      <c r="Z1096" s="176" t="s">
        <v>204</v>
      </c>
      <c r="AA1096" s="176" t="s">
        <v>266</v>
      </c>
      <c r="AB1096" s="176" t="s">
        <v>266</v>
      </c>
      <c r="AC1096" s="176" t="s">
        <v>266</v>
      </c>
      <c r="AD1096" s="176" t="s">
        <v>266</v>
      </c>
      <c r="AE1096" s="176" t="s">
        <v>266</v>
      </c>
      <c r="AF1096" s="176" t="s">
        <v>266</v>
      </c>
      <c r="AG1096" s="176" t="s">
        <v>266</v>
      </c>
      <c r="AH1096" s="176" t="s">
        <v>266</v>
      </c>
      <c r="AI1096" s="176" t="s">
        <v>266</v>
      </c>
      <c r="AJ1096" s="176" t="s">
        <v>266</v>
      </c>
      <c r="AK1096" s="176" t="s">
        <v>266</v>
      </c>
      <c r="AL1096" s="176" t="s">
        <v>266</v>
      </c>
      <c r="AM1096" s="176" t="s">
        <v>266</v>
      </c>
      <c r="AN1096" s="176" t="s">
        <v>266</v>
      </c>
      <c r="AO1096" s="176" t="s">
        <v>266</v>
      </c>
      <c r="AP1096" s="176" t="s">
        <v>266</v>
      </c>
      <c r="AQ1096" s="176" t="s">
        <v>266</v>
      </c>
      <c r="AR1096" s="176" t="s">
        <v>266</v>
      </c>
      <c r="AS1096" s="176" t="s">
        <v>266</v>
      </c>
      <c r="AT1096" s="176" t="s">
        <v>266</v>
      </c>
      <c r="AU1096" s="176" t="s">
        <v>266</v>
      </c>
      <c r="AV1096" s="176" t="s">
        <v>266</v>
      </c>
      <c r="AW1096" s="176" t="s">
        <v>266</v>
      </c>
      <c r="AX1096" s="176" t="s">
        <v>266</v>
      </c>
    </row>
    <row r="1097" spans="1:50" x14ac:dyDescent="0.3">
      <c r="A1097" s="176">
        <v>813377</v>
      </c>
      <c r="B1097" s="176" t="s">
        <v>289</v>
      </c>
      <c r="C1097" s="176" t="s">
        <v>205</v>
      </c>
      <c r="D1097" s="176" t="s">
        <v>205</v>
      </c>
      <c r="E1097" s="176" t="s">
        <v>205</v>
      </c>
      <c r="F1097" s="176" t="s">
        <v>203</v>
      </c>
      <c r="G1097" s="176" t="s">
        <v>203</v>
      </c>
      <c r="H1097" s="176" t="s">
        <v>205</v>
      </c>
      <c r="I1097" s="176" t="s">
        <v>205</v>
      </c>
      <c r="J1097" s="176" t="s">
        <v>205</v>
      </c>
      <c r="K1097" s="176" t="s">
        <v>204</v>
      </c>
      <c r="L1097" s="176" t="s">
        <v>205</v>
      </c>
      <c r="M1097" s="176" t="s">
        <v>203</v>
      </c>
      <c r="N1097" s="176" t="s">
        <v>205</v>
      </c>
      <c r="O1097" s="176" t="s">
        <v>205</v>
      </c>
      <c r="P1097" s="176" t="s">
        <v>205</v>
      </c>
      <c r="Q1097" s="176" t="s">
        <v>205</v>
      </c>
      <c r="R1097" s="176" t="s">
        <v>205</v>
      </c>
      <c r="S1097" s="176" t="s">
        <v>205</v>
      </c>
      <c r="T1097" s="176" t="s">
        <v>205</v>
      </c>
      <c r="U1097" s="176" t="s">
        <v>205</v>
      </c>
      <c r="V1097" s="176" t="s">
        <v>204</v>
      </c>
      <c r="W1097" s="176" t="s">
        <v>205</v>
      </c>
      <c r="X1097" s="176" t="s">
        <v>205</v>
      </c>
      <c r="Y1097" s="176" t="s">
        <v>204</v>
      </c>
      <c r="Z1097" s="176" t="s">
        <v>205</v>
      </c>
      <c r="AA1097" s="176" t="s">
        <v>266</v>
      </c>
      <c r="AB1097" s="176" t="s">
        <v>266</v>
      </c>
      <c r="AC1097" s="176" t="s">
        <v>266</v>
      </c>
      <c r="AD1097" s="176" t="s">
        <v>266</v>
      </c>
      <c r="AE1097" s="176" t="s">
        <v>266</v>
      </c>
      <c r="AF1097" s="176" t="s">
        <v>266</v>
      </c>
      <c r="AG1097" s="176" t="s">
        <v>266</v>
      </c>
      <c r="AH1097" s="176" t="s">
        <v>266</v>
      </c>
      <c r="AI1097" s="176" t="s">
        <v>266</v>
      </c>
      <c r="AJ1097" s="176" t="s">
        <v>266</v>
      </c>
      <c r="AK1097" s="176" t="s">
        <v>266</v>
      </c>
      <c r="AL1097" s="176" t="s">
        <v>266</v>
      </c>
      <c r="AM1097" s="176" t="s">
        <v>266</v>
      </c>
      <c r="AN1097" s="176" t="s">
        <v>266</v>
      </c>
      <c r="AO1097" s="176" t="s">
        <v>266</v>
      </c>
      <c r="AP1097" s="176" t="s">
        <v>266</v>
      </c>
      <c r="AQ1097" s="176" t="s">
        <v>266</v>
      </c>
      <c r="AR1097" s="176" t="s">
        <v>266</v>
      </c>
      <c r="AS1097" s="176" t="s">
        <v>266</v>
      </c>
      <c r="AT1097" s="176" t="s">
        <v>266</v>
      </c>
      <c r="AU1097" s="176" t="s">
        <v>266</v>
      </c>
      <c r="AV1097" s="176" t="s">
        <v>266</v>
      </c>
      <c r="AW1097" s="176" t="s">
        <v>266</v>
      </c>
      <c r="AX1097" s="176" t="s">
        <v>266</v>
      </c>
    </row>
    <row r="1098" spans="1:50" x14ac:dyDescent="0.3">
      <c r="A1098" s="176">
        <v>813382</v>
      </c>
      <c r="B1098" s="176" t="s">
        <v>289</v>
      </c>
      <c r="C1098" s="176" t="s">
        <v>204</v>
      </c>
      <c r="D1098" s="176" t="s">
        <v>205</v>
      </c>
      <c r="E1098" s="176" t="s">
        <v>205</v>
      </c>
      <c r="F1098" s="176" t="s">
        <v>205</v>
      </c>
      <c r="G1098" s="176" t="s">
        <v>204</v>
      </c>
      <c r="H1098" s="176" t="s">
        <v>204</v>
      </c>
      <c r="I1098" s="176" t="s">
        <v>204</v>
      </c>
      <c r="J1098" s="176" t="s">
        <v>204</v>
      </c>
      <c r="K1098" s="176" t="s">
        <v>204</v>
      </c>
      <c r="L1098" s="176" t="s">
        <v>205</v>
      </c>
      <c r="M1098" s="176" t="s">
        <v>205</v>
      </c>
      <c r="N1098" s="176" t="s">
        <v>205</v>
      </c>
      <c r="O1098" s="176" t="s">
        <v>204</v>
      </c>
      <c r="P1098" s="176" t="s">
        <v>204</v>
      </c>
      <c r="Q1098" s="176" t="s">
        <v>204</v>
      </c>
      <c r="R1098" s="176" t="s">
        <v>204</v>
      </c>
      <c r="S1098" s="176" t="s">
        <v>204</v>
      </c>
      <c r="T1098" s="176" t="s">
        <v>204</v>
      </c>
      <c r="U1098" s="176" t="s">
        <v>204</v>
      </c>
      <c r="V1098" s="176" t="s">
        <v>204</v>
      </c>
      <c r="W1098" s="176" t="s">
        <v>204</v>
      </c>
      <c r="X1098" s="176" t="s">
        <v>204</v>
      </c>
      <c r="Y1098" s="176" t="s">
        <v>204</v>
      </c>
      <c r="Z1098" s="176" t="s">
        <v>204</v>
      </c>
    </row>
    <row r="1099" spans="1:50" x14ac:dyDescent="0.3">
      <c r="A1099" s="176">
        <v>813386</v>
      </c>
      <c r="B1099" s="176" t="s">
        <v>289</v>
      </c>
      <c r="C1099" s="176" t="s">
        <v>204</v>
      </c>
      <c r="D1099" s="176" t="s">
        <v>205</v>
      </c>
      <c r="E1099" s="176" t="s">
        <v>205</v>
      </c>
      <c r="F1099" s="176" t="s">
        <v>204</v>
      </c>
      <c r="G1099" s="176" t="s">
        <v>204</v>
      </c>
      <c r="H1099" s="176" t="s">
        <v>204</v>
      </c>
      <c r="I1099" s="176" t="s">
        <v>204</v>
      </c>
      <c r="J1099" s="176" t="s">
        <v>204</v>
      </c>
      <c r="K1099" s="176" t="s">
        <v>205</v>
      </c>
      <c r="L1099" s="176" t="s">
        <v>204</v>
      </c>
      <c r="M1099" s="176" t="s">
        <v>204</v>
      </c>
      <c r="N1099" s="176" t="s">
        <v>204</v>
      </c>
      <c r="O1099" s="176" t="s">
        <v>204</v>
      </c>
      <c r="P1099" s="176" t="s">
        <v>205</v>
      </c>
      <c r="Q1099" s="176" t="s">
        <v>205</v>
      </c>
      <c r="R1099" s="176" t="s">
        <v>204</v>
      </c>
      <c r="S1099" s="176" t="s">
        <v>205</v>
      </c>
      <c r="T1099" s="176" t="s">
        <v>204</v>
      </c>
      <c r="U1099" s="176" t="s">
        <v>205</v>
      </c>
      <c r="V1099" s="176" t="s">
        <v>204</v>
      </c>
      <c r="W1099" s="176" t="s">
        <v>204</v>
      </c>
      <c r="X1099" s="176" t="s">
        <v>205</v>
      </c>
      <c r="Y1099" s="176" t="s">
        <v>204</v>
      </c>
      <c r="Z1099" s="176" t="s">
        <v>204</v>
      </c>
    </row>
    <row r="1100" spans="1:50" x14ac:dyDescent="0.3">
      <c r="A1100" s="176">
        <v>813387</v>
      </c>
      <c r="B1100" s="176" t="s">
        <v>289</v>
      </c>
    </row>
    <row r="1101" spans="1:50" x14ac:dyDescent="0.3">
      <c r="A1101" s="176">
        <v>813388</v>
      </c>
      <c r="B1101" s="176" t="s">
        <v>289</v>
      </c>
      <c r="C1101" s="176" t="s">
        <v>203</v>
      </c>
      <c r="D1101" s="176" t="s">
        <v>205</v>
      </c>
      <c r="E1101" s="176" t="s">
        <v>204</v>
      </c>
      <c r="F1101" s="176" t="s">
        <v>204</v>
      </c>
      <c r="G1101" s="176" t="s">
        <v>204</v>
      </c>
      <c r="H1101" s="176" t="s">
        <v>204</v>
      </c>
      <c r="I1101" s="176" t="s">
        <v>204</v>
      </c>
      <c r="J1101" s="176" t="s">
        <v>204</v>
      </c>
      <c r="K1101" s="176" t="s">
        <v>205</v>
      </c>
      <c r="L1101" s="176" t="s">
        <v>203</v>
      </c>
      <c r="M1101" s="176" t="s">
        <v>204</v>
      </c>
      <c r="N1101" s="176" t="s">
        <v>204</v>
      </c>
      <c r="O1101" s="176" t="s">
        <v>205</v>
      </c>
      <c r="P1101" s="176" t="s">
        <v>203</v>
      </c>
      <c r="Q1101" s="176" t="s">
        <v>203</v>
      </c>
      <c r="R1101" s="176" t="s">
        <v>205</v>
      </c>
      <c r="S1101" s="176" t="s">
        <v>205</v>
      </c>
      <c r="T1101" s="176" t="s">
        <v>205</v>
      </c>
      <c r="U1101" s="176" t="s">
        <v>205</v>
      </c>
      <c r="V1101" s="176" t="s">
        <v>205</v>
      </c>
      <c r="W1101" s="176" t="s">
        <v>205</v>
      </c>
      <c r="X1101" s="176" t="s">
        <v>205</v>
      </c>
      <c r="Y1101" s="176" t="s">
        <v>205</v>
      </c>
      <c r="Z1101" s="176" t="s">
        <v>205</v>
      </c>
      <c r="AA1101" s="176" t="s">
        <v>266</v>
      </c>
      <c r="AB1101" s="176" t="s">
        <v>266</v>
      </c>
      <c r="AC1101" s="176" t="s">
        <v>266</v>
      </c>
      <c r="AD1101" s="176" t="s">
        <v>266</v>
      </c>
      <c r="AE1101" s="176" t="s">
        <v>266</v>
      </c>
      <c r="AF1101" s="176" t="s">
        <v>266</v>
      </c>
      <c r="AG1101" s="176" t="s">
        <v>266</v>
      </c>
      <c r="AH1101" s="176" t="s">
        <v>266</v>
      </c>
      <c r="AI1101" s="176" t="s">
        <v>266</v>
      </c>
      <c r="AJ1101" s="176" t="s">
        <v>266</v>
      </c>
      <c r="AK1101" s="176" t="s">
        <v>266</v>
      </c>
      <c r="AL1101" s="176" t="s">
        <v>266</v>
      </c>
      <c r="AM1101" s="176" t="s">
        <v>266</v>
      </c>
      <c r="AN1101" s="176" t="s">
        <v>266</v>
      </c>
      <c r="AO1101" s="176" t="s">
        <v>266</v>
      </c>
      <c r="AP1101" s="176" t="s">
        <v>266</v>
      </c>
      <c r="AQ1101" s="176" t="s">
        <v>266</v>
      </c>
      <c r="AR1101" s="176" t="s">
        <v>266</v>
      </c>
      <c r="AS1101" s="176" t="s">
        <v>266</v>
      </c>
      <c r="AT1101" s="176" t="s">
        <v>266</v>
      </c>
      <c r="AU1101" s="176" t="s">
        <v>266</v>
      </c>
      <c r="AV1101" s="176" t="s">
        <v>266</v>
      </c>
      <c r="AW1101" s="176" t="s">
        <v>266</v>
      </c>
      <c r="AX1101" s="176" t="s">
        <v>266</v>
      </c>
    </row>
    <row r="1102" spans="1:50" x14ac:dyDescent="0.3">
      <c r="A1102" s="176">
        <v>813393</v>
      </c>
      <c r="B1102" s="176" t="s">
        <v>289</v>
      </c>
      <c r="C1102" s="176" t="s">
        <v>204</v>
      </c>
      <c r="D1102" s="176" t="s">
        <v>204</v>
      </c>
      <c r="E1102" s="176" t="s">
        <v>204</v>
      </c>
      <c r="F1102" s="176" t="s">
        <v>204</v>
      </c>
      <c r="G1102" s="176" t="s">
        <v>204</v>
      </c>
      <c r="H1102" s="176" t="s">
        <v>204</v>
      </c>
      <c r="I1102" s="176" t="s">
        <v>205</v>
      </c>
      <c r="J1102" s="176" t="s">
        <v>205</v>
      </c>
      <c r="K1102" s="176" t="s">
        <v>205</v>
      </c>
      <c r="L1102" s="176" t="s">
        <v>205</v>
      </c>
      <c r="M1102" s="176" t="s">
        <v>204</v>
      </c>
      <c r="N1102" s="176" t="s">
        <v>204</v>
      </c>
      <c r="O1102" s="176" t="s">
        <v>204</v>
      </c>
      <c r="P1102" s="176" t="s">
        <v>204</v>
      </c>
      <c r="Q1102" s="176" t="s">
        <v>205</v>
      </c>
      <c r="R1102" s="176" t="s">
        <v>204</v>
      </c>
      <c r="S1102" s="176" t="s">
        <v>204</v>
      </c>
      <c r="T1102" s="176" t="s">
        <v>204</v>
      </c>
      <c r="U1102" s="176" t="s">
        <v>204</v>
      </c>
      <c r="V1102" s="176" t="s">
        <v>204</v>
      </c>
      <c r="W1102" s="176" t="s">
        <v>204</v>
      </c>
      <c r="X1102" s="176" t="s">
        <v>204</v>
      </c>
      <c r="Y1102" s="176" t="s">
        <v>204</v>
      </c>
      <c r="Z1102" s="176" t="s">
        <v>204</v>
      </c>
    </row>
    <row r="1103" spans="1:50" x14ac:dyDescent="0.3">
      <c r="A1103" s="176">
        <v>813396</v>
      </c>
      <c r="B1103" s="176" t="s">
        <v>289</v>
      </c>
      <c r="C1103" s="176" t="s">
        <v>940</v>
      </c>
      <c r="D1103" s="176" t="s">
        <v>204</v>
      </c>
      <c r="E1103" s="176" t="s">
        <v>204</v>
      </c>
      <c r="F1103" s="176" t="s">
        <v>940</v>
      </c>
      <c r="G1103" s="176" t="s">
        <v>940</v>
      </c>
      <c r="H1103" s="176" t="s">
        <v>940</v>
      </c>
      <c r="I1103" s="176" t="s">
        <v>940</v>
      </c>
      <c r="J1103" s="176" t="s">
        <v>204</v>
      </c>
      <c r="K1103" s="176" t="s">
        <v>940</v>
      </c>
      <c r="L1103" s="176" t="s">
        <v>204</v>
      </c>
      <c r="M1103" s="176" t="s">
        <v>940</v>
      </c>
      <c r="N1103" s="176" t="s">
        <v>940</v>
      </c>
      <c r="O1103" s="176" t="s">
        <v>204</v>
      </c>
      <c r="P1103" s="176" t="s">
        <v>205</v>
      </c>
      <c r="Q1103" s="176" t="s">
        <v>205</v>
      </c>
      <c r="R1103" s="176" t="s">
        <v>205</v>
      </c>
      <c r="S1103" s="176" t="s">
        <v>204</v>
      </c>
      <c r="T1103" s="176" t="s">
        <v>940</v>
      </c>
      <c r="U1103" s="176" t="s">
        <v>940</v>
      </c>
      <c r="V1103" s="176" t="s">
        <v>940</v>
      </c>
      <c r="W1103" s="176" t="s">
        <v>205</v>
      </c>
      <c r="X1103" s="176" t="s">
        <v>205</v>
      </c>
      <c r="Y1103" s="176" t="s">
        <v>204</v>
      </c>
      <c r="Z1103" s="176" t="s">
        <v>205</v>
      </c>
    </row>
    <row r="1104" spans="1:50" x14ac:dyDescent="0.3">
      <c r="A1104" s="176">
        <v>813397</v>
      </c>
      <c r="B1104" s="176" t="s">
        <v>289</v>
      </c>
      <c r="C1104" s="176" t="s">
        <v>940</v>
      </c>
      <c r="D1104" s="176" t="s">
        <v>204</v>
      </c>
      <c r="E1104" s="176" t="s">
        <v>205</v>
      </c>
      <c r="F1104" s="176" t="s">
        <v>940</v>
      </c>
      <c r="G1104" s="176" t="s">
        <v>940</v>
      </c>
      <c r="H1104" s="176" t="s">
        <v>940</v>
      </c>
      <c r="I1104" s="176" t="s">
        <v>940</v>
      </c>
      <c r="J1104" s="176" t="s">
        <v>205</v>
      </c>
      <c r="K1104" s="176" t="s">
        <v>940</v>
      </c>
      <c r="L1104" s="176" t="s">
        <v>205</v>
      </c>
      <c r="M1104" s="176" t="s">
        <v>940</v>
      </c>
      <c r="N1104" s="176" t="s">
        <v>940</v>
      </c>
      <c r="O1104" s="176" t="s">
        <v>205</v>
      </c>
      <c r="P1104" s="176" t="s">
        <v>204</v>
      </c>
      <c r="Q1104" s="176" t="s">
        <v>205</v>
      </c>
      <c r="R1104" s="176" t="s">
        <v>204</v>
      </c>
      <c r="S1104" s="176" t="s">
        <v>205</v>
      </c>
      <c r="T1104" s="176" t="s">
        <v>940</v>
      </c>
      <c r="U1104" s="176" t="s">
        <v>204</v>
      </c>
      <c r="V1104" s="176" t="s">
        <v>205</v>
      </c>
      <c r="W1104" s="176" t="s">
        <v>204</v>
      </c>
      <c r="X1104" s="176" t="s">
        <v>205</v>
      </c>
      <c r="Y1104" s="176" t="s">
        <v>204</v>
      </c>
      <c r="Z1104" s="176" t="s">
        <v>204</v>
      </c>
      <c r="AA1104" s="176" t="s">
        <v>266</v>
      </c>
      <c r="AB1104" s="176" t="s">
        <v>266</v>
      </c>
      <c r="AC1104" s="176" t="s">
        <v>266</v>
      </c>
      <c r="AD1104" s="176" t="s">
        <v>266</v>
      </c>
      <c r="AE1104" s="176" t="s">
        <v>266</v>
      </c>
      <c r="AF1104" s="176" t="s">
        <v>266</v>
      </c>
      <c r="AG1104" s="176" t="s">
        <v>266</v>
      </c>
      <c r="AH1104" s="176" t="s">
        <v>266</v>
      </c>
      <c r="AI1104" s="176" t="s">
        <v>266</v>
      </c>
      <c r="AJ1104" s="176" t="s">
        <v>266</v>
      </c>
      <c r="AK1104" s="176" t="s">
        <v>266</v>
      </c>
      <c r="AL1104" s="176" t="s">
        <v>266</v>
      </c>
      <c r="AM1104" s="176" t="s">
        <v>266</v>
      </c>
      <c r="AN1104" s="176" t="s">
        <v>266</v>
      </c>
      <c r="AO1104" s="176" t="s">
        <v>266</v>
      </c>
      <c r="AP1104" s="176" t="s">
        <v>266</v>
      </c>
      <c r="AQ1104" s="176" t="s">
        <v>266</v>
      </c>
      <c r="AR1104" s="176" t="s">
        <v>266</v>
      </c>
      <c r="AS1104" s="176" t="s">
        <v>266</v>
      </c>
      <c r="AT1104" s="176" t="s">
        <v>266</v>
      </c>
      <c r="AU1104" s="176" t="s">
        <v>266</v>
      </c>
      <c r="AV1104" s="176" t="s">
        <v>266</v>
      </c>
      <c r="AW1104" s="176" t="s">
        <v>266</v>
      </c>
      <c r="AX1104" s="176" t="s">
        <v>266</v>
      </c>
    </row>
    <row r="1105" spans="1:50" x14ac:dyDescent="0.3">
      <c r="A1105" s="176">
        <v>813398</v>
      </c>
      <c r="B1105" s="176" t="s">
        <v>289</v>
      </c>
      <c r="C1105" s="176" t="s">
        <v>940</v>
      </c>
      <c r="D1105" s="176" t="s">
        <v>204</v>
      </c>
      <c r="E1105" s="176" t="s">
        <v>205</v>
      </c>
      <c r="F1105" s="176" t="s">
        <v>940</v>
      </c>
      <c r="G1105" s="176" t="s">
        <v>940</v>
      </c>
      <c r="H1105" s="176" t="s">
        <v>940</v>
      </c>
      <c r="I1105" s="176" t="s">
        <v>940</v>
      </c>
      <c r="J1105" s="176" t="s">
        <v>205</v>
      </c>
      <c r="K1105" s="176" t="s">
        <v>940</v>
      </c>
      <c r="L1105" s="176" t="s">
        <v>204</v>
      </c>
      <c r="M1105" s="176" t="s">
        <v>940</v>
      </c>
      <c r="N1105" s="176" t="s">
        <v>940</v>
      </c>
      <c r="O1105" s="176" t="s">
        <v>204</v>
      </c>
      <c r="P1105" s="176" t="s">
        <v>204</v>
      </c>
      <c r="Q1105" s="176" t="s">
        <v>204</v>
      </c>
      <c r="R1105" s="176" t="s">
        <v>204</v>
      </c>
      <c r="S1105" s="176" t="s">
        <v>204</v>
      </c>
      <c r="T1105" s="176" t="s">
        <v>940</v>
      </c>
      <c r="U1105" s="176" t="s">
        <v>204</v>
      </c>
      <c r="V1105" s="176" t="s">
        <v>204</v>
      </c>
      <c r="W1105" s="176" t="s">
        <v>204</v>
      </c>
      <c r="X1105" s="176" t="s">
        <v>204</v>
      </c>
      <c r="Y1105" s="176" t="s">
        <v>204</v>
      </c>
      <c r="Z1105" s="176" t="s">
        <v>204</v>
      </c>
    </row>
    <row r="1106" spans="1:50" x14ac:dyDescent="0.3">
      <c r="A1106" s="176">
        <v>813401</v>
      </c>
      <c r="B1106" s="176" t="s">
        <v>289</v>
      </c>
      <c r="C1106" s="176" t="s">
        <v>204</v>
      </c>
      <c r="D1106" s="176" t="s">
        <v>204</v>
      </c>
      <c r="E1106" s="176" t="s">
        <v>205</v>
      </c>
      <c r="F1106" s="176" t="s">
        <v>204</v>
      </c>
      <c r="G1106" s="176" t="s">
        <v>204</v>
      </c>
      <c r="H1106" s="176" t="s">
        <v>204</v>
      </c>
      <c r="I1106" s="176" t="s">
        <v>204</v>
      </c>
      <c r="J1106" s="176" t="s">
        <v>205</v>
      </c>
      <c r="K1106" s="176" t="s">
        <v>204</v>
      </c>
      <c r="L1106" s="176" t="s">
        <v>204</v>
      </c>
      <c r="M1106" s="176" t="s">
        <v>204</v>
      </c>
      <c r="N1106" s="176" t="s">
        <v>204</v>
      </c>
      <c r="O1106" s="176" t="s">
        <v>204</v>
      </c>
      <c r="P1106" s="176" t="s">
        <v>204</v>
      </c>
      <c r="Q1106" s="176" t="s">
        <v>204</v>
      </c>
      <c r="R1106" s="176" t="s">
        <v>204</v>
      </c>
      <c r="S1106" s="176" t="s">
        <v>204</v>
      </c>
      <c r="T1106" s="176" t="s">
        <v>204</v>
      </c>
      <c r="U1106" s="176" t="s">
        <v>204</v>
      </c>
      <c r="V1106" s="176" t="s">
        <v>204</v>
      </c>
      <c r="W1106" s="176" t="s">
        <v>204</v>
      </c>
      <c r="X1106" s="176" t="s">
        <v>204</v>
      </c>
      <c r="Y1106" s="176" t="s">
        <v>204</v>
      </c>
      <c r="Z1106" s="176" t="s">
        <v>204</v>
      </c>
      <c r="AA1106" s="176" t="s">
        <v>266</v>
      </c>
      <c r="AB1106" s="176" t="s">
        <v>266</v>
      </c>
      <c r="AC1106" s="176" t="s">
        <v>266</v>
      </c>
      <c r="AD1106" s="176" t="s">
        <v>266</v>
      </c>
      <c r="AE1106" s="176" t="s">
        <v>266</v>
      </c>
      <c r="AF1106" s="176" t="s">
        <v>266</v>
      </c>
      <c r="AG1106" s="176" t="s">
        <v>266</v>
      </c>
      <c r="AH1106" s="176" t="s">
        <v>266</v>
      </c>
      <c r="AI1106" s="176" t="s">
        <v>266</v>
      </c>
      <c r="AJ1106" s="176" t="s">
        <v>266</v>
      </c>
      <c r="AK1106" s="176" t="s">
        <v>266</v>
      </c>
      <c r="AL1106" s="176" t="s">
        <v>266</v>
      </c>
      <c r="AM1106" s="176" t="s">
        <v>266</v>
      </c>
      <c r="AN1106" s="176" t="s">
        <v>266</v>
      </c>
      <c r="AO1106" s="176" t="s">
        <v>266</v>
      </c>
      <c r="AP1106" s="176" t="s">
        <v>266</v>
      </c>
      <c r="AQ1106" s="176" t="s">
        <v>266</v>
      </c>
      <c r="AR1106" s="176" t="s">
        <v>266</v>
      </c>
      <c r="AS1106" s="176" t="s">
        <v>266</v>
      </c>
      <c r="AT1106" s="176" t="s">
        <v>266</v>
      </c>
      <c r="AU1106" s="176" t="s">
        <v>266</v>
      </c>
      <c r="AV1106" s="176" t="s">
        <v>266</v>
      </c>
      <c r="AW1106" s="176" t="s">
        <v>266</v>
      </c>
      <c r="AX1106" s="176" t="s">
        <v>266</v>
      </c>
    </row>
    <row r="1107" spans="1:50" x14ac:dyDescent="0.3">
      <c r="A1107" s="176">
        <v>813402</v>
      </c>
      <c r="B1107" s="176" t="s">
        <v>289</v>
      </c>
      <c r="C1107" s="176" t="s">
        <v>204</v>
      </c>
      <c r="D1107" s="176" t="s">
        <v>205</v>
      </c>
      <c r="E1107" s="176" t="s">
        <v>204</v>
      </c>
      <c r="F1107" s="176" t="s">
        <v>204</v>
      </c>
      <c r="G1107" s="176" t="s">
        <v>204</v>
      </c>
      <c r="H1107" s="176" t="s">
        <v>204</v>
      </c>
      <c r="I1107" s="176" t="s">
        <v>204</v>
      </c>
      <c r="J1107" s="176" t="s">
        <v>204</v>
      </c>
      <c r="K1107" s="176" t="s">
        <v>204</v>
      </c>
      <c r="L1107" s="176" t="s">
        <v>204</v>
      </c>
      <c r="M1107" s="176" t="s">
        <v>204</v>
      </c>
      <c r="N1107" s="176" t="s">
        <v>205</v>
      </c>
      <c r="O1107" s="176" t="s">
        <v>205</v>
      </c>
      <c r="P1107" s="176" t="s">
        <v>205</v>
      </c>
      <c r="Q1107" s="176" t="s">
        <v>205</v>
      </c>
      <c r="R1107" s="176" t="s">
        <v>205</v>
      </c>
      <c r="S1107" s="176" t="s">
        <v>205</v>
      </c>
      <c r="T1107" s="176" t="s">
        <v>205</v>
      </c>
      <c r="U1107" s="176" t="s">
        <v>205</v>
      </c>
      <c r="V1107" s="176" t="s">
        <v>205</v>
      </c>
      <c r="W1107" s="176" t="s">
        <v>205</v>
      </c>
      <c r="X1107" s="176" t="s">
        <v>205</v>
      </c>
      <c r="Y1107" s="176" t="s">
        <v>205</v>
      </c>
      <c r="Z1107" s="176" t="s">
        <v>205</v>
      </c>
    </row>
    <row r="1108" spans="1:50" x14ac:dyDescent="0.3">
      <c r="A1108" s="176">
        <v>813403</v>
      </c>
      <c r="B1108" s="176" t="s">
        <v>289</v>
      </c>
      <c r="C1108" s="176" t="s">
        <v>940</v>
      </c>
      <c r="D1108" s="176" t="s">
        <v>205</v>
      </c>
      <c r="E1108" s="176" t="s">
        <v>203</v>
      </c>
      <c r="F1108" s="176" t="s">
        <v>940</v>
      </c>
      <c r="G1108" s="176" t="s">
        <v>940</v>
      </c>
      <c r="H1108" s="176" t="s">
        <v>940</v>
      </c>
      <c r="I1108" s="176" t="s">
        <v>940</v>
      </c>
      <c r="J1108" s="176" t="s">
        <v>204</v>
      </c>
      <c r="K1108" s="176" t="s">
        <v>940</v>
      </c>
      <c r="L1108" s="176" t="s">
        <v>203</v>
      </c>
      <c r="M1108" s="176" t="s">
        <v>940</v>
      </c>
      <c r="N1108" s="176" t="s">
        <v>940</v>
      </c>
      <c r="O1108" s="176" t="s">
        <v>204</v>
      </c>
      <c r="P1108" s="176" t="s">
        <v>205</v>
      </c>
      <c r="Q1108" s="176" t="s">
        <v>204</v>
      </c>
      <c r="R1108" s="176" t="s">
        <v>205</v>
      </c>
      <c r="S1108" s="176" t="s">
        <v>204</v>
      </c>
      <c r="T1108" s="176" t="s">
        <v>940</v>
      </c>
      <c r="U1108" s="176" t="s">
        <v>205</v>
      </c>
      <c r="V1108" s="176" t="s">
        <v>204</v>
      </c>
      <c r="W1108" s="176" t="s">
        <v>940</v>
      </c>
      <c r="X1108" s="176" t="s">
        <v>940</v>
      </c>
      <c r="Y1108" s="176" t="s">
        <v>205</v>
      </c>
      <c r="Z1108" s="176" t="s">
        <v>204</v>
      </c>
      <c r="AA1108" s="176" t="s">
        <v>266</v>
      </c>
      <c r="AB1108" s="176" t="s">
        <v>266</v>
      </c>
      <c r="AC1108" s="176" t="s">
        <v>266</v>
      </c>
      <c r="AD1108" s="176" t="s">
        <v>266</v>
      </c>
      <c r="AE1108" s="176" t="s">
        <v>266</v>
      </c>
      <c r="AF1108" s="176" t="s">
        <v>266</v>
      </c>
      <c r="AG1108" s="176" t="s">
        <v>266</v>
      </c>
      <c r="AH1108" s="176" t="s">
        <v>266</v>
      </c>
      <c r="AI1108" s="176" t="s">
        <v>266</v>
      </c>
      <c r="AJ1108" s="176" t="s">
        <v>266</v>
      </c>
      <c r="AK1108" s="176" t="s">
        <v>266</v>
      </c>
      <c r="AL1108" s="176" t="s">
        <v>266</v>
      </c>
      <c r="AM1108" s="176" t="s">
        <v>266</v>
      </c>
      <c r="AN1108" s="176" t="s">
        <v>266</v>
      </c>
      <c r="AO1108" s="176" t="s">
        <v>266</v>
      </c>
      <c r="AP1108" s="176" t="s">
        <v>266</v>
      </c>
      <c r="AQ1108" s="176" t="s">
        <v>266</v>
      </c>
      <c r="AR1108" s="176" t="s">
        <v>266</v>
      </c>
      <c r="AS1108" s="176" t="s">
        <v>266</v>
      </c>
      <c r="AT1108" s="176" t="s">
        <v>266</v>
      </c>
      <c r="AU1108" s="176" t="s">
        <v>266</v>
      </c>
      <c r="AV1108" s="176" t="s">
        <v>266</v>
      </c>
      <c r="AW1108" s="176" t="s">
        <v>266</v>
      </c>
      <c r="AX1108" s="176" t="s">
        <v>266</v>
      </c>
    </row>
    <row r="1109" spans="1:50" x14ac:dyDescent="0.3">
      <c r="A1109" s="176">
        <v>813405</v>
      </c>
      <c r="B1109" s="176" t="s">
        <v>289</v>
      </c>
      <c r="C1109" s="176" t="s">
        <v>940</v>
      </c>
      <c r="D1109" s="176" t="s">
        <v>205</v>
      </c>
      <c r="E1109" s="176" t="s">
        <v>940</v>
      </c>
      <c r="F1109" s="176" t="s">
        <v>940</v>
      </c>
      <c r="G1109" s="176" t="s">
        <v>940</v>
      </c>
      <c r="H1109" s="176" t="s">
        <v>940</v>
      </c>
      <c r="I1109" s="176" t="s">
        <v>940</v>
      </c>
      <c r="J1109" s="176" t="s">
        <v>940</v>
      </c>
      <c r="K1109" s="176" t="s">
        <v>940</v>
      </c>
      <c r="L1109" s="176" t="s">
        <v>205</v>
      </c>
      <c r="M1109" s="176" t="s">
        <v>940</v>
      </c>
      <c r="N1109" s="176" t="s">
        <v>940</v>
      </c>
      <c r="O1109" s="176" t="s">
        <v>204</v>
      </c>
      <c r="P1109" s="176" t="s">
        <v>940</v>
      </c>
      <c r="Q1109" s="176" t="s">
        <v>204</v>
      </c>
      <c r="R1109" s="176" t="s">
        <v>204</v>
      </c>
      <c r="S1109" s="176" t="s">
        <v>204</v>
      </c>
      <c r="T1109" s="176" t="s">
        <v>204</v>
      </c>
      <c r="U1109" s="176" t="s">
        <v>204</v>
      </c>
      <c r="V1109" s="176" t="s">
        <v>940</v>
      </c>
      <c r="W1109" s="176" t="s">
        <v>204</v>
      </c>
      <c r="X1109" s="176" t="s">
        <v>204</v>
      </c>
      <c r="Y1109" s="176" t="s">
        <v>204</v>
      </c>
      <c r="Z1109" s="176" t="s">
        <v>204</v>
      </c>
    </row>
    <row r="1110" spans="1:50" x14ac:dyDescent="0.3">
      <c r="A1110" s="176">
        <v>813406</v>
      </c>
      <c r="B1110" s="176" t="s">
        <v>289</v>
      </c>
      <c r="C1110" s="176" t="s">
        <v>204</v>
      </c>
      <c r="D1110" s="176" t="s">
        <v>205</v>
      </c>
      <c r="E1110" s="176" t="s">
        <v>204</v>
      </c>
      <c r="F1110" s="176" t="s">
        <v>204</v>
      </c>
      <c r="G1110" s="176" t="s">
        <v>204</v>
      </c>
      <c r="H1110" s="176" t="s">
        <v>204</v>
      </c>
      <c r="I1110" s="176" t="s">
        <v>204</v>
      </c>
      <c r="J1110" s="176" t="s">
        <v>204</v>
      </c>
      <c r="K1110" s="176" t="s">
        <v>204</v>
      </c>
      <c r="L1110" s="176" t="s">
        <v>204</v>
      </c>
      <c r="M1110" s="176" t="s">
        <v>204</v>
      </c>
      <c r="N1110" s="176" t="s">
        <v>204</v>
      </c>
      <c r="O1110" s="176" t="s">
        <v>204</v>
      </c>
      <c r="P1110" s="176" t="s">
        <v>940</v>
      </c>
      <c r="Q1110" s="176" t="s">
        <v>203</v>
      </c>
      <c r="R1110" s="176" t="s">
        <v>203</v>
      </c>
      <c r="S1110" s="176" t="s">
        <v>204</v>
      </c>
      <c r="T1110" s="176" t="s">
        <v>204</v>
      </c>
      <c r="U1110" s="176" t="s">
        <v>204</v>
      </c>
      <c r="V1110" s="176" t="s">
        <v>940</v>
      </c>
      <c r="W1110" s="176" t="s">
        <v>204</v>
      </c>
      <c r="X1110" s="176" t="s">
        <v>204</v>
      </c>
      <c r="Y1110" s="176" t="s">
        <v>204</v>
      </c>
      <c r="Z1110" s="176" t="s">
        <v>204</v>
      </c>
      <c r="AA1110" s="176" t="s">
        <v>266</v>
      </c>
      <c r="AB1110" s="176" t="s">
        <v>266</v>
      </c>
      <c r="AC1110" s="176" t="s">
        <v>266</v>
      </c>
      <c r="AD1110" s="176" t="s">
        <v>266</v>
      </c>
      <c r="AE1110" s="176" t="s">
        <v>266</v>
      </c>
      <c r="AF1110" s="176" t="s">
        <v>266</v>
      </c>
      <c r="AG1110" s="176" t="s">
        <v>266</v>
      </c>
      <c r="AH1110" s="176" t="s">
        <v>266</v>
      </c>
      <c r="AI1110" s="176" t="s">
        <v>266</v>
      </c>
      <c r="AJ1110" s="176" t="s">
        <v>266</v>
      </c>
      <c r="AK1110" s="176" t="s">
        <v>266</v>
      </c>
      <c r="AL1110" s="176" t="s">
        <v>266</v>
      </c>
      <c r="AM1110" s="176" t="s">
        <v>266</v>
      </c>
      <c r="AN1110" s="176" t="s">
        <v>266</v>
      </c>
      <c r="AO1110" s="176" t="s">
        <v>266</v>
      </c>
      <c r="AP1110" s="176" t="s">
        <v>266</v>
      </c>
      <c r="AQ1110" s="176" t="s">
        <v>266</v>
      </c>
      <c r="AR1110" s="176" t="s">
        <v>266</v>
      </c>
      <c r="AS1110" s="176" t="s">
        <v>266</v>
      </c>
      <c r="AT1110" s="176" t="s">
        <v>266</v>
      </c>
      <c r="AU1110" s="176" t="s">
        <v>266</v>
      </c>
      <c r="AV1110" s="176" t="s">
        <v>266</v>
      </c>
      <c r="AW1110" s="176" t="s">
        <v>266</v>
      </c>
      <c r="AX1110" s="176" t="s">
        <v>266</v>
      </c>
    </row>
    <row r="1111" spans="1:50" x14ac:dyDescent="0.3">
      <c r="A1111" s="176">
        <v>813407</v>
      </c>
      <c r="B1111" s="176" t="s">
        <v>289</v>
      </c>
      <c r="C1111" s="176" t="s">
        <v>204</v>
      </c>
      <c r="D1111" s="176" t="s">
        <v>204</v>
      </c>
      <c r="E1111" s="176" t="s">
        <v>204</v>
      </c>
      <c r="F1111" s="176" t="s">
        <v>204</v>
      </c>
      <c r="G1111" s="176" t="s">
        <v>204</v>
      </c>
      <c r="H1111" s="176" t="s">
        <v>204</v>
      </c>
      <c r="I1111" s="176" t="s">
        <v>204</v>
      </c>
      <c r="J1111" s="176" t="s">
        <v>205</v>
      </c>
      <c r="K1111" s="176" t="s">
        <v>204</v>
      </c>
      <c r="L1111" s="176" t="s">
        <v>205</v>
      </c>
      <c r="M1111" s="176" t="s">
        <v>204</v>
      </c>
      <c r="N1111" s="176" t="s">
        <v>204</v>
      </c>
      <c r="O1111" s="176" t="s">
        <v>204</v>
      </c>
      <c r="P1111" s="176" t="s">
        <v>205</v>
      </c>
      <c r="Q1111" s="176" t="s">
        <v>203</v>
      </c>
      <c r="R1111" s="176" t="s">
        <v>203</v>
      </c>
      <c r="S1111" s="176" t="s">
        <v>205</v>
      </c>
      <c r="T1111" s="176" t="s">
        <v>205</v>
      </c>
      <c r="U1111" s="176" t="s">
        <v>204</v>
      </c>
      <c r="V1111" s="176" t="s">
        <v>204</v>
      </c>
      <c r="W1111" s="176" t="s">
        <v>204</v>
      </c>
      <c r="X1111" s="176" t="s">
        <v>205</v>
      </c>
      <c r="Y1111" s="176" t="s">
        <v>204</v>
      </c>
      <c r="Z1111" s="176" t="s">
        <v>204</v>
      </c>
    </row>
    <row r="1112" spans="1:50" x14ac:dyDescent="0.3">
      <c r="A1112" s="176">
        <v>813408</v>
      </c>
      <c r="B1112" s="176" t="s">
        <v>289</v>
      </c>
      <c r="C1112" s="176" t="s">
        <v>940</v>
      </c>
      <c r="D1112" s="176" t="s">
        <v>205</v>
      </c>
      <c r="E1112" s="176" t="s">
        <v>204</v>
      </c>
      <c r="F1112" s="176" t="s">
        <v>940</v>
      </c>
      <c r="G1112" s="176" t="s">
        <v>940</v>
      </c>
      <c r="H1112" s="176" t="s">
        <v>940</v>
      </c>
      <c r="I1112" s="176" t="s">
        <v>940</v>
      </c>
      <c r="J1112" s="176" t="s">
        <v>204</v>
      </c>
      <c r="K1112" s="176" t="s">
        <v>940</v>
      </c>
      <c r="L1112" s="176" t="s">
        <v>205</v>
      </c>
      <c r="M1112" s="176" t="s">
        <v>940</v>
      </c>
      <c r="N1112" s="176" t="s">
        <v>940</v>
      </c>
      <c r="O1112" s="176" t="s">
        <v>204</v>
      </c>
      <c r="P1112" s="176" t="s">
        <v>205</v>
      </c>
      <c r="Q1112" s="176" t="s">
        <v>204</v>
      </c>
      <c r="R1112" s="176" t="s">
        <v>204</v>
      </c>
      <c r="S1112" s="176" t="s">
        <v>204</v>
      </c>
      <c r="T1112" s="176" t="s">
        <v>940</v>
      </c>
      <c r="U1112" s="176" t="s">
        <v>940</v>
      </c>
      <c r="V1112" s="176" t="s">
        <v>204</v>
      </c>
      <c r="W1112" s="176" t="s">
        <v>204</v>
      </c>
      <c r="X1112" s="176" t="s">
        <v>940</v>
      </c>
      <c r="Y1112" s="176" t="s">
        <v>204</v>
      </c>
      <c r="Z1112" s="176" t="s">
        <v>204</v>
      </c>
    </row>
    <row r="1113" spans="1:50" x14ac:dyDescent="0.3">
      <c r="A1113" s="176">
        <v>813412</v>
      </c>
      <c r="B1113" s="176" t="s">
        <v>289</v>
      </c>
      <c r="C1113" s="176" t="s">
        <v>940</v>
      </c>
      <c r="D1113" s="176" t="s">
        <v>205</v>
      </c>
      <c r="E1113" s="176" t="s">
        <v>205</v>
      </c>
      <c r="F1113" s="176" t="s">
        <v>940</v>
      </c>
      <c r="G1113" s="176" t="s">
        <v>940</v>
      </c>
      <c r="H1113" s="176" t="s">
        <v>940</v>
      </c>
      <c r="I1113" s="176" t="s">
        <v>205</v>
      </c>
      <c r="J1113" s="176" t="s">
        <v>940</v>
      </c>
      <c r="K1113" s="176" t="s">
        <v>940</v>
      </c>
      <c r="L1113" s="176" t="s">
        <v>205</v>
      </c>
      <c r="M1113" s="176" t="s">
        <v>940</v>
      </c>
      <c r="N1113" s="176" t="s">
        <v>940</v>
      </c>
      <c r="O1113" s="176" t="s">
        <v>204</v>
      </c>
      <c r="P1113" s="176" t="s">
        <v>204</v>
      </c>
      <c r="Q1113" s="176" t="s">
        <v>204</v>
      </c>
      <c r="R1113" s="176" t="s">
        <v>204</v>
      </c>
      <c r="S1113" s="176" t="s">
        <v>204</v>
      </c>
      <c r="T1113" s="176" t="s">
        <v>940</v>
      </c>
      <c r="U1113" s="176" t="s">
        <v>204</v>
      </c>
      <c r="V1113" s="176" t="s">
        <v>204</v>
      </c>
      <c r="W1113" s="176" t="s">
        <v>204</v>
      </c>
      <c r="X1113" s="176" t="s">
        <v>204</v>
      </c>
      <c r="Y1113" s="176" t="s">
        <v>940</v>
      </c>
      <c r="Z1113" s="176" t="s">
        <v>204</v>
      </c>
    </row>
    <row r="1114" spans="1:50" x14ac:dyDescent="0.3">
      <c r="A1114" s="176">
        <v>813414</v>
      </c>
      <c r="B1114" s="176" t="s">
        <v>289</v>
      </c>
      <c r="C1114" s="176" t="s">
        <v>204</v>
      </c>
      <c r="D1114" s="176" t="s">
        <v>204</v>
      </c>
      <c r="E1114" s="176" t="s">
        <v>204</v>
      </c>
      <c r="F1114" s="176" t="s">
        <v>204</v>
      </c>
      <c r="G1114" s="176" t="s">
        <v>204</v>
      </c>
      <c r="H1114" s="176" t="s">
        <v>204</v>
      </c>
      <c r="I1114" s="176" t="s">
        <v>204</v>
      </c>
      <c r="J1114" s="176" t="s">
        <v>203</v>
      </c>
      <c r="K1114" s="176" t="s">
        <v>204</v>
      </c>
      <c r="L1114" s="176" t="s">
        <v>205</v>
      </c>
      <c r="M1114" s="176" t="s">
        <v>204</v>
      </c>
      <c r="N1114" s="176" t="s">
        <v>204</v>
      </c>
      <c r="O1114" s="176" t="s">
        <v>204</v>
      </c>
      <c r="P1114" s="176" t="s">
        <v>205</v>
      </c>
      <c r="Q1114" s="176" t="s">
        <v>205</v>
      </c>
      <c r="R1114" s="176" t="s">
        <v>204</v>
      </c>
      <c r="S1114" s="176" t="s">
        <v>204</v>
      </c>
      <c r="T1114" s="176" t="s">
        <v>205</v>
      </c>
      <c r="U1114" s="176" t="s">
        <v>204</v>
      </c>
      <c r="V1114" s="176" t="s">
        <v>205</v>
      </c>
      <c r="W1114" s="176" t="s">
        <v>204</v>
      </c>
      <c r="X1114" s="176" t="s">
        <v>204</v>
      </c>
      <c r="Y1114" s="176" t="s">
        <v>205</v>
      </c>
      <c r="Z1114" s="176" t="s">
        <v>204</v>
      </c>
    </row>
    <row r="1115" spans="1:50" x14ac:dyDescent="0.3">
      <c r="A1115" s="176">
        <v>813415</v>
      </c>
      <c r="B1115" s="176" t="s">
        <v>289</v>
      </c>
      <c r="C1115" s="176" t="s">
        <v>940</v>
      </c>
      <c r="D1115" s="176" t="s">
        <v>203</v>
      </c>
      <c r="E1115" s="176" t="s">
        <v>205</v>
      </c>
      <c r="F1115" s="176" t="s">
        <v>940</v>
      </c>
      <c r="G1115" s="176" t="s">
        <v>940</v>
      </c>
      <c r="H1115" s="176" t="s">
        <v>940</v>
      </c>
      <c r="I1115" s="176" t="s">
        <v>940</v>
      </c>
      <c r="J1115" s="176" t="s">
        <v>205</v>
      </c>
      <c r="K1115" s="176" t="s">
        <v>940</v>
      </c>
      <c r="L1115" s="176" t="s">
        <v>205</v>
      </c>
      <c r="M1115" s="176" t="s">
        <v>940</v>
      </c>
      <c r="N1115" s="176" t="s">
        <v>940</v>
      </c>
      <c r="O1115" s="176" t="s">
        <v>204</v>
      </c>
      <c r="P1115" s="176" t="s">
        <v>205</v>
      </c>
      <c r="Q1115" s="176" t="s">
        <v>205</v>
      </c>
      <c r="R1115" s="176" t="s">
        <v>205</v>
      </c>
      <c r="S1115" s="176" t="s">
        <v>205</v>
      </c>
      <c r="T1115" s="176" t="s">
        <v>940</v>
      </c>
      <c r="U1115" s="176" t="s">
        <v>203</v>
      </c>
      <c r="V1115" s="176" t="s">
        <v>205</v>
      </c>
      <c r="W1115" s="176" t="s">
        <v>205</v>
      </c>
      <c r="X1115" s="176" t="s">
        <v>205</v>
      </c>
      <c r="Y1115" s="176" t="s">
        <v>205</v>
      </c>
      <c r="Z1115" s="176" t="s">
        <v>205</v>
      </c>
      <c r="AA1115" s="176" t="s">
        <v>266</v>
      </c>
      <c r="AB1115" s="176" t="s">
        <v>266</v>
      </c>
      <c r="AC1115" s="176" t="s">
        <v>266</v>
      </c>
      <c r="AD1115" s="176" t="s">
        <v>266</v>
      </c>
      <c r="AE1115" s="176" t="s">
        <v>266</v>
      </c>
      <c r="AF1115" s="176" t="s">
        <v>266</v>
      </c>
      <c r="AG1115" s="176" t="s">
        <v>266</v>
      </c>
      <c r="AH1115" s="176" t="s">
        <v>266</v>
      </c>
      <c r="AI1115" s="176" t="s">
        <v>266</v>
      </c>
      <c r="AJ1115" s="176" t="s">
        <v>266</v>
      </c>
      <c r="AK1115" s="176" t="s">
        <v>266</v>
      </c>
      <c r="AL1115" s="176" t="s">
        <v>266</v>
      </c>
      <c r="AM1115" s="176" t="s">
        <v>266</v>
      </c>
      <c r="AN1115" s="176" t="s">
        <v>266</v>
      </c>
      <c r="AO1115" s="176" t="s">
        <v>266</v>
      </c>
      <c r="AP1115" s="176" t="s">
        <v>266</v>
      </c>
      <c r="AQ1115" s="176" t="s">
        <v>266</v>
      </c>
      <c r="AR1115" s="176" t="s">
        <v>266</v>
      </c>
      <c r="AS1115" s="176" t="s">
        <v>266</v>
      </c>
      <c r="AT1115" s="176" t="s">
        <v>266</v>
      </c>
      <c r="AU1115" s="176" t="s">
        <v>266</v>
      </c>
      <c r="AV1115" s="176" t="s">
        <v>266</v>
      </c>
      <c r="AW1115" s="176" t="s">
        <v>266</v>
      </c>
      <c r="AX1115" s="176" t="s">
        <v>266</v>
      </c>
    </row>
    <row r="1116" spans="1:50" x14ac:dyDescent="0.3">
      <c r="A1116" s="176">
        <v>813418</v>
      </c>
      <c r="B1116" s="176" t="s">
        <v>289</v>
      </c>
      <c r="C1116" s="176" t="s">
        <v>940</v>
      </c>
      <c r="D1116" s="176" t="s">
        <v>205</v>
      </c>
      <c r="E1116" s="176" t="s">
        <v>940</v>
      </c>
      <c r="F1116" s="176" t="s">
        <v>940</v>
      </c>
      <c r="G1116" s="176" t="s">
        <v>940</v>
      </c>
      <c r="H1116" s="176" t="s">
        <v>940</v>
      </c>
      <c r="I1116" s="176" t="s">
        <v>940</v>
      </c>
      <c r="J1116" s="176" t="s">
        <v>940</v>
      </c>
      <c r="K1116" s="176" t="s">
        <v>940</v>
      </c>
      <c r="L1116" s="176" t="s">
        <v>205</v>
      </c>
      <c r="M1116" s="176" t="s">
        <v>940</v>
      </c>
      <c r="N1116" s="176" t="s">
        <v>940</v>
      </c>
      <c r="O1116" s="176" t="s">
        <v>204</v>
      </c>
      <c r="P1116" s="176" t="s">
        <v>940</v>
      </c>
      <c r="Q1116" s="176" t="s">
        <v>204</v>
      </c>
      <c r="R1116" s="176" t="s">
        <v>204</v>
      </c>
      <c r="S1116" s="176" t="s">
        <v>205</v>
      </c>
      <c r="T1116" s="176" t="s">
        <v>204</v>
      </c>
      <c r="U1116" s="176" t="s">
        <v>204</v>
      </c>
      <c r="V1116" s="176" t="s">
        <v>940</v>
      </c>
      <c r="W1116" s="176" t="s">
        <v>204</v>
      </c>
      <c r="X1116" s="176" t="s">
        <v>204</v>
      </c>
      <c r="Y1116" s="176" t="s">
        <v>204</v>
      </c>
      <c r="Z1116" s="176" t="s">
        <v>204</v>
      </c>
    </row>
    <row r="1117" spans="1:50" x14ac:dyDescent="0.3">
      <c r="A1117" s="176">
        <v>813419</v>
      </c>
      <c r="B1117" s="176" t="s">
        <v>289</v>
      </c>
    </row>
    <row r="1118" spans="1:50" x14ac:dyDescent="0.3">
      <c r="A1118" s="176">
        <v>813420</v>
      </c>
      <c r="B1118" s="176" t="s">
        <v>289</v>
      </c>
      <c r="C1118" s="176" t="s">
        <v>940</v>
      </c>
      <c r="D1118" s="176" t="s">
        <v>205</v>
      </c>
      <c r="E1118" s="176" t="s">
        <v>205</v>
      </c>
      <c r="F1118" s="176" t="s">
        <v>940</v>
      </c>
      <c r="G1118" s="176" t="s">
        <v>940</v>
      </c>
      <c r="H1118" s="176" t="s">
        <v>940</v>
      </c>
      <c r="I1118" s="176" t="s">
        <v>940</v>
      </c>
      <c r="J1118" s="176" t="s">
        <v>204</v>
      </c>
      <c r="K1118" s="176" t="s">
        <v>940</v>
      </c>
      <c r="L1118" s="176" t="s">
        <v>205</v>
      </c>
      <c r="M1118" s="176" t="s">
        <v>940</v>
      </c>
      <c r="N1118" s="176" t="s">
        <v>940</v>
      </c>
      <c r="O1118" s="176" t="s">
        <v>204</v>
      </c>
      <c r="P1118" s="176" t="s">
        <v>204</v>
      </c>
      <c r="Q1118" s="176" t="s">
        <v>204</v>
      </c>
      <c r="R1118" s="176" t="s">
        <v>204</v>
      </c>
      <c r="S1118" s="176" t="s">
        <v>204</v>
      </c>
      <c r="T1118" s="176" t="s">
        <v>940</v>
      </c>
      <c r="U1118" s="176" t="s">
        <v>204</v>
      </c>
      <c r="V1118" s="176" t="s">
        <v>204</v>
      </c>
      <c r="W1118" s="176" t="s">
        <v>204</v>
      </c>
      <c r="X1118" s="176" t="s">
        <v>204</v>
      </c>
      <c r="Y1118" s="176" t="s">
        <v>204</v>
      </c>
      <c r="Z1118" s="176" t="s">
        <v>204</v>
      </c>
    </row>
    <row r="1119" spans="1:50" x14ac:dyDescent="0.3">
      <c r="A1119" s="176">
        <v>813421</v>
      </c>
      <c r="B1119" s="176" t="s">
        <v>289</v>
      </c>
      <c r="C1119" s="176" t="s">
        <v>940</v>
      </c>
      <c r="D1119" s="176" t="s">
        <v>203</v>
      </c>
      <c r="E1119" s="176" t="s">
        <v>203</v>
      </c>
      <c r="F1119" s="176" t="s">
        <v>940</v>
      </c>
      <c r="G1119" s="176" t="s">
        <v>940</v>
      </c>
      <c r="H1119" s="176" t="s">
        <v>940</v>
      </c>
      <c r="I1119" s="176" t="s">
        <v>940</v>
      </c>
      <c r="J1119" s="176" t="s">
        <v>203</v>
      </c>
      <c r="K1119" s="176" t="s">
        <v>940</v>
      </c>
      <c r="L1119" s="176" t="s">
        <v>203</v>
      </c>
      <c r="M1119" s="176" t="s">
        <v>940</v>
      </c>
      <c r="N1119" s="176" t="s">
        <v>940</v>
      </c>
      <c r="O1119" s="176" t="s">
        <v>205</v>
      </c>
      <c r="P1119" s="176" t="s">
        <v>205</v>
      </c>
      <c r="Q1119" s="176" t="s">
        <v>205</v>
      </c>
      <c r="R1119" s="176" t="s">
        <v>204</v>
      </c>
      <c r="S1119" s="176" t="s">
        <v>205</v>
      </c>
      <c r="T1119" s="176" t="s">
        <v>940</v>
      </c>
      <c r="U1119" s="176" t="s">
        <v>205</v>
      </c>
      <c r="V1119" s="176" t="s">
        <v>204</v>
      </c>
      <c r="W1119" s="176" t="s">
        <v>204</v>
      </c>
      <c r="X1119" s="176" t="s">
        <v>205</v>
      </c>
      <c r="Y1119" s="176" t="s">
        <v>205</v>
      </c>
      <c r="Z1119" s="176" t="s">
        <v>205</v>
      </c>
      <c r="AA1119" s="176" t="s">
        <v>266</v>
      </c>
      <c r="AB1119" s="176" t="s">
        <v>266</v>
      </c>
      <c r="AC1119" s="176" t="s">
        <v>266</v>
      </c>
      <c r="AD1119" s="176" t="s">
        <v>266</v>
      </c>
      <c r="AE1119" s="176" t="s">
        <v>266</v>
      </c>
      <c r="AF1119" s="176" t="s">
        <v>266</v>
      </c>
      <c r="AG1119" s="176" t="s">
        <v>266</v>
      </c>
      <c r="AH1119" s="176" t="s">
        <v>266</v>
      </c>
      <c r="AI1119" s="176" t="s">
        <v>266</v>
      </c>
      <c r="AJ1119" s="176" t="s">
        <v>266</v>
      </c>
      <c r="AK1119" s="176" t="s">
        <v>266</v>
      </c>
      <c r="AL1119" s="176" t="s">
        <v>266</v>
      </c>
      <c r="AM1119" s="176" t="s">
        <v>266</v>
      </c>
      <c r="AN1119" s="176" t="s">
        <v>266</v>
      </c>
      <c r="AO1119" s="176" t="s">
        <v>266</v>
      </c>
      <c r="AP1119" s="176" t="s">
        <v>266</v>
      </c>
      <c r="AQ1119" s="176" t="s">
        <v>266</v>
      </c>
      <c r="AR1119" s="176" t="s">
        <v>266</v>
      </c>
      <c r="AS1119" s="176" t="s">
        <v>266</v>
      </c>
      <c r="AT1119" s="176" t="s">
        <v>266</v>
      </c>
      <c r="AU1119" s="176" t="s">
        <v>266</v>
      </c>
      <c r="AV1119" s="176" t="s">
        <v>266</v>
      </c>
      <c r="AW1119" s="176" t="s">
        <v>266</v>
      </c>
      <c r="AX1119" s="176" t="s">
        <v>266</v>
      </c>
    </row>
    <row r="1120" spans="1:50" x14ac:dyDescent="0.3">
      <c r="A1120" s="176">
        <v>813424</v>
      </c>
      <c r="B1120" s="176" t="s">
        <v>289</v>
      </c>
      <c r="C1120" s="176" t="s">
        <v>204</v>
      </c>
      <c r="D1120" s="176" t="s">
        <v>205</v>
      </c>
      <c r="E1120" s="176" t="s">
        <v>204</v>
      </c>
      <c r="F1120" s="176" t="s">
        <v>204</v>
      </c>
      <c r="G1120" s="176" t="s">
        <v>204</v>
      </c>
      <c r="H1120" s="176" t="s">
        <v>204</v>
      </c>
      <c r="I1120" s="176" t="s">
        <v>204</v>
      </c>
      <c r="J1120" s="176" t="s">
        <v>204</v>
      </c>
      <c r="K1120" s="176" t="s">
        <v>204</v>
      </c>
      <c r="L1120" s="176" t="s">
        <v>205</v>
      </c>
      <c r="M1120" s="176" t="s">
        <v>204</v>
      </c>
      <c r="N1120" s="176" t="s">
        <v>205</v>
      </c>
      <c r="O1120" s="176" t="s">
        <v>205</v>
      </c>
      <c r="P1120" s="176" t="s">
        <v>205</v>
      </c>
      <c r="Q1120" s="176" t="s">
        <v>205</v>
      </c>
      <c r="R1120" s="176" t="s">
        <v>204</v>
      </c>
      <c r="S1120" s="176" t="s">
        <v>205</v>
      </c>
      <c r="T1120" s="176" t="s">
        <v>205</v>
      </c>
      <c r="U1120" s="176" t="s">
        <v>204</v>
      </c>
      <c r="V1120" s="176" t="s">
        <v>204</v>
      </c>
      <c r="W1120" s="176" t="s">
        <v>205</v>
      </c>
      <c r="X1120" s="176" t="s">
        <v>205</v>
      </c>
      <c r="Y1120" s="176" t="s">
        <v>204</v>
      </c>
      <c r="Z1120" s="176" t="s">
        <v>205</v>
      </c>
      <c r="AA1120" s="176" t="s">
        <v>266</v>
      </c>
      <c r="AB1120" s="176" t="s">
        <v>266</v>
      </c>
      <c r="AC1120" s="176" t="s">
        <v>266</v>
      </c>
      <c r="AD1120" s="176" t="s">
        <v>266</v>
      </c>
      <c r="AE1120" s="176" t="s">
        <v>266</v>
      </c>
      <c r="AF1120" s="176" t="s">
        <v>266</v>
      </c>
      <c r="AG1120" s="176" t="s">
        <v>266</v>
      </c>
      <c r="AH1120" s="176" t="s">
        <v>266</v>
      </c>
      <c r="AI1120" s="176" t="s">
        <v>266</v>
      </c>
      <c r="AJ1120" s="176" t="s">
        <v>266</v>
      </c>
      <c r="AK1120" s="176" t="s">
        <v>266</v>
      </c>
      <c r="AL1120" s="176" t="s">
        <v>266</v>
      </c>
      <c r="AM1120" s="176" t="s">
        <v>266</v>
      </c>
      <c r="AN1120" s="176" t="s">
        <v>266</v>
      </c>
      <c r="AO1120" s="176" t="s">
        <v>266</v>
      </c>
      <c r="AP1120" s="176" t="s">
        <v>266</v>
      </c>
      <c r="AQ1120" s="176" t="s">
        <v>266</v>
      </c>
      <c r="AR1120" s="176" t="s">
        <v>266</v>
      </c>
      <c r="AS1120" s="176" t="s">
        <v>266</v>
      </c>
      <c r="AT1120" s="176" t="s">
        <v>266</v>
      </c>
      <c r="AU1120" s="176" t="s">
        <v>266</v>
      </c>
      <c r="AV1120" s="176" t="s">
        <v>266</v>
      </c>
      <c r="AW1120" s="176" t="s">
        <v>266</v>
      </c>
      <c r="AX1120" s="176" t="s">
        <v>266</v>
      </c>
    </row>
    <row r="1121" spans="1:50" x14ac:dyDescent="0.3">
      <c r="A1121" s="176">
        <v>813426</v>
      </c>
      <c r="B1121" s="176" t="s">
        <v>289</v>
      </c>
      <c r="C1121" s="176" t="s">
        <v>940</v>
      </c>
      <c r="D1121" s="176" t="s">
        <v>205</v>
      </c>
      <c r="E1121" s="176" t="s">
        <v>205</v>
      </c>
      <c r="F1121" s="176" t="s">
        <v>940</v>
      </c>
      <c r="G1121" s="176" t="s">
        <v>940</v>
      </c>
      <c r="H1121" s="176" t="s">
        <v>940</v>
      </c>
      <c r="I1121" s="176" t="s">
        <v>205</v>
      </c>
      <c r="J1121" s="176" t="s">
        <v>940</v>
      </c>
      <c r="K1121" s="176" t="s">
        <v>940</v>
      </c>
      <c r="L1121" s="176" t="s">
        <v>203</v>
      </c>
      <c r="M1121" s="176" t="s">
        <v>940</v>
      </c>
      <c r="N1121" s="176" t="s">
        <v>940</v>
      </c>
      <c r="O1121" s="176" t="s">
        <v>205</v>
      </c>
      <c r="P1121" s="176" t="s">
        <v>205</v>
      </c>
      <c r="Q1121" s="176" t="s">
        <v>940</v>
      </c>
      <c r="R1121" s="176" t="s">
        <v>205</v>
      </c>
      <c r="S1121" s="176" t="s">
        <v>205</v>
      </c>
      <c r="T1121" s="176" t="s">
        <v>205</v>
      </c>
      <c r="U1121" s="176" t="s">
        <v>204</v>
      </c>
      <c r="V1121" s="176" t="s">
        <v>204</v>
      </c>
      <c r="W1121" s="176" t="s">
        <v>204</v>
      </c>
      <c r="X1121" s="176" t="s">
        <v>204</v>
      </c>
      <c r="Y1121" s="176" t="s">
        <v>940</v>
      </c>
      <c r="Z1121" s="176" t="s">
        <v>204</v>
      </c>
      <c r="AA1121" s="176" t="s">
        <v>266</v>
      </c>
      <c r="AB1121" s="176" t="s">
        <v>266</v>
      </c>
      <c r="AC1121" s="176" t="s">
        <v>266</v>
      </c>
      <c r="AD1121" s="176" t="s">
        <v>266</v>
      </c>
      <c r="AE1121" s="176" t="s">
        <v>266</v>
      </c>
      <c r="AF1121" s="176" t="s">
        <v>266</v>
      </c>
      <c r="AG1121" s="176" t="s">
        <v>266</v>
      </c>
      <c r="AH1121" s="176" t="s">
        <v>266</v>
      </c>
      <c r="AI1121" s="176" t="s">
        <v>266</v>
      </c>
      <c r="AJ1121" s="176" t="s">
        <v>266</v>
      </c>
      <c r="AK1121" s="176" t="s">
        <v>266</v>
      </c>
      <c r="AL1121" s="176" t="s">
        <v>266</v>
      </c>
      <c r="AM1121" s="176" t="s">
        <v>266</v>
      </c>
      <c r="AN1121" s="176" t="s">
        <v>266</v>
      </c>
      <c r="AO1121" s="176" t="s">
        <v>266</v>
      </c>
      <c r="AP1121" s="176" t="s">
        <v>266</v>
      </c>
      <c r="AQ1121" s="176" t="s">
        <v>266</v>
      </c>
      <c r="AR1121" s="176" t="s">
        <v>266</v>
      </c>
      <c r="AS1121" s="176" t="s">
        <v>266</v>
      </c>
      <c r="AT1121" s="176" t="s">
        <v>266</v>
      </c>
      <c r="AU1121" s="176" t="s">
        <v>266</v>
      </c>
      <c r="AV1121" s="176" t="s">
        <v>266</v>
      </c>
      <c r="AW1121" s="176" t="s">
        <v>266</v>
      </c>
      <c r="AX1121" s="176" t="s">
        <v>266</v>
      </c>
    </row>
    <row r="1122" spans="1:50" x14ac:dyDescent="0.3">
      <c r="A1122" s="176">
        <v>813428</v>
      </c>
      <c r="B1122" s="176" t="s">
        <v>289</v>
      </c>
      <c r="C1122" s="176" t="s">
        <v>940</v>
      </c>
      <c r="D1122" s="176" t="s">
        <v>205</v>
      </c>
      <c r="E1122" s="176" t="s">
        <v>205</v>
      </c>
      <c r="F1122" s="176" t="s">
        <v>940</v>
      </c>
      <c r="G1122" s="176" t="s">
        <v>940</v>
      </c>
      <c r="H1122" s="176" t="s">
        <v>940</v>
      </c>
      <c r="I1122" s="176" t="s">
        <v>940</v>
      </c>
      <c r="J1122" s="176" t="s">
        <v>204</v>
      </c>
      <c r="K1122" s="176" t="s">
        <v>940</v>
      </c>
      <c r="L1122" s="176" t="s">
        <v>203</v>
      </c>
      <c r="M1122" s="176" t="s">
        <v>940</v>
      </c>
      <c r="N1122" s="176" t="s">
        <v>940</v>
      </c>
      <c r="O1122" s="176" t="s">
        <v>205</v>
      </c>
      <c r="P1122" s="176" t="s">
        <v>204</v>
      </c>
      <c r="Q1122" s="176" t="s">
        <v>205</v>
      </c>
      <c r="R1122" s="176" t="s">
        <v>205</v>
      </c>
      <c r="S1122" s="176" t="s">
        <v>205</v>
      </c>
      <c r="T1122" s="176" t="s">
        <v>940</v>
      </c>
      <c r="U1122" s="176" t="s">
        <v>205</v>
      </c>
      <c r="V1122" s="176" t="s">
        <v>205</v>
      </c>
      <c r="W1122" s="176" t="s">
        <v>205</v>
      </c>
      <c r="X1122" s="176" t="s">
        <v>205</v>
      </c>
      <c r="Y1122" s="176" t="s">
        <v>205</v>
      </c>
      <c r="Z1122" s="176" t="s">
        <v>205</v>
      </c>
      <c r="AA1122" s="176" t="s">
        <v>266</v>
      </c>
      <c r="AB1122" s="176" t="s">
        <v>266</v>
      </c>
      <c r="AC1122" s="176" t="s">
        <v>266</v>
      </c>
      <c r="AD1122" s="176" t="s">
        <v>266</v>
      </c>
      <c r="AE1122" s="176" t="s">
        <v>266</v>
      </c>
      <c r="AF1122" s="176" t="s">
        <v>266</v>
      </c>
      <c r="AG1122" s="176" t="s">
        <v>266</v>
      </c>
      <c r="AH1122" s="176" t="s">
        <v>266</v>
      </c>
      <c r="AI1122" s="176" t="s">
        <v>266</v>
      </c>
      <c r="AJ1122" s="176" t="s">
        <v>266</v>
      </c>
      <c r="AK1122" s="176" t="s">
        <v>266</v>
      </c>
      <c r="AL1122" s="176" t="s">
        <v>266</v>
      </c>
      <c r="AM1122" s="176" t="s">
        <v>266</v>
      </c>
      <c r="AN1122" s="176" t="s">
        <v>266</v>
      </c>
      <c r="AO1122" s="176" t="s">
        <v>266</v>
      </c>
      <c r="AP1122" s="176" t="s">
        <v>266</v>
      </c>
      <c r="AQ1122" s="176" t="s">
        <v>266</v>
      </c>
      <c r="AR1122" s="176" t="s">
        <v>266</v>
      </c>
      <c r="AS1122" s="176" t="s">
        <v>266</v>
      </c>
      <c r="AT1122" s="176" t="s">
        <v>266</v>
      </c>
      <c r="AU1122" s="176" t="s">
        <v>266</v>
      </c>
      <c r="AV1122" s="176" t="s">
        <v>266</v>
      </c>
      <c r="AW1122" s="176" t="s">
        <v>266</v>
      </c>
      <c r="AX1122" s="176" t="s">
        <v>266</v>
      </c>
    </row>
    <row r="1123" spans="1:50" x14ac:dyDescent="0.3">
      <c r="A1123" s="176">
        <v>813430</v>
      </c>
      <c r="B1123" s="176" t="s">
        <v>289</v>
      </c>
      <c r="C1123" s="176" t="s">
        <v>940</v>
      </c>
      <c r="D1123" s="176" t="s">
        <v>203</v>
      </c>
      <c r="E1123" s="176" t="s">
        <v>203</v>
      </c>
      <c r="F1123" s="176" t="s">
        <v>940</v>
      </c>
      <c r="G1123" s="176" t="s">
        <v>940</v>
      </c>
      <c r="H1123" s="176" t="s">
        <v>940</v>
      </c>
      <c r="I1123" s="176" t="s">
        <v>940</v>
      </c>
      <c r="J1123" s="176" t="s">
        <v>204</v>
      </c>
      <c r="K1123" s="176" t="s">
        <v>940</v>
      </c>
      <c r="L1123" s="176" t="s">
        <v>204</v>
      </c>
      <c r="M1123" s="176" t="s">
        <v>940</v>
      </c>
      <c r="N1123" s="176" t="s">
        <v>940</v>
      </c>
      <c r="O1123" s="176" t="s">
        <v>204</v>
      </c>
      <c r="P1123" s="176" t="s">
        <v>204</v>
      </c>
      <c r="Q1123" s="176" t="s">
        <v>204</v>
      </c>
      <c r="R1123" s="176" t="s">
        <v>204</v>
      </c>
      <c r="S1123" s="176" t="s">
        <v>204</v>
      </c>
      <c r="T1123" s="176" t="s">
        <v>940</v>
      </c>
      <c r="U1123" s="176" t="s">
        <v>940</v>
      </c>
      <c r="V1123" s="176" t="s">
        <v>940</v>
      </c>
      <c r="W1123" s="176" t="s">
        <v>204</v>
      </c>
      <c r="X1123" s="176" t="s">
        <v>204</v>
      </c>
      <c r="Y1123" s="176" t="s">
        <v>204</v>
      </c>
      <c r="Z1123" s="176" t="s">
        <v>204</v>
      </c>
    </row>
    <row r="1124" spans="1:50" x14ac:dyDescent="0.3">
      <c r="A1124" s="176">
        <v>813431</v>
      </c>
      <c r="B1124" s="176" t="s">
        <v>289</v>
      </c>
      <c r="C1124" s="176" t="s">
        <v>204</v>
      </c>
      <c r="D1124" s="176" t="s">
        <v>205</v>
      </c>
      <c r="E1124" s="176" t="s">
        <v>204</v>
      </c>
      <c r="F1124" s="176" t="s">
        <v>204</v>
      </c>
      <c r="G1124" s="176" t="s">
        <v>204</v>
      </c>
      <c r="H1124" s="176" t="s">
        <v>204</v>
      </c>
      <c r="I1124" s="176" t="s">
        <v>204</v>
      </c>
      <c r="J1124" s="176" t="s">
        <v>205</v>
      </c>
      <c r="K1124" s="176" t="s">
        <v>204</v>
      </c>
      <c r="L1124" s="176" t="s">
        <v>205</v>
      </c>
      <c r="M1124" s="176" t="s">
        <v>204</v>
      </c>
      <c r="N1124" s="176" t="s">
        <v>204</v>
      </c>
      <c r="O1124" s="176" t="s">
        <v>204</v>
      </c>
      <c r="P1124" s="176" t="s">
        <v>205</v>
      </c>
      <c r="Q1124" s="176" t="s">
        <v>205</v>
      </c>
      <c r="R1124" s="176" t="s">
        <v>205</v>
      </c>
      <c r="S1124" s="176" t="s">
        <v>205</v>
      </c>
      <c r="T1124" s="176" t="s">
        <v>203</v>
      </c>
      <c r="U1124" s="176" t="s">
        <v>205</v>
      </c>
      <c r="V1124" s="176" t="s">
        <v>205</v>
      </c>
      <c r="W1124" s="176" t="s">
        <v>205</v>
      </c>
      <c r="X1124" s="176" t="s">
        <v>205</v>
      </c>
      <c r="Y1124" s="176" t="s">
        <v>205</v>
      </c>
      <c r="Z1124" s="176" t="s">
        <v>204</v>
      </c>
      <c r="AA1124" s="176" t="s">
        <v>266</v>
      </c>
      <c r="AB1124" s="176" t="s">
        <v>266</v>
      </c>
      <c r="AC1124" s="176" t="s">
        <v>266</v>
      </c>
      <c r="AD1124" s="176" t="s">
        <v>266</v>
      </c>
      <c r="AE1124" s="176" t="s">
        <v>266</v>
      </c>
      <c r="AF1124" s="176" t="s">
        <v>266</v>
      </c>
      <c r="AG1124" s="176" t="s">
        <v>266</v>
      </c>
      <c r="AH1124" s="176" t="s">
        <v>266</v>
      </c>
      <c r="AI1124" s="176" t="s">
        <v>266</v>
      </c>
      <c r="AJ1124" s="176" t="s">
        <v>266</v>
      </c>
      <c r="AK1124" s="176" t="s">
        <v>266</v>
      </c>
      <c r="AL1124" s="176" t="s">
        <v>266</v>
      </c>
      <c r="AM1124" s="176" t="s">
        <v>266</v>
      </c>
      <c r="AN1124" s="176" t="s">
        <v>266</v>
      </c>
      <c r="AO1124" s="176" t="s">
        <v>266</v>
      </c>
      <c r="AP1124" s="176" t="s">
        <v>266</v>
      </c>
      <c r="AQ1124" s="176" t="s">
        <v>266</v>
      </c>
      <c r="AR1124" s="176" t="s">
        <v>266</v>
      </c>
      <c r="AS1124" s="176" t="s">
        <v>266</v>
      </c>
      <c r="AT1124" s="176" t="s">
        <v>266</v>
      </c>
      <c r="AU1124" s="176" t="s">
        <v>266</v>
      </c>
      <c r="AV1124" s="176" t="s">
        <v>266</v>
      </c>
      <c r="AW1124" s="176" t="s">
        <v>266</v>
      </c>
      <c r="AX1124" s="176" t="s">
        <v>266</v>
      </c>
    </row>
    <row r="1125" spans="1:50" x14ac:dyDescent="0.3">
      <c r="A1125" s="176">
        <v>813437</v>
      </c>
      <c r="B1125" s="176" t="s">
        <v>289</v>
      </c>
      <c r="C1125" s="176" t="s">
        <v>205</v>
      </c>
      <c r="D1125" s="176" t="s">
        <v>205</v>
      </c>
      <c r="E1125" s="176" t="s">
        <v>205</v>
      </c>
      <c r="F1125" s="176" t="s">
        <v>205</v>
      </c>
      <c r="G1125" s="176" t="s">
        <v>205</v>
      </c>
      <c r="H1125" s="176" t="s">
        <v>205</v>
      </c>
      <c r="I1125" s="176" t="s">
        <v>205</v>
      </c>
      <c r="J1125" s="176" t="s">
        <v>205</v>
      </c>
      <c r="K1125" s="176" t="s">
        <v>205</v>
      </c>
      <c r="L1125" s="176" t="s">
        <v>205</v>
      </c>
      <c r="M1125" s="176" t="s">
        <v>205</v>
      </c>
      <c r="N1125" s="176" t="s">
        <v>205</v>
      </c>
      <c r="O1125" s="176" t="s">
        <v>204</v>
      </c>
      <c r="P1125" s="176" t="s">
        <v>204</v>
      </c>
      <c r="Q1125" s="176" t="s">
        <v>204</v>
      </c>
      <c r="R1125" s="176" t="s">
        <v>204</v>
      </c>
      <c r="S1125" s="176" t="s">
        <v>204</v>
      </c>
      <c r="T1125" s="176" t="s">
        <v>204</v>
      </c>
      <c r="U1125" s="176" t="s">
        <v>204</v>
      </c>
      <c r="V1125" s="176" t="s">
        <v>204</v>
      </c>
      <c r="W1125" s="176" t="s">
        <v>204</v>
      </c>
      <c r="X1125" s="176" t="s">
        <v>204</v>
      </c>
      <c r="Y1125" s="176" t="s">
        <v>204</v>
      </c>
      <c r="Z1125" s="176" t="s">
        <v>204</v>
      </c>
    </row>
    <row r="1126" spans="1:50" x14ac:dyDescent="0.3">
      <c r="A1126" s="176">
        <v>813461</v>
      </c>
      <c r="B1126" s="176" t="s">
        <v>289</v>
      </c>
      <c r="C1126" s="176" t="s">
        <v>203</v>
      </c>
      <c r="D1126" s="176" t="s">
        <v>203</v>
      </c>
      <c r="E1126" s="176" t="s">
        <v>204</v>
      </c>
      <c r="F1126" s="176" t="s">
        <v>204</v>
      </c>
      <c r="G1126" s="176" t="s">
        <v>204</v>
      </c>
      <c r="H1126" s="176" t="s">
        <v>204</v>
      </c>
      <c r="I1126" s="176" t="s">
        <v>204</v>
      </c>
      <c r="J1126" s="176" t="s">
        <v>204</v>
      </c>
      <c r="K1126" s="176" t="s">
        <v>205</v>
      </c>
      <c r="L1126" s="176" t="s">
        <v>205</v>
      </c>
      <c r="M1126" s="176" t="s">
        <v>205</v>
      </c>
      <c r="N1126" s="176" t="s">
        <v>204</v>
      </c>
      <c r="O1126" s="176" t="s">
        <v>204</v>
      </c>
      <c r="P1126" s="176" t="s">
        <v>204</v>
      </c>
      <c r="Q1126" s="176" t="s">
        <v>204</v>
      </c>
      <c r="R1126" s="176" t="s">
        <v>204</v>
      </c>
      <c r="S1126" s="176" t="s">
        <v>204</v>
      </c>
      <c r="T1126" s="176" t="s">
        <v>205</v>
      </c>
      <c r="U1126" s="176" t="s">
        <v>204</v>
      </c>
      <c r="V1126" s="176" t="s">
        <v>204</v>
      </c>
      <c r="W1126" s="176" t="s">
        <v>204</v>
      </c>
      <c r="X1126" s="176" t="s">
        <v>204</v>
      </c>
      <c r="Y1126" s="176" t="s">
        <v>204</v>
      </c>
      <c r="Z1126" s="176" t="s">
        <v>204</v>
      </c>
      <c r="AA1126" s="176" t="s">
        <v>266</v>
      </c>
      <c r="AB1126" s="176" t="s">
        <v>266</v>
      </c>
      <c r="AC1126" s="176" t="s">
        <v>266</v>
      </c>
      <c r="AD1126" s="176" t="s">
        <v>266</v>
      </c>
      <c r="AE1126" s="176" t="s">
        <v>266</v>
      </c>
      <c r="AF1126" s="176" t="s">
        <v>266</v>
      </c>
      <c r="AG1126" s="176" t="s">
        <v>266</v>
      </c>
      <c r="AH1126" s="176" t="s">
        <v>266</v>
      </c>
      <c r="AI1126" s="176" t="s">
        <v>266</v>
      </c>
      <c r="AJ1126" s="176" t="s">
        <v>266</v>
      </c>
      <c r="AK1126" s="176" t="s">
        <v>266</v>
      </c>
      <c r="AL1126" s="176" t="s">
        <v>266</v>
      </c>
      <c r="AM1126" s="176" t="s">
        <v>266</v>
      </c>
      <c r="AN1126" s="176" t="s">
        <v>266</v>
      </c>
      <c r="AO1126" s="176" t="s">
        <v>266</v>
      </c>
      <c r="AP1126" s="176" t="s">
        <v>266</v>
      </c>
      <c r="AQ1126" s="176" t="s">
        <v>266</v>
      </c>
      <c r="AR1126" s="176" t="s">
        <v>266</v>
      </c>
      <c r="AS1126" s="176" t="s">
        <v>266</v>
      </c>
      <c r="AT1126" s="176" t="s">
        <v>266</v>
      </c>
      <c r="AU1126" s="176" t="s">
        <v>266</v>
      </c>
      <c r="AV1126" s="176" t="s">
        <v>266</v>
      </c>
      <c r="AW1126" s="176" t="s">
        <v>266</v>
      </c>
      <c r="AX1126" s="176" t="s">
        <v>266</v>
      </c>
    </row>
    <row r="1127" spans="1:50" x14ac:dyDescent="0.3">
      <c r="A1127" s="176">
        <v>813469</v>
      </c>
      <c r="B1127" s="176" t="s">
        <v>289</v>
      </c>
      <c r="C1127" s="176" t="s">
        <v>204</v>
      </c>
      <c r="D1127" s="176" t="s">
        <v>204</v>
      </c>
      <c r="E1127" s="176" t="s">
        <v>204</v>
      </c>
      <c r="F1127" s="176" t="s">
        <v>204</v>
      </c>
      <c r="G1127" s="176" t="s">
        <v>204</v>
      </c>
      <c r="H1127" s="176" t="s">
        <v>204</v>
      </c>
      <c r="I1127" s="176" t="s">
        <v>204</v>
      </c>
      <c r="J1127" s="176" t="s">
        <v>204</v>
      </c>
      <c r="K1127" s="176" t="s">
        <v>204</v>
      </c>
      <c r="L1127" s="176" t="s">
        <v>204</v>
      </c>
      <c r="M1127" s="176" t="s">
        <v>204</v>
      </c>
      <c r="N1127" s="176" t="s">
        <v>204</v>
      </c>
      <c r="O1127" s="176" t="s">
        <v>204</v>
      </c>
      <c r="P1127" s="176" t="s">
        <v>205</v>
      </c>
      <c r="Q1127" s="176" t="s">
        <v>205</v>
      </c>
      <c r="R1127" s="176" t="s">
        <v>205</v>
      </c>
      <c r="S1127" s="176" t="s">
        <v>205</v>
      </c>
      <c r="T1127" s="176" t="s">
        <v>205</v>
      </c>
      <c r="U1127" s="176" t="s">
        <v>204</v>
      </c>
      <c r="V1127" s="176" t="s">
        <v>204</v>
      </c>
      <c r="W1127" s="176" t="s">
        <v>204</v>
      </c>
      <c r="X1127" s="176" t="s">
        <v>204</v>
      </c>
      <c r="Y1127" s="176" t="s">
        <v>204</v>
      </c>
      <c r="Z1127" s="176" t="s">
        <v>204</v>
      </c>
    </row>
    <row r="1128" spans="1:50" x14ac:dyDescent="0.3">
      <c r="A1128" s="176">
        <v>813474</v>
      </c>
      <c r="B1128" s="176" t="s">
        <v>289</v>
      </c>
      <c r="C1128" s="176" t="s">
        <v>204</v>
      </c>
      <c r="D1128" s="176" t="s">
        <v>205</v>
      </c>
      <c r="E1128" s="176" t="s">
        <v>205</v>
      </c>
      <c r="F1128" s="176" t="s">
        <v>205</v>
      </c>
      <c r="G1128" s="176" t="s">
        <v>205</v>
      </c>
      <c r="H1128" s="176" t="s">
        <v>204</v>
      </c>
      <c r="I1128" s="176" t="s">
        <v>204</v>
      </c>
      <c r="J1128" s="176" t="s">
        <v>205</v>
      </c>
      <c r="K1128" s="176" t="s">
        <v>205</v>
      </c>
      <c r="L1128" s="176" t="s">
        <v>205</v>
      </c>
      <c r="M1128" s="176" t="s">
        <v>204</v>
      </c>
      <c r="N1128" s="176" t="s">
        <v>204</v>
      </c>
      <c r="O1128" s="176" t="s">
        <v>205</v>
      </c>
      <c r="P1128" s="176" t="s">
        <v>205</v>
      </c>
      <c r="Q1128" s="176" t="s">
        <v>205</v>
      </c>
      <c r="R1128" s="176" t="s">
        <v>205</v>
      </c>
      <c r="S1128" s="176" t="s">
        <v>205</v>
      </c>
      <c r="T1128" s="176" t="s">
        <v>205</v>
      </c>
      <c r="U1128" s="176" t="s">
        <v>205</v>
      </c>
      <c r="V1128" s="176" t="s">
        <v>205</v>
      </c>
      <c r="W1128" s="176" t="s">
        <v>205</v>
      </c>
      <c r="X1128" s="176" t="s">
        <v>205</v>
      </c>
      <c r="Y1128" s="176" t="s">
        <v>205</v>
      </c>
      <c r="Z1128" s="176" t="s">
        <v>205</v>
      </c>
      <c r="AA1128" s="176" t="s">
        <v>266</v>
      </c>
      <c r="AB1128" s="176" t="s">
        <v>266</v>
      </c>
      <c r="AC1128" s="176" t="s">
        <v>266</v>
      </c>
      <c r="AD1128" s="176" t="s">
        <v>266</v>
      </c>
      <c r="AE1128" s="176" t="s">
        <v>266</v>
      </c>
      <c r="AF1128" s="176" t="s">
        <v>266</v>
      </c>
      <c r="AG1128" s="176" t="s">
        <v>266</v>
      </c>
      <c r="AH1128" s="176" t="s">
        <v>266</v>
      </c>
      <c r="AI1128" s="176" t="s">
        <v>266</v>
      </c>
      <c r="AJ1128" s="176" t="s">
        <v>266</v>
      </c>
      <c r="AK1128" s="176" t="s">
        <v>266</v>
      </c>
      <c r="AL1128" s="176" t="s">
        <v>266</v>
      </c>
      <c r="AM1128" s="176" t="s">
        <v>266</v>
      </c>
      <c r="AN1128" s="176" t="s">
        <v>266</v>
      </c>
      <c r="AO1128" s="176" t="s">
        <v>266</v>
      </c>
      <c r="AP1128" s="176" t="s">
        <v>266</v>
      </c>
      <c r="AQ1128" s="176" t="s">
        <v>266</v>
      </c>
      <c r="AR1128" s="176" t="s">
        <v>266</v>
      </c>
      <c r="AS1128" s="176" t="s">
        <v>266</v>
      </c>
      <c r="AT1128" s="176" t="s">
        <v>266</v>
      </c>
      <c r="AU1128" s="176" t="s">
        <v>266</v>
      </c>
      <c r="AV1128" s="176" t="s">
        <v>266</v>
      </c>
      <c r="AW1128" s="176" t="s">
        <v>266</v>
      </c>
      <c r="AX1128" s="176" t="s">
        <v>266</v>
      </c>
    </row>
    <row r="1129" spans="1:50" x14ac:dyDescent="0.3">
      <c r="A1129" s="176">
        <v>813476</v>
      </c>
      <c r="B1129" s="176" t="s">
        <v>289</v>
      </c>
    </row>
    <row r="1130" spans="1:50" x14ac:dyDescent="0.3">
      <c r="A1130" s="176">
        <v>813506</v>
      </c>
      <c r="B1130" s="176" t="s">
        <v>289</v>
      </c>
      <c r="C1130" s="176" t="s">
        <v>940</v>
      </c>
      <c r="D1130" s="176" t="s">
        <v>204</v>
      </c>
      <c r="E1130" s="176" t="s">
        <v>204</v>
      </c>
      <c r="F1130" s="176" t="s">
        <v>940</v>
      </c>
      <c r="G1130" s="176" t="s">
        <v>940</v>
      </c>
      <c r="H1130" s="176" t="s">
        <v>940</v>
      </c>
      <c r="I1130" s="176" t="s">
        <v>940</v>
      </c>
      <c r="J1130" s="176" t="s">
        <v>940</v>
      </c>
      <c r="K1130" s="176" t="s">
        <v>204</v>
      </c>
      <c r="L1130" s="176" t="s">
        <v>204</v>
      </c>
      <c r="M1130" s="176" t="s">
        <v>940</v>
      </c>
      <c r="N1130" s="176" t="s">
        <v>204</v>
      </c>
      <c r="O1130" s="176" t="s">
        <v>205</v>
      </c>
      <c r="P1130" s="176" t="s">
        <v>205</v>
      </c>
      <c r="Q1130" s="176" t="s">
        <v>205</v>
      </c>
      <c r="R1130" s="176" t="s">
        <v>205</v>
      </c>
      <c r="S1130" s="176" t="s">
        <v>205</v>
      </c>
      <c r="T1130" s="176" t="s">
        <v>205</v>
      </c>
      <c r="U1130" s="176" t="s">
        <v>204</v>
      </c>
      <c r="V1130" s="176" t="s">
        <v>204</v>
      </c>
      <c r="W1130" s="176" t="s">
        <v>204</v>
      </c>
      <c r="X1130" s="176" t="s">
        <v>204</v>
      </c>
      <c r="Y1130" s="176" t="s">
        <v>204</v>
      </c>
      <c r="Z1130" s="176" t="s">
        <v>204</v>
      </c>
    </row>
    <row r="1131" spans="1:50" x14ac:dyDescent="0.3">
      <c r="A1131" s="176">
        <v>813534</v>
      </c>
      <c r="B1131" s="176" t="s">
        <v>289</v>
      </c>
      <c r="C1131" s="176" t="s">
        <v>940</v>
      </c>
      <c r="D1131" s="176" t="s">
        <v>205</v>
      </c>
      <c r="E1131" s="176" t="s">
        <v>205</v>
      </c>
      <c r="F1131" s="176" t="s">
        <v>940</v>
      </c>
      <c r="G1131" s="176" t="s">
        <v>940</v>
      </c>
      <c r="H1131" s="176" t="s">
        <v>940</v>
      </c>
      <c r="I1131" s="176" t="s">
        <v>205</v>
      </c>
      <c r="J1131" s="176" t="s">
        <v>204</v>
      </c>
      <c r="K1131" s="176" t="s">
        <v>940</v>
      </c>
      <c r="L1131" s="176" t="s">
        <v>205</v>
      </c>
      <c r="M1131" s="176" t="s">
        <v>940</v>
      </c>
      <c r="N1131" s="176" t="s">
        <v>940</v>
      </c>
      <c r="O1131" s="176" t="s">
        <v>204</v>
      </c>
      <c r="P1131" s="176" t="s">
        <v>204</v>
      </c>
      <c r="Q1131" s="176" t="s">
        <v>204</v>
      </c>
      <c r="R1131" s="176" t="s">
        <v>204</v>
      </c>
      <c r="S1131" s="176" t="s">
        <v>204</v>
      </c>
      <c r="T1131" s="176" t="s">
        <v>204</v>
      </c>
      <c r="U1131" s="176" t="s">
        <v>204</v>
      </c>
      <c r="V1131" s="176" t="s">
        <v>204</v>
      </c>
      <c r="W1131" s="176" t="s">
        <v>204</v>
      </c>
      <c r="X1131" s="176" t="s">
        <v>204</v>
      </c>
      <c r="Y1131" s="176" t="s">
        <v>204</v>
      </c>
      <c r="Z1131" s="176" t="s">
        <v>204</v>
      </c>
    </row>
    <row r="1132" spans="1:50" x14ac:dyDescent="0.3">
      <c r="A1132" s="176">
        <v>813589</v>
      </c>
      <c r="B1132" s="176" t="s">
        <v>289</v>
      </c>
      <c r="C1132" s="176" t="s">
        <v>940</v>
      </c>
      <c r="D1132" s="176" t="s">
        <v>205</v>
      </c>
      <c r="E1132" s="176" t="s">
        <v>205</v>
      </c>
      <c r="F1132" s="176" t="s">
        <v>940</v>
      </c>
      <c r="G1132" s="176" t="s">
        <v>940</v>
      </c>
      <c r="H1132" s="176" t="s">
        <v>940</v>
      </c>
      <c r="I1132" s="176" t="s">
        <v>205</v>
      </c>
      <c r="J1132" s="176" t="s">
        <v>205</v>
      </c>
      <c r="K1132" s="176" t="s">
        <v>940</v>
      </c>
      <c r="L1132" s="176" t="s">
        <v>205</v>
      </c>
      <c r="M1132" s="176" t="s">
        <v>940</v>
      </c>
      <c r="N1132" s="176" t="s">
        <v>940</v>
      </c>
      <c r="O1132" s="176" t="s">
        <v>205</v>
      </c>
      <c r="P1132" s="176" t="s">
        <v>205</v>
      </c>
      <c r="Q1132" s="176" t="s">
        <v>205</v>
      </c>
      <c r="R1132" s="176" t="s">
        <v>940</v>
      </c>
      <c r="S1132" s="176" t="s">
        <v>205</v>
      </c>
      <c r="T1132" s="176" t="s">
        <v>205</v>
      </c>
      <c r="U1132" s="176" t="s">
        <v>204</v>
      </c>
      <c r="V1132" s="176" t="s">
        <v>204</v>
      </c>
      <c r="W1132" s="176" t="s">
        <v>204</v>
      </c>
      <c r="X1132" s="176" t="s">
        <v>204</v>
      </c>
      <c r="Y1132" s="176" t="s">
        <v>204</v>
      </c>
      <c r="Z1132" s="176" t="s">
        <v>204</v>
      </c>
    </row>
    <row r="1133" spans="1:50" x14ac:dyDescent="0.3">
      <c r="A1133" s="176">
        <v>813648</v>
      </c>
      <c r="B1133" s="176" t="s">
        <v>289</v>
      </c>
      <c r="C1133" s="176" t="s">
        <v>940</v>
      </c>
      <c r="D1133" s="176" t="s">
        <v>205</v>
      </c>
      <c r="E1133" s="176" t="s">
        <v>205</v>
      </c>
      <c r="F1133" s="176" t="s">
        <v>940</v>
      </c>
      <c r="G1133" s="176" t="s">
        <v>940</v>
      </c>
      <c r="H1133" s="176" t="s">
        <v>940</v>
      </c>
      <c r="I1133" s="176" t="s">
        <v>205</v>
      </c>
      <c r="J1133" s="176" t="s">
        <v>205</v>
      </c>
      <c r="K1133" s="176" t="s">
        <v>940</v>
      </c>
      <c r="L1133" s="176" t="s">
        <v>205</v>
      </c>
      <c r="M1133" s="176" t="s">
        <v>940</v>
      </c>
      <c r="N1133" s="176" t="s">
        <v>940</v>
      </c>
      <c r="O1133" s="176" t="s">
        <v>205</v>
      </c>
      <c r="P1133" s="176" t="s">
        <v>205</v>
      </c>
      <c r="Q1133" s="176" t="s">
        <v>205</v>
      </c>
      <c r="R1133" s="176" t="s">
        <v>940</v>
      </c>
      <c r="S1133" s="176" t="s">
        <v>205</v>
      </c>
      <c r="T1133" s="176" t="s">
        <v>205</v>
      </c>
      <c r="U1133" s="176" t="s">
        <v>204</v>
      </c>
      <c r="V1133" s="176" t="s">
        <v>204</v>
      </c>
      <c r="W1133" s="176" t="s">
        <v>204</v>
      </c>
      <c r="X1133" s="176" t="s">
        <v>204</v>
      </c>
      <c r="Y1133" s="176" t="s">
        <v>204</v>
      </c>
      <c r="Z1133" s="176" t="s">
        <v>204</v>
      </c>
    </row>
    <row r="1134" spans="1:50" x14ac:dyDescent="0.3">
      <c r="A1134" s="176">
        <v>813670</v>
      </c>
      <c r="B1134" s="176" t="s">
        <v>289</v>
      </c>
      <c r="C1134" s="176" t="s">
        <v>205</v>
      </c>
      <c r="D1134" s="176" t="s">
        <v>205</v>
      </c>
      <c r="E1134" s="176" t="s">
        <v>205</v>
      </c>
      <c r="F1134" s="176" t="s">
        <v>940</v>
      </c>
      <c r="G1134" s="176" t="s">
        <v>940</v>
      </c>
      <c r="H1134" s="176" t="s">
        <v>940</v>
      </c>
      <c r="I1134" s="176" t="s">
        <v>205</v>
      </c>
      <c r="J1134" s="176" t="s">
        <v>205</v>
      </c>
      <c r="K1134" s="176" t="s">
        <v>940</v>
      </c>
      <c r="L1134" s="176" t="s">
        <v>205</v>
      </c>
      <c r="M1134" s="176" t="s">
        <v>940</v>
      </c>
      <c r="N1134" s="176" t="s">
        <v>940</v>
      </c>
      <c r="O1134" s="176" t="s">
        <v>205</v>
      </c>
      <c r="P1134" s="176" t="s">
        <v>205</v>
      </c>
      <c r="Q1134" s="176" t="s">
        <v>205</v>
      </c>
      <c r="R1134" s="176" t="s">
        <v>940</v>
      </c>
      <c r="S1134" s="176" t="s">
        <v>205</v>
      </c>
      <c r="T1134" s="176" t="s">
        <v>940</v>
      </c>
      <c r="U1134" s="176" t="s">
        <v>204</v>
      </c>
      <c r="V1134" s="176" t="s">
        <v>204</v>
      </c>
      <c r="W1134" s="176" t="s">
        <v>204</v>
      </c>
      <c r="X1134" s="176" t="s">
        <v>204</v>
      </c>
      <c r="Y1134" s="176" t="s">
        <v>204</v>
      </c>
      <c r="Z1134" s="176" t="s">
        <v>204</v>
      </c>
    </row>
    <row r="1135" spans="1:50" x14ac:dyDescent="0.3">
      <c r="A1135" s="176">
        <v>813674</v>
      </c>
      <c r="B1135" s="176" t="s">
        <v>289</v>
      </c>
      <c r="C1135" s="176" t="s">
        <v>205</v>
      </c>
      <c r="D1135" s="176" t="s">
        <v>204</v>
      </c>
      <c r="E1135" s="176" t="s">
        <v>205</v>
      </c>
      <c r="F1135" s="176" t="s">
        <v>940</v>
      </c>
      <c r="G1135" s="176" t="s">
        <v>940</v>
      </c>
      <c r="H1135" s="176" t="s">
        <v>940</v>
      </c>
      <c r="I1135" s="176" t="s">
        <v>205</v>
      </c>
      <c r="J1135" s="176" t="s">
        <v>205</v>
      </c>
      <c r="K1135" s="176" t="s">
        <v>940</v>
      </c>
      <c r="L1135" s="176" t="s">
        <v>205</v>
      </c>
      <c r="M1135" s="176" t="s">
        <v>940</v>
      </c>
      <c r="N1135" s="176" t="s">
        <v>940</v>
      </c>
      <c r="O1135" s="176" t="s">
        <v>204</v>
      </c>
      <c r="P1135" s="176" t="s">
        <v>204</v>
      </c>
      <c r="Q1135" s="176" t="s">
        <v>204</v>
      </c>
      <c r="R1135" s="176" t="s">
        <v>940</v>
      </c>
      <c r="S1135" s="176" t="s">
        <v>204</v>
      </c>
      <c r="T1135" s="176" t="s">
        <v>940</v>
      </c>
      <c r="U1135" s="176" t="s">
        <v>204</v>
      </c>
      <c r="V1135" s="176" t="s">
        <v>204</v>
      </c>
      <c r="W1135" s="176" t="s">
        <v>204</v>
      </c>
      <c r="X1135" s="176" t="s">
        <v>204</v>
      </c>
      <c r="Y1135" s="176" t="s">
        <v>204</v>
      </c>
      <c r="Z1135" s="176" t="s">
        <v>204</v>
      </c>
    </row>
    <row r="1136" spans="1:50" x14ac:dyDescent="0.3">
      <c r="A1136" s="176">
        <v>813764</v>
      </c>
      <c r="B1136" s="176" t="s">
        <v>289</v>
      </c>
      <c r="C1136" s="176" t="s">
        <v>940</v>
      </c>
      <c r="D1136" s="176" t="s">
        <v>205</v>
      </c>
      <c r="E1136" s="176" t="s">
        <v>205</v>
      </c>
      <c r="F1136" s="176" t="s">
        <v>940</v>
      </c>
      <c r="G1136" s="176" t="s">
        <v>940</v>
      </c>
      <c r="H1136" s="176" t="s">
        <v>940</v>
      </c>
      <c r="I1136" s="176" t="s">
        <v>205</v>
      </c>
      <c r="J1136" s="176" t="s">
        <v>204</v>
      </c>
      <c r="K1136" s="176" t="s">
        <v>940</v>
      </c>
      <c r="L1136" s="176" t="s">
        <v>205</v>
      </c>
      <c r="M1136" s="176" t="s">
        <v>940</v>
      </c>
      <c r="N1136" s="176" t="s">
        <v>940</v>
      </c>
      <c r="O1136" s="176" t="s">
        <v>204</v>
      </c>
      <c r="P1136" s="176" t="s">
        <v>204</v>
      </c>
      <c r="Q1136" s="176" t="s">
        <v>204</v>
      </c>
      <c r="R1136" s="176" t="s">
        <v>940</v>
      </c>
      <c r="S1136" s="176" t="s">
        <v>205</v>
      </c>
      <c r="T1136" s="176" t="s">
        <v>205</v>
      </c>
      <c r="U1136" s="176" t="s">
        <v>204</v>
      </c>
      <c r="V1136" s="176" t="s">
        <v>204</v>
      </c>
      <c r="W1136" s="176" t="s">
        <v>204</v>
      </c>
      <c r="X1136" s="176" t="s">
        <v>204</v>
      </c>
      <c r="Y1136" s="176" t="s">
        <v>204</v>
      </c>
      <c r="Z1136" s="176" t="s">
        <v>204</v>
      </c>
    </row>
    <row r="1137" spans="1:50" x14ac:dyDescent="0.3">
      <c r="A1137" s="176">
        <v>813766</v>
      </c>
      <c r="B1137" s="176" t="s">
        <v>289</v>
      </c>
      <c r="C1137" s="176" t="s">
        <v>940</v>
      </c>
      <c r="D1137" s="176" t="s">
        <v>205</v>
      </c>
      <c r="E1137" s="176" t="s">
        <v>205</v>
      </c>
      <c r="F1137" s="176" t="s">
        <v>940</v>
      </c>
      <c r="G1137" s="176" t="s">
        <v>940</v>
      </c>
      <c r="H1137" s="176" t="s">
        <v>940</v>
      </c>
      <c r="I1137" s="176" t="s">
        <v>205</v>
      </c>
      <c r="J1137" s="176" t="s">
        <v>205</v>
      </c>
      <c r="K1137" s="176" t="s">
        <v>940</v>
      </c>
      <c r="L1137" s="176" t="s">
        <v>205</v>
      </c>
      <c r="M1137" s="176" t="s">
        <v>940</v>
      </c>
      <c r="N1137" s="176" t="s">
        <v>940</v>
      </c>
      <c r="O1137" s="176" t="s">
        <v>204</v>
      </c>
      <c r="P1137" s="176" t="s">
        <v>205</v>
      </c>
      <c r="Q1137" s="176" t="s">
        <v>205</v>
      </c>
      <c r="R1137" s="176" t="s">
        <v>940</v>
      </c>
      <c r="S1137" s="176" t="s">
        <v>205</v>
      </c>
      <c r="T1137" s="176" t="s">
        <v>205</v>
      </c>
      <c r="U1137" s="176" t="s">
        <v>204</v>
      </c>
      <c r="V1137" s="176" t="s">
        <v>204</v>
      </c>
      <c r="W1137" s="176" t="s">
        <v>204</v>
      </c>
      <c r="X1137" s="176" t="s">
        <v>204</v>
      </c>
      <c r="Y1137" s="176" t="s">
        <v>204</v>
      </c>
      <c r="Z1137" s="176" t="s">
        <v>204</v>
      </c>
    </row>
    <row r="1138" spans="1:50" x14ac:dyDescent="0.3">
      <c r="A1138" s="176">
        <v>813779</v>
      </c>
      <c r="B1138" s="176" t="s">
        <v>289</v>
      </c>
      <c r="C1138" s="176" t="s">
        <v>940</v>
      </c>
      <c r="D1138" s="176" t="s">
        <v>205</v>
      </c>
      <c r="E1138" s="176" t="s">
        <v>205</v>
      </c>
      <c r="F1138" s="176" t="s">
        <v>940</v>
      </c>
      <c r="G1138" s="176" t="s">
        <v>940</v>
      </c>
      <c r="H1138" s="176" t="s">
        <v>940</v>
      </c>
      <c r="I1138" s="176" t="s">
        <v>204</v>
      </c>
      <c r="J1138" s="176" t="s">
        <v>204</v>
      </c>
      <c r="K1138" s="176" t="s">
        <v>940</v>
      </c>
      <c r="L1138" s="176" t="s">
        <v>204</v>
      </c>
      <c r="M1138" s="176" t="s">
        <v>940</v>
      </c>
      <c r="N1138" s="176" t="s">
        <v>940</v>
      </c>
      <c r="O1138" s="176" t="s">
        <v>204</v>
      </c>
      <c r="P1138" s="176" t="s">
        <v>204</v>
      </c>
      <c r="Q1138" s="176" t="s">
        <v>204</v>
      </c>
      <c r="R1138" s="176" t="s">
        <v>940</v>
      </c>
      <c r="S1138" s="176" t="s">
        <v>204</v>
      </c>
      <c r="T1138" s="176" t="s">
        <v>204</v>
      </c>
      <c r="U1138" s="176" t="s">
        <v>204</v>
      </c>
      <c r="V1138" s="176" t="s">
        <v>204</v>
      </c>
      <c r="W1138" s="176" t="s">
        <v>940</v>
      </c>
      <c r="X1138" s="176" t="s">
        <v>204</v>
      </c>
      <c r="Y1138" s="176" t="s">
        <v>940</v>
      </c>
      <c r="Z1138" s="176" t="s">
        <v>204</v>
      </c>
    </row>
    <row r="1139" spans="1:50" x14ac:dyDescent="0.3">
      <c r="A1139" s="176">
        <v>813782</v>
      </c>
      <c r="B1139" s="176" t="s">
        <v>289</v>
      </c>
      <c r="C1139" s="176" t="s">
        <v>940</v>
      </c>
      <c r="D1139" s="176" t="s">
        <v>205</v>
      </c>
      <c r="E1139" s="176" t="s">
        <v>205</v>
      </c>
      <c r="F1139" s="176" t="s">
        <v>940</v>
      </c>
      <c r="G1139" s="176" t="s">
        <v>940</v>
      </c>
      <c r="H1139" s="176" t="s">
        <v>940</v>
      </c>
      <c r="I1139" s="176" t="s">
        <v>205</v>
      </c>
      <c r="J1139" s="176" t="s">
        <v>205</v>
      </c>
      <c r="K1139" s="176" t="s">
        <v>940</v>
      </c>
      <c r="L1139" s="176" t="s">
        <v>205</v>
      </c>
      <c r="M1139" s="176" t="s">
        <v>940</v>
      </c>
      <c r="N1139" s="176" t="s">
        <v>940</v>
      </c>
      <c r="O1139" s="176" t="s">
        <v>205</v>
      </c>
      <c r="P1139" s="176" t="s">
        <v>205</v>
      </c>
      <c r="Q1139" s="176" t="s">
        <v>205</v>
      </c>
      <c r="R1139" s="176" t="s">
        <v>940</v>
      </c>
      <c r="S1139" s="176" t="s">
        <v>205</v>
      </c>
      <c r="T1139" s="176" t="s">
        <v>205</v>
      </c>
      <c r="U1139" s="176" t="s">
        <v>204</v>
      </c>
      <c r="V1139" s="176" t="s">
        <v>204</v>
      </c>
      <c r="W1139" s="176" t="s">
        <v>204</v>
      </c>
      <c r="X1139" s="176" t="s">
        <v>204</v>
      </c>
      <c r="Y1139" s="176" t="s">
        <v>204</v>
      </c>
      <c r="Z1139" s="176" t="s">
        <v>204</v>
      </c>
    </row>
    <row r="1140" spans="1:50" x14ac:dyDescent="0.3">
      <c r="A1140" s="176">
        <v>814068</v>
      </c>
      <c r="B1140" s="176" t="s">
        <v>289</v>
      </c>
      <c r="C1140" s="176" t="s">
        <v>940</v>
      </c>
      <c r="D1140" s="176" t="s">
        <v>205</v>
      </c>
      <c r="E1140" s="176" t="s">
        <v>205</v>
      </c>
      <c r="F1140" s="176" t="s">
        <v>940</v>
      </c>
      <c r="G1140" s="176" t="s">
        <v>940</v>
      </c>
      <c r="H1140" s="176" t="s">
        <v>940</v>
      </c>
      <c r="I1140" s="176" t="s">
        <v>205</v>
      </c>
      <c r="J1140" s="176" t="s">
        <v>205</v>
      </c>
      <c r="K1140" s="176" t="s">
        <v>940</v>
      </c>
      <c r="L1140" s="176" t="s">
        <v>205</v>
      </c>
      <c r="M1140" s="176" t="s">
        <v>940</v>
      </c>
      <c r="N1140" s="176" t="s">
        <v>940</v>
      </c>
      <c r="O1140" s="176" t="s">
        <v>204</v>
      </c>
      <c r="P1140" s="176" t="s">
        <v>204</v>
      </c>
      <c r="Q1140" s="176" t="s">
        <v>205</v>
      </c>
      <c r="R1140" s="176" t="s">
        <v>940</v>
      </c>
      <c r="S1140" s="176" t="s">
        <v>204</v>
      </c>
      <c r="T1140" s="176" t="s">
        <v>204</v>
      </c>
      <c r="U1140" s="176" t="s">
        <v>204</v>
      </c>
      <c r="V1140" s="176" t="s">
        <v>204</v>
      </c>
      <c r="W1140" s="176" t="s">
        <v>204</v>
      </c>
      <c r="X1140" s="176" t="s">
        <v>204</v>
      </c>
      <c r="Y1140" s="176" t="s">
        <v>204</v>
      </c>
      <c r="Z1140" s="176" t="s">
        <v>204</v>
      </c>
    </row>
    <row r="1141" spans="1:50" x14ac:dyDescent="0.3">
      <c r="A1141" s="176">
        <v>814077</v>
      </c>
      <c r="B1141" s="176" t="s">
        <v>289</v>
      </c>
      <c r="C1141" s="176" t="s">
        <v>940</v>
      </c>
      <c r="D1141" s="176" t="s">
        <v>205</v>
      </c>
      <c r="E1141" s="176" t="s">
        <v>205</v>
      </c>
      <c r="F1141" s="176" t="s">
        <v>940</v>
      </c>
      <c r="G1141" s="176" t="s">
        <v>940</v>
      </c>
      <c r="H1141" s="176" t="s">
        <v>940</v>
      </c>
      <c r="I1141" s="176" t="s">
        <v>205</v>
      </c>
      <c r="J1141" s="176" t="s">
        <v>205</v>
      </c>
      <c r="K1141" s="176" t="s">
        <v>940</v>
      </c>
      <c r="L1141" s="176" t="s">
        <v>205</v>
      </c>
      <c r="M1141" s="176" t="s">
        <v>940</v>
      </c>
      <c r="N1141" s="176" t="s">
        <v>940</v>
      </c>
      <c r="O1141" s="176" t="s">
        <v>205</v>
      </c>
      <c r="P1141" s="176" t="s">
        <v>205</v>
      </c>
      <c r="Q1141" s="176" t="s">
        <v>205</v>
      </c>
      <c r="R1141" s="176" t="s">
        <v>205</v>
      </c>
      <c r="S1141" s="176" t="s">
        <v>205</v>
      </c>
      <c r="T1141" s="176" t="s">
        <v>205</v>
      </c>
      <c r="U1141" s="176" t="s">
        <v>204</v>
      </c>
      <c r="V1141" s="176" t="s">
        <v>204</v>
      </c>
      <c r="W1141" s="176" t="s">
        <v>204</v>
      </c>
      <c r="X1141" s="176" t="s">
        <v>204</v>
      </c>
      <c r="Y1141" s="176" t="s">
        <v>204</v>
      </c>
      <c r="Z1141" s="176" t="s">
        <v>204</v>
      </c>
    </row>
    <row r="1142" spans="1:50" x14ac:dyDescent="0.3">
      <c r="A1142" s="176">
        <v>814084</v>
      </c>
      <c r="B1142" s="176" t="s">
        <v>289</v>
      </c>
      <c r="C1142" s="176" t="s">
        <v>940</v>
      </c>
      <c r="D1142" s="176" t="s">
        <v>205</v>
      </c>
      <c r="E1142" s="176" t="s">
        <v>205</v>
      </c>
      <c r="F1142" s="176" t="s">
        <v>940</v>
      </c>
      <c r="G1142" s="176" t="s">
        <v>940</v>
      </c>
      <c r="H1142" s="176" t="s">
        <v>940</v>
      </c>
      <c r="I1142" s="176" t="s">
        <v>205</v>
      </c>
      <c r="J1142" s="176" t="s">
        <v>205</v>
      </c>
      <c r="K1142" s="176" t="s">
        <v>940</v>
      </c>
      <c r="L1142" s="176" t="s">
        <v>205</v>
      </c>
      <c r="M1142" s="176" t="s">
        <v>940</v>
      </c>
      <c r="N1142" s="176" t="s">
        <v>940</v>
      </c>
      <c r="O1142" s="176" t="s">
        <v>204</v>
      </c>
      <c r="P1142" s="176" t="s">
        <v>205</v>
      </c>
      <c r="Q1142" s="176" t="s">
        <v>205</v>
      </c>
      <c r="R1142" s="176" t="s">
        <v>940</v>
      </c>
      <c r="S1142" s="176" t="s">
        <v>205</v>
      </c>
      <c r="T1142" s="176" t="s">
        <v>205</v>
      </c>
      <c r="U1142" s="176" t="s">
        <v>204</v>
      </c>
      <c r="V1142" s="176" t="s">
        <v>204</v>
      </c>
      <c r="W1142" s="176" t="s">
        <v>204</v>
      </c>
      <c r="X1142" s="176" t="s">
        <v>204</v>
      </c>
      <c r="Y1142" s="176" t="s">
        <v>204</v>
      </c>
      <c r="Z1142" s="176" t="s">
        <v>204</v>
      </c>
    </row>
    <row r="1143" spans="1:50" x14ac:dyDescent="0.3">
      <c r="A1143" s="176">
        <v>814088</v>
      </c>
      <c r="B1143" s="176" t="s">
        <v>289</v>
      </c>
      <c r="C1143" s="176" t="s">
        <v>940</v>
      </c>
      <c r="D1143" s="176" t="s">
        <v>205</v>
      </c>
      <c r="E1143" s="176" t="s">
        <v>205</v>
      </c>
      <c r="F1143" s="176" t="s">
        <v>940</v>
      </c>
      <c r="G1143" s="176" t="s">
        <v>940</v>
      </c>
      <c r="H1143" s="176" t="s">
        <v>940</v>
      </c>
      <c r="I1143" s="176" t="s">
        <v>205</v>
      </c>
      <c r="J1143" s="176" t="s">
        <v>205</v>
      </c>
      <c r="K1143" s="176" t="s">
        <v>205</v>
      </c>
      <c r="L1143" s="176" t="s">
        <v>205</v>
      </c>
      <c r="M1143" s="176" t="s">
        <v>205</v>
      </c>
      <c r="N1143" s="176" t="s">
        <v>940</v>
      </c>
      <c r="O1143" s="176" t="s">
        <v>205</v>
      </c>
      <c r="P1143" s="176" t="s">
        <v>205</v>
      </c>
      <c r="Q1143" s="176" t="s">
        <v>205</v>
      </c>
      <c r="R1143" s="176" t="s">
        <v>205</v>
      </c>
      <c r="S1143" s="176" t="s">
        <v>204</v>
      </c>
      <c r="T1143" s="176" t="s">
        <v>204</v>
      </c>
      <c r="U1143" s="176" t="s">
        <v>204</v>
      </c>
      <c r="V1143" s="176" t="s">
        <v>204</v>
      </c>
      <c r="W1143" s="176" t="s">
        <v>204</v>
      </c>
      <c r="X1143" s="176" t="s">
        <v>204</v>
      </c>
      <c r="Y1143" s="176" t="s">
        <v>204</v>
      </c>
      <c r="Z1143" s="176" t="s">
        <v>204</v>
      </c>
    </row>
    <row r="1144" spans="1:50" x14ac:dyDescent="0.3">
      <c r="A1144" s="176">
        <v>814099</v>
      </c>
      <c r="B1144" s="176" t="s">
        <v>289</v>
      </c>
      <c r="C1144" s="176" t="s">
        <v>940</v>
      </c>
      <c r="D1144" s="176" t="s">
        <v>205</v>
      </c>
      <c r="E1144" s="176" t="s">
        <v>205</v>
      </c>
      <c r="F1144" s="176" t="s">
        <v>940</v>
      </c>
      <c r="G1144" s="176" t="s">
        <v>940</v>
      </c>
      <c r="H1144" s="176" t="s">
        <v>940</v>
      </c>
      <c r="I1144" s="176" t="s">
        <v>205</v>
      </c>
      <c r="J1144" s="176" t="s">
        <v>205</v>
      </c>
      <c r="K1144" s="176" t="s">
        <v>940</v>
      </c>
      <c r="L1144" s="176" t="s">
        <v>205</v>
      </c>
      <c r="M1144" s="176" t="s">
        <v>940</v>
      </c>
      <c r="N1144" s="176" t="s">
        <v>940</v>
      </c>
      <c r="O1144" s="176" t="s">
        <v>205</v>
      </c>
      <c r="P1144" s="176" t="s">
        <v>205</v>
      </c>
      <c r="Q1144" s="176" t="s">
        <v>205</v>
      </c>
      <c r="R1144" s="176" t="s">
        <v>940</v>
      </c>
      <c r="S1144" s="176" t="s">
        <v>205</v>
      </c>
      <c r="T1144" s="176" t="s">
        <v>205</v>
      </c>
      <c r="U1144" s="176" t="s">
        <v>204</v>
      </c>
      <c r="V1144" s="176" t="s">
        <v>204</v>
      </c>
      <c r="W1144" s="176" t="s">
        <v>204</v>
      </c>
      <c r="X1144" s="176" t="s">
        <v>204</v>
      </c>
      <c r="Y1144" s="176" t="s">
        <v>204</v>
      </c>
      <c r="Z1144" s="176" t="s">
        <v>204</v>
      </c>
    </row>
    <row r="1145" spans="1:50" x14ac:dyDescent="0.3">
      <c r="A1145" s="176">
        <v>814127</v>
      </c>
      <c r="B1145" s="176" t="s">
        <v>289</v>
      </c>
      <c r="C1145" s="176" t="s">
        <v>940</v>
      </c>
      <c r="D1145" s="176" t="s">
        <v>205</v>
      </c>
      <c r="E1145" s="176" t="s">
        <v>940</v>
      </c>
      <c r="F1145" s="176" t="s">
        <v>940</v>
      </c>
      <c r="G1145" s="176" t="s">
        <v>940</v>
      </c>
      <c r="H1145" s="176" t="s">
        <v>940</v>
      </c>
      <c r="I1145" s="176" t="s">
        <v>940</v>
      </c>
      <c r="J1145" s="176" t="s">
        <v>205</v>
      </c>
      <c r="K1145" s="176" t="s">
        <v>205</v>
      </c>
      <c r="L1145" s="176" t="s">
        <v>205</v>
      </c>
      <c r="M1145" s="176" t="s">
        <v>205</v>
      </c>
      <c r="N1145" s="176" t="s">
        <v>940</v>
      </c>
      <c r="O1145" s="176" t="s">
        <v>204</v>
      </c>
      <c r="P1145" s="176" t="s">
        <v>204</v>
      </c>
      <c r="Q1145" s="176" t="s">
        <v>204</v>
      </c>
      <c r="R1145" s="176" t="s">
        <v>205</v>
      </c>
      <c r="S1145" s="176" t="s">
        <v>205</v>
      </c>
      <c r="T1145" s="176" t="s">
        <v>204</v>
      </c>
      <c r="U1145" s="176" t="s">
        <v>204</v>
      </c>
      <c r="V1145" s="176" t="s">
        <v>204</v>
      </c>
      <c r="W1145" s="176" t="s">
        <v>204</v>
      </c>
      <c r="X1145" s="176" t="s">
        <v>204</v>
      </c>
      <c r="Y1145" s="176" t="s">
        <v>204</v>
      </c>
      <c r="Z1145" s="176" t="s">
        <v>204</v>
      </c>
    </row>
    <row r="1146" spans="1:50" x14ac:dyDescent="0.3">
      <c r="A1146" s="176">
        <v>814200</v>
      </c>
      <c r="B1146" s="176" t="s">
        <v>289</v>
      </c>
      <c r="C1146" s="176" t="s">
        <v>940</v>
      </c>
      <c r="D1146" s="176" t="s">
        <v>205</v>
      </c>
      <c r="E1146" s="176" t="s">
        <v>940</v>
      </c>
      <c r="F1146" s="176" t="s">
        <v>940</v>
      </c>
      <c r="G1146" s="176" t="s">
        <v>940</v>
      </c>
      <c r="H1146" s="176" t="s">
        <v>940</v>
      </c>
      <c r="I1146" s="176" t="s">
        <v>940</v>
      </c>
      <c r="J1146" s="176" t="s">
        <v>204</v>
      </c>
      <c r="K1146" s="176" t="s">
        <v>204</v>
      </c>
      <c r="L1146" s="176" t="s">
        <v>204</v>
      </c>
      <c r="M1146" s="176" t="s">
        <v>940</v>
      </c>
      <c r="N1146" s="176" t="s">
        <v>940</v>
      </c>
      <c r="O1146" s="176" t="s">
        <v>205</v>
      </c>
      <c r="P1146" s="176" t="s">
        <v>205</v>
      </c>
      <c r="Q1146" s="176" t="s">
        <v>205</v>
      </c>
      <c r="R1146" s="176" t="s">
        <v>205</v>
      </c>
      <c r="S1146" s="176" t="s">
        <v>205</v>
      </c>
      <c r="T1146" s="176" t="s">
        <v>205</v>
      </c>
      <c r="U1146" s="176" t="s">
        <v>205</v>
      </c>
      <c r="V1146" s="176" t="s">
        <v>205</v>
      </c>
      <c r="W1146" s="176" t="s">
        <v>205</v>
      </c>
      <c r="X1146" s="176" t="s">
        <v>205</v>
      </c>
      <c r="Y1146" s="176" t="s">
        <v>205</v>
      </c>
      <c r="Z1146" s="176" t="s">
        <v>205</v>
      </c>
      <c r="AA1146" s="176" t="s">
        <v>266</v>
      </c>
      <c r="AB1146" s="176" t="s">
        <v>266</v>
      </c>
      <c r="AC1146" s="176" t="s">
        <v>266</v>
      </c>
      <c r="AD1146" s="176" t="s">
        <v>266</v>
      </c>
      <c r="AE1146" s="176" t="s">
        <v>266</v>
      </c>
      <c r="AF1146" s="176" t="s">
        <v>266</v>
      </c>
      <c r="AG1146" s="176" t="s">
        <v>266</v>
      </c>
      <c r="AH1146" s="176" t="s">
        <v>266</v>
      </c>
      <c r="AI1146" s="176" t="s">
        <v>266</v>
      </c>
      <c r="AJ1146" s="176" t="s">
        <v>266</v>
      </c>
      <c r="AK1146" s="176" t="s">
        <v>266</v>
      </c>
      <c r="AL1146" s="176" t="s">
        <v>266</v>
      </c>
      <c r="AM1146" s="176" t="s">
        <v>266</v>
      </c>
      <c r="AN1146" s="176" t="s">
        <v>266</v>
      </c>
      <c r="AO1146" s="176" t="s">
        <v>266</v>
      </c>
      <c r="AP1146" s="176" t="s">
        <v>266</v>
      </c>
      <c r="AQ1146" s="176" t="s">
        <v>266</v>
      </c>
      <c r="AR1146" s="176" t="s">
        <v>266</v>
      </c>
      <c r="AS1146" s="176" t="s">
        <v>266</v>
      </c>
      <c r="AT1146" s="176" t="s">
        <v>266</v>
      </c>
      <c r="AU1146" s="176" t="s">
        <v>266</v>
      </c>
      <c r="AV1146" s="176" t="s">
        <v>266</v>
      </c>
      <c r="AW1146" s="176" t="s">
        <v>266</v>
      </c>
      <c r="AX1146" s="176" t="s">
        <v>266</v>
      </c>
    </row>
    <row r="1147" spans="1:50" x14ac:dyDescent="0.3">
      <c r="A1147" s="176">
        <v>814201</v>
      </c>
      <c r="B1147" s="176" t="s">
        <v>289</v>
      </c>
      <c r="C1147" s="176" t="s">
        <v>940</v>
      </c>
      <c r="D1147" s="176" t="s">
        <v>204</v>
      </c>
      <c r="E1147" s="176" t="s">
        <v>205</v>
      </c>
      <c r="F1147" s="176" t="s">
        <v>940</v>
      </c>
      <c r="G1147" s="176" t="s">
        <v>940</v>
      </c>
      <c r="H1147" s="176" t="s">
        <v>940</v>
      </c>
      <c r="I1147" s="176" t="s">
        <v>940</v>
      </c>
      <c r="J1147" s="176" t="s">
        <v>204</v>
      </c>
      <c r="K1147" s="176" t="s">
        <v>940</v>
      </c>
      <c r="L1147" s="176" t="s">
        <v>204</v>
      </c>
      <c r="M1147" s="176" t="s">
        <v>940</v>
      </c>
      <c r="N1147" s="176" t="s">
        <v>940</v>
      </c>
      <c r="O1147" s="176" t="s">
        <v>204</v>
      </c>
      <c r="P1147" s="176" t="s">
        <v>204</v>
      </c>
      <c r="Q1147" s="176" t="s">
        <v>204</v>
      </c>
      <c r="R1147" s="176" t="s">
        <v>205</v>
      </c>
      <c r="S1147" s="176" t="s">
        <v>204</v>
      </c>
      <c r="T1147" s="176" t="s">
        <v>940</v>
      </c>
      <c r="U1147" s="176" t="s">
        <v>940</v>
      </c>
      <c r="V1147" s="176" t="s">
        <v>204</v>
      </c>
      <c r="W1147" s="176" t="s">
        <v>204</v>
      </c>
      <c r="X1147" s="176" t="s">
        <v>940</v>
      </c>
      <c r="Y1147" s="176" t="s">
        <v>204</v>
      </c>
      <c r="Z1147" s="176" t="s">
        <v>204</v>
      </c>
      <c r="AE1147" s="176" t="s">
        <v>940</v>
      </c>
    </row>
    <row r="1148" spans="1:50" x14ac:dyDescent="0.3">
      <c r="A1148" s="176">
        <v>814202</v>
      </c>
      <c r="B1148" s="176" t="s">
        <v>289</v>
      </c>
      <c r="C1148" s="176" t="s">
        <v>940</v>
      </c>
      <c r="D1148" s="176" t="s">
        <v>205</v>
      </c>
      <c r="E1148" s="176" t="s">
        <v>205</v>
      </c>
      <c r="F1148" s="176" t="s">
        <v>940</v>
      </c>
      <c r="G1148" s="176" t="s">
        <v>940</v>
      </c>
      <c r="H1148" s="176" t="s">
        <v>940</v>
      </c>
      <c r="I1148" s="176" t="s">
        <v>940</v>
      </c>
      <c r="J1148" s="176" t="s">
        <v>205</v>
      </c>
      <c r="K1148" s="176" t="s">
        <v>940</v>
      </c>
      <c r="L1148" s="176" t="s">
        <v>205</v>
      </c>
      <c r="M1148" s="176" t="s">
        <v>940</v>
      </c>
      <c r="N1148" s="176" t="s">
        <v>940</v>
      </c>
      <c r="O1148" s="176" t="s">
        <v>204</v>
      </c>
      <c r="P1148" s="176" t="s">
        <v>204</v>
      </c>
      <c r="Q1148" s="176" t="s">
        <v>204</v>
      </c>
      <c r="R1148" s="176" t="s">
        <v>204</v>
      </c>
      <c r="S1148" s="176" t="s">
        <v>204</v>
      </c>
      <c r="T1148" s="176" t="s">
        <v>940</v>
      </c>
      <c r="U1148" s="176" t="s">
        <v>940</v>
      </c>
      <c r="V1148" s="176" t="s">
        <v>204</v>
      </c>
      <c r="W1148" s="176" t="s">
        <v>204</v>
      </c>
      <c r="X1148" s="176" t="s">
        <v>940</v>
      </c>
      <c r="Y1148" s="176" t="s">
        <v>204</v>
      </c>
      <c r="Z1148" s="176" t="s">
        <v>204</v>
      </c>
      <c r="AA1148" s="176" t="s">
        <v>266</v>
      </c>
      <c r="AB1148" s="176" t="s">
        <v>266</v>
      </c>
      <c r="AC1148" s="176" t="s">
        <v>266</v>
      </c>
      <c r="AD1148" s="176" t="s">
        <v>266</v>
      </c>
      <c r="AE1148" s="176" t="s">
        <v>940</v>
      </c>
      <c r="AF1148" s="176" t="s">
        <v>266</v>
      </c>
      <c r="AG1148" s="176" t="s">
        <v>266</v>
      </c>
      <c r="AH1148" s="176" t="s">
        <v>266</v>
      </c>
      <c r="AI1148" s="176" t="s">
        <v>266</v>
      </c>
      <c r="AJ1148" s="176" t="s">
        <v>266</v>
      </c>
      <c r="AK1148" s="176" t="s">
        <v>266</v>
      </c>
      <c r="AL1148" s="176" t="s">
        <v>266</v>
      </c>
      <c r="AM1148" s="176" t="s">
        <v>266</v>
      </c>
      <c r="AN1148" s="176" t="s">
        <v>266</v>
      </c>
      <c r="AO1148" s="176" t="s">
        <v>266</v>
      </c>
      <c r="AP1148" s="176" t="s">
        <v>266</v>
      </c>
      <c r="AQ1148" s="176" t="s">
        <v>266</v>
      </c>
      <c r="AR1148" s="176" t="s">
        <v>266</v>
      </c>
      <c r="AS1148" s="176" t="s">
        <v>266</v>
      </c>
      <c r="AT1148" s="176" t="s">
        <v>266</v>
      </c>
      <c r="AU1148" s="176" t="s">
        <v>266</v>
      </c>
      <c r="AV1148" s="176" t="s">
        <v>266</v>
      </c>
      <c r="AW1148" s="176" t="s">
        <v>266</v>
      </c>
      <c r="AX1148" s="176" t="s">
        <v>266</v>
      </c>
    </row>
    <row r="1149" spans="1:50" x14ac:dyDescent="0.3">
      <c r="A1149" s="176">
        <v>814204</v>
      </c>
      <c r="B1149" s="176" t="s">
        <v>289</v>
      </c>
      <c r="C1149" s="176" t="s">
        <v>940</v>
      </c>
      <c r="D1149" s="176" t="s">
        <v>204</v>
      </c>
      <c r="E1149" s="176" t="s">
        <v>940</v>
      </c>
      <c r="F1149" s="176" t="s">
        <v>204</v>
      </c>
      <c r="G1149" s="176" t="s">
        <v>940</v>
      </c>
      <c r="H1149" s="176" t="s">
        <v>940</v>
      </c>
      <c r="I1149" s="176" t="s">
        <v>940</v>
      </c>
      <c r="J1149" s="176" t="s">
        <v>940</v>
      </c>
      <c r="K1149" s="176" t="s">
        <v>204</v>
      </c>
      <c r="L1149" s="176" t="s">
        <v>204</v>
      </c>
      <c r="M1149" s="176" t="s">
        <v>940</v>
      </c>
      <c r="N1149" s="176" t="s">
        <v>940</v>
      </c>
      <c r="O1149" s="176" t="s">
        <v>204</v>
      </c>
      <c r="P1149" s="176" t="s">
        <v>204</v>
      </c>
      <c r="Q1149" s="176" t="s">
        <v>204</v>
      </c>
      <c r="R1149" s="176" t="s">
        <v>204</v>
      </c>
      <c r="S1149" s="176" t="s">
        <v>204</v>
      </c>
      <c r="T1149" s="176" t="s">
        <v>204</v>
      </c>
      <c r="U1149" s="176" t="s">
        <v>204</v>
      </c>
      <c r="V1149" s="176" t="s">
        <v>204</v>
      </c>
      <c r="W1149" s="176" t="s">
        <v>204</v>
      </c>
      <c r="X1149" s="176" t="s">
        <v>204</v>
      </c>
      <c r="Y1149" s="176" t="s">
        <v>204</v>
      </c>
      <c r="Z1149" s="176" t="s">
        <v>204</v>
      </c>
      <c r="AA1149" s="176" t="s">
        <v>266</v>
      </c>
      <c r="AB1149" s="176" t="s">
        <v>266</v>
      </c>
      <c r="AC1149" s="176" t="s">
        <v>266</v>
      </c>
      <c r="AD1149" s="176" t="s">
        <v>266</v>
      </c>
      <c r="AE1149" s="176" t="s">
        <v>266</v>
      </c>
      <c r="AF1149" s="176" t="s">
        <v>266</v>
      </c>
      <c r="AG1149" s="176" t="s">
        <v>266</v>
      </c>
      <c r="AH1149" s="176" t="s">
        <v>266</v>
      </c>
      <c r="AI1149" s="176" t="s">
        <v>266</v>
      </c>
      <c r="AJ1149" s="176" t="s">
        <v>266</v>
      </c>
      <c r="AK1149" s="176" t="s">
        <v>266</v>
      </c>
      <c r="AL1149" s="176" t="s">
        <v>266</v>
      </c>
      <c r="AM1149" s="176" t="s">
        <v>266</v>
      </c>
      <c r="AN1149" s="176" t="s">
        <v>266</v>
      </c>
      <c r="AO1149" s="176" t="s">
        <v>266</v>
      </c>
      <c r="AP1149" s="176" t="s">
        <v>266</v>
      </c>
      <c r="AQ1149" s="176" t="s">
        <v>266</v>
      </c>
      <c r="AR1149" s="176" t="s">
        <v>266</v>
      </c>
      <c r="AS1149" s="176" t="s">
        <v>266</v>
      </c>
      <c r="AT1149" s="176" t="s">
        <v>266</v>
      </c>
      <c r="AU1149" s="176" t="s">
        <v>266</v>
      </c>
      <c r="AV1149" s="176" t="s">
        <v>266</v>
      </c>
      <c r="AW1149" s="176" t="s">
        <v>266</v>
      </c>
      <c r="AX1149" s="176" t="s">
        <v>266</v>
      </c>
    </row>
    <row r="1150" spans="1:50" x14ac:dyDescent="0.3">
      <c r="A1150" s="176">
        <v>814205</v>
      </c>
      <c r="B1150" s="176" t="s">
        <v>289</v>
      </c>
      <c r="C1150" s="176" t="s">
        <v>940</v>
      </c>
      <c r="D1150" s="176" t="s">
        <v>205</v>
      </c>
      <c r="E1150" s="176" t="s">
        <v>940</v>
      </c>
      <c r="F1150" s="176" t="s">
        <v>940</v>
      </c>
      <c r="G1150" s="176" t="s">
        <v>940</v>
      </c>
      <c r="H1150" s="176" t="s">
        <v>940</v>
      </c>
      <c r="I1150" s="176" t="s">
        <v>205</v>
      </c>
      <c r="J1150" s="176" t="s">
        <v>940</v>
      </c>
      <c r="K1150" s="176" t="s">
        <v>940</v>
      </c>
      <c r="L1150" s="176" t="s">
        <v>205</v>
      </c>
      <c r="M1150" s="176" t="s">
        <v>940</v>
      </c>
      <c r="N1150" s="176" t="s">
        <v>940</v>
      </c>
      <c r="O1150" s="176" t="s">
        <v>204</v>
      </c>
      <c r="P1150" s="176" t="s">
        <v>940</v>
      </c>
      <c r="Q1150" s="176" t="s">
        <v>205</v>
      </c>
      <c r="R1150" s="176" t="s">
        <v>205</v>
      </c>
      <c r="S1150" s="176" t="s">
        <v>204</v>
      </c>
      <c r="T1150" s="176" t="s">
        <v>204</v>
      </c>
      <c r="U1150" s="176" t="s">
        <v>204</v>
      </c>
      <c r="V1150" s="176" t="s">
        <v>204</v>
      </c>
      <c r="W1150" s="176" t="s">
        <v>205</v>
      </c>
      <c r="X1150" s="176" t="s">
        <v>205</v>
      </c>
      <c r="Y1150" s="176" t="s">
        <v>204</v>
      </c>
      <c r="Z1150" s="176" t="s">
        <v>204</v>
      </c>
      <c r="AA1150" s="176" t="s">
        <v>266</v>
      </c>
      <c r="AB1150" s="176" t="s">
        <v>266</v>
      </c>
      <c r="AC1150" s="176" t="s">
        <v>266</v>
      </c>
      <c r="AD1150" s="176" t="s">
        <v>266</v>
      </c>
      <c r="AE1150" s="176" t="s">
        <v>266</v>
      </c>
      <c r="AF1150" s="176" t="s">
        <v>266</v>
      </c>
      <c r="AG1150" s="176" t="s">
        <v>266</v>
      </c>
      <c r="AH1150" s="176" t="s">
        <v>940</v>
      </c>
      <c r="AI1150" s="176" t="s">
        <v>266</v>
      </c>
      <c r="AJ1150" s="176" t="s">
        <v>266</v>
      </c>
      <c r="AK1150" s="176" t="s">
        <v>266</v>
      </c>
      <c r="AL1150" s="176" t="s">
        <v>266</v>
      </c>
      <c r="AM1150" s="176" t="s">
        <v>266</v>
      </c>
      <c r="AN1150" s="176" t="s">
        <v>266</v>
      </c>
      <c r="AO1150" s="176" t="s">
        <v>266</v>
      </c>
      <c r="AP1150" s="176" t="s">
        <v>266</v>
      </c>
      <c r="AQ1150" s="176" t="s">
        <v>266</v>
      </c>
      <c r="AR1150" s="176" t="s">
        <v>266</v>
      </c>
      <c r="AS1150" s="176" t="s">
        <v>266</v>
      </c>
      <c r="AT1150" s="176" t="s">
        <v>266</v>
      </c>
      <c r="AU1150" s="176" t="s">
        <v>266</v>
      </c>
      <c r="AV1150" s="176" t="s">
        <v>266</v>
      </c>
      <c r="AW1150" s="176" t="s">
        <v>266</v>
      </c>
      <c r="AX1150" s="176" t="s">
        <v>266</v>
      </c>
    </row>
    <row r="1151" spans="1:50" x14ac:dyDescent="0.3">
      <c r="A1151" s="176">
        <v>814206</v>
      </c>
      <c r="B1151" s="176" t="s">
        <v>289</v>
      </c>
      <c r="C1151" s="176" t="s">
        <v>940</v>
      </c>
      <c r="D1151" s="176" t="s">
        <v>205</v>
      </c>
      <c r="E1151" s="176" t="s">
        <v>940</v>
      </c>
      <c r="F1151" s="176" t="s">
        <v>940</v>
      </c>
      <c r="G1151" s="176" t="s">
        <v>205</v>
      </c>
      <c r="H1151" s="176" t="s">
        <v>940</v>
      </c>
      <c r="I1151" s="176" t="s">
        <v>940</v>
      </c>
      <c r="J1151" s="176" t="s">
        <v>940</v>
      </c>
      <c r="K1151" s="176" t="s">
        <v>940</v>
      </c>
      <c r="L1151" s="176" t="s">
        <v>205</v>
      </c>
      <c r="M1151" s="176" t="s">
        <v>940</v>
      </c>
      <c r="N1151" s="176" t="s">
        <v>940</v>
      </c>
      <c r="O1151" s="176" t="s">
        <v>205</v>
      </c>
      <c r="P1151" s="176" t="s">
        <v>940</v>
      </c>
      <c r="Q1151" s="176" t="s">
        <v>205</v>
      </c>
      <c r="R1151" s="176" t="s">
        <v>940</v>
      </c>
      <c r="S1151" s="176" t="s">
        <v>205</v>
      </c>
      <c r="T1151" s="176" t="s">
        <v>205</v>
      </c>
      <c r="U1151" s="176" t="s">
        <v>205</v>
      </c>
      <c r="V1151" s="176" t="s">
        <v>205</v>
      </c>
      <c r="W1151" s="176" t="s">
        <v>205</v>
      </c>
      <c r="X1151" s="176" t="s">
        <v>205</v>
      </c>
      <c r="Y1151" s="176" t="s">
        <v>205</v>
      </c>
      <c r="Z1151" s="176" t="s">
        <v>204</v>
      </c>
      <c r="AA1151" s="176" t="s">
        <v>266</v>
      </c>
      <c r="AB1151" s="176" t="s">
        <v>266</v>
      </c>
      <c r="AC1151" s="176" t="s">
        <v>266</v>
      </c>
      <c r="AD1151" s="176" t="s">
        <v>266</v>
      </c>
      <c r="AE1151" s="176" t="s">
        <v>266</v>
      </c>
      <c r="AF1151" s="176" t="s">
        <v>266</v>
      </c>
      <c r="AG1151" s="176" t="s">
        <v>266</v>
      </c>
      <c r="AH1151" s="176" t="s">
        <v>266</v>
      </c>
      <c r="AI1151" s="176" t="s">
        <v>266</v>
      </c>
      <c r="AJ1151" s="176" t="s">
        <v>266</v>
      </c>
      <c r="AK1151" s="176" t="s">
        <v>266</v>
      </c>
      <c r="AL1151" s="176" t="s">
        <v>266</v>
      </c>
      <c r="AM1151" s="176" t="s">
        <v>266</v>
      </c>
      <c r="AN1151" s="176" t="s">
        <v>266</v>
      </c>
      <c r="AO1151" s="176" t="s">
        <v>266</v>
      </c>
      <c r="AP1151" s="176" t="s">
        <v>266</v>
      </c>
      <c r="AQ1151" s="176" t="s">
        <v>266</v>
      </c>
      <c r="AR1151" s="176" t="s">
        <v>266</v>
      </c>
      <c r="AS1151" s="176" t="s">
        <v>266</v>
      </c>
      <c r="AT1151" s="176" t="s">
        <v>266</v>
      </c>
      <c r="AU1151" s="176" t="s">
        <v>266</v>
      </c>
      <c r="AV1151" s="176" t="s">
        <v>266</v>
      </c>
      <c r="AW1151" s="176" t="s">
        <v>266</v>
      </c>
      <c r="AX1151" s="176" t="s">
        <v>266</v>
      </c>
    </row>
    <row r="1152" spans="1:50" x14ac:dyDescent="0.3">
      <c r="A1152" s="176">
        <v>814207</v>
      </c>
      <c r="B1152" s="176" t="s">
        <v>289</v>
      </c>
      <c r="C1152" s="176" t="s">
        <v>940</v>
      </c>
      <c r="D1152" s="176" t="s">
        <v>205</v>
      </c>
      <c r="E1152" s="176" t="s">
        <v>205</v>
      </c>
      <c r="F1152" s="176" t="s">
        <v>940</v>
      </c>
      <c r="G1152" s="176" t="s">
        <v>940</v>
      </c>
      <c r="H1152" s="176" t="s">
        <v>940</v>
      </c>
      <c r="I1152" s="176" t="s">
        <v>940</v>
      </c>
      <c r="J1152" s="176" t="s">
        <v>205</v>
      </c>
      <c r="K1152" s="176" t="s">
        <v>940</v>
      </c>
      <c r="L1152" s="176" t="s">
        <v>205</v>
      </c>
      <c r="M1152" s="176" t="s">
        <v>940</v>
      </c>
      <c r="N1152" s="176" t="s">
        <v>940</v>
      </c>
      <c r="O1152" s="176" t="s">
        <v>204</v>
      </c>
      <c r="P1152" s="176" t="s">
        <v>204</v>
      </c>
      <c r="Q1152" s="176" t="s">
        <v>204</v>
      </c>
      <c r="R1152" s="176" t="s">
        <v>205</v>
      </c>
      <c r="S1152" s="176" t="s">
        <v>204</v>
      </c>
      <c r="T1152" s="176" t="s">
        <v>940</v>
      </c>
      <c r="U1152" s="176" t="s">
        <v>940</v>
      </c>
      <c r="V1152" s="176" t="s">
        <v>940</v>
      </c>
      <c r="W1152" s="176" t="s">
        <v>204</v>
      </c>
      <c r="X1152" s="176" t="s">
        <v>205</v>
      </c>
      <c r="Y1152" s="176" t="s">
        <v>204</v>
      </c>
      <c r="Z1152" s="176" t="s">
        <v>204</v>
      </c>
      <c r="AA1152" s="176" t="s">
        <v>940</v>
      </c>
      <c r="AB1152" s="176" t="s">
        <v>266</v>
      </c>
      <c r="AC1152" s="176" t="s">
        <v>266</v>
      </c>
      <c r="AD1152" s="176" t="s">
        <v>266</v>
      </c>
      <c r="AE1152" s="176" t="s">
        <v>266</v>
      </c>
      <c r="AF1152" s="176" t="s">
        <v>266</v>
      </c>
      <c r="AG1152" s="176" t="s">
        <v>266</v>
      </c>
      <c r="AH1152" s="176" t="s">
        <v>266</v>
      </c>
      <c r="AI1152" s="176" t="s">
        <v>266</v>
      </c>
      <c r="AJ1152" s="176" t="s">
        <v>266</v>
      </c>
      <c r="AK1152" s="176" t="s">
        <v>266</v>
      </c>
      <c r="AL1152" s="176" t="s">
        <v>266</v>
      </c>
      <c r="AM1152" s="176" t="s">
        <v>266</v>
      </c>
      <c r="AN1152" s="176" t="s">
        <v>266</v>
      </c>
      <c r="AO1152" s="176" t="s">
        <v>266</v>
      </c>
      <c r="AP1152" s="176" t="s">
        <v>266</v>
      </c>
      <c r="AQ1152" s="176" t="s">
        <v>266</v>
      </c>
      <c r="AR1152" s="176" t="s">
        <v>266</v>
      </c>
      <c r="AS1152" s="176" t="s">
        <v>266</v>
      </c>
      <c r="AT1152" s="176" t="s">
        <v>266</v>
      </c>
      <c r="AU1152" s="176" t="s">
        <v>266</v>
      </c>
      <c r="AV1152" s="176" t="s">
        <v>266</v>
      </c>
      <c r="AW1152" s="176" t="s">
        <v>266</v>
      </c>
      <c r="AX1152" s="176" t="s">
        <v>266</v>
      </c>
    </row>
    <row r="1153" spans="1:50" x14ac:dyDescent="0.3">
      <c r="A1153" s="176">
        <v>814208</v>
      </c>
      <c r="B1153" s="176" t="s">
        <v>289</v>
      </c>
      <c r="C1153" s="176" t="s">
        <v>940</v>
      </c>
      <c r="D1153" s="176" t="s">
        <v>205</v>
      </c>
      <c r="E1153" s="176" t="s">
        <v>940</v>
      </c>
      <c r="F1153" s="176" t="s">
        <v>940</v>
      </c>
      <c r="G1153" s="176" t="s">
        <v>940</v>
      </c>
      <c r="H1153" s="176" t="s">
        <v>940</v>
      </c>
      <c r="I1153" s="176" t="s">
        <v>940</v>
      </c>
      <c r="J1153" s="176" t="s">
        <v>940</v>
      </c>
      <c r="K1153" s="176" t="s">
        <v>940</v>
      </c>
      <c r="L1153" s="176" t="s">
        <v>205</v>
      </c>
      <c r="M1153" s="176" t="s">
        <v>940</v>
      </c>
      <c r="N1153" s="176" t="s">
        <v>940</v>
      </c>
      <c r="O1153" s="176" t="s">
        <v>205</v>
      </c>
      <c r="P1153" s="176" t="s">
        <v>940</v>
      </c>
      <c r="Q1153" s="176" t="s">
        <v>205</v>
      </c>
      <c r="R1153" s="176" t="s">
        <v>940</v>
      </c>
      <c r="S1153" s="176" t="s">
        <v>205</v>
      </c>
      <c r="T1153" s="176" t="s">
        <v>204</v>
      </c>
      <c r="U1153" s="176" t="s">
        <v>205</v>
      </c>
      <c r="V1153" s="176" t="s">
        <v>204</v>
      </c>
      <c r="W1153" s="176" t="s">
        <v>204</v>
      </c>
      <c r="X1153" s="176" t="s">
        <v>204</v>
      </c>
      <c r="Y1153" s="176" t="s">
        <v>204</v>
      </c>
      <c r="Z1153" s="176" t="s">
        <v>204</v>
      </c>
      <c r="AA1153" s="176" t="s">
        <v>266</v>
      </c>
      <c r="AB1153" s="176" t="s">
        <v>266</v>
      </c>
      <c r="AC1153" s="176" t="s">
        <v>266</v>
      </c>
      <c r="AD1153" s="176" t="s">
        <v>266</v>
      </c>
      <c r="AE1153" s="176" t="s">
        <v>266</v>
      </c>
      <c r="AF1153" s="176" t="s">
        <v>266</v>
      </c>
      <c r="AG1153" s="176" t="s">
        <v>266</v>
      </c>
      <c r="AH1153" s="176" t="s">
        <v>266</v>
      </c>
      <c r="AI1153" s="176" t="s">
        <v>266</v>
      </c>
      <c r="AJ1153" s="176" t="s">
        <v>266</v>
      </c>
      <c r="AK1153" s="176" t="s">
        <v>266</v>
      </c>
      <c r="AL1153" s="176" t="s">
        <v>266</v>
      </c>
      <c r="AM1153" s="176" t="s">
        <v>266</v>
      </c>
      <c r="AN1153" s="176" t="s">
        <v>266</v>
      </c>
      <c r="AO1153" s="176" t="s">
        <v>266</v>
      </c>
      <c r="AP1153" s="176" t="s">
        <v>266</v>
      </c>
      <c r="AQ1153" s="176" t="s">
        <v>266</v>
      </c>
      <c r="AR1153" s="176" t="s">
        <v>266</v>
      </c>
      <c r="AS1153" s="176" t="s">
        <v>266</v>
      </c>
      <c r="AT1153" s="176" t="s">
        <v>266</v>
      </c>
      <c r="AU1153" s="176" t="s">
        <v>266</v>
      </c>
      <c r="AV1153" s="176" t="s">
        <v>266</v>
      </c>
      <c r="AW1153" s="176" t="s">
        <v>266</v>
      </c>
      <c r="AX1153" s="176" t="s">
        <v>266</v>
      </c>
    </row>
    <row r="1154" spans="1:50" x14ac:dyDescent="0.3">
      <c r="A1154" s="176">
        <v>814209</v>
      </c>
      <c r="B1154" s="176" t="s">
        <v>289</v>
      </c>
      <c r="C1154" s="176" t="s">
        <v>940</v>
      </c>
      <c r="D1154" s="176" t="s">
        <v>205</v>
      </c>
      <c r="E1154" s="176" t="s">
        <v>205</v>
      </c>
      <c r="F1154" s="176" t="s">
        <v>940</v>
      </c>
      <c r="G1154" s="176" t="s">
        <v>940</v>
      </c>
      <c r="H1154" s="176" t="s">
        <v>940</v>
      </c>
      <c r="I1154" s="176" t="s">
        <v>940</v>
      </c>
      <c r="J1154" s="176" t="s">
        <v>205</v>
      </c>
      <c r="K1154" s="176" t="s">
        <v>940</v>
      </c>
      <c r="L1154" s="176" t="s">
        <v>205</v>
      </c>
      <c r="M1154" s="176" t="s">
        <v>940</v>
      </c>
      <c r="N1154" s="176" t="s">
        <v>940</v>
      </c>
      <c r="O1154" s="176" t="s">
        <v>204</v>
      </c>
      <c r="P1154" s="176" t="s">
        <v>204</v>
      </c>
      <c r="Q1154" s="176" t="s">
        <v>204</v>
      </c>
      <c r="R1154" s="176" t="s">
        <v>204</v>
      </c>
      <c r="S1154" s="176" t="s">
        <v>204</v>
      </c>
      <c r="T1154" s="176" t="s">
        <v>940</v>
      </c>
      <c r="U1154" s="176" t="s">
        <v>940</v>
      </c>
      <c r="V1154" s="176" t="s">
        <v>940</v>
      </c>
      <c r="W1154" s="176" t="s">
        <v>940</v>
      </c>
      <c r="X1154" s="176" t="s">
        <v>204</v>
      </c>
      <c r="Y1154" s="176" t="s">
        <v>204</v>
      </c>
      <c r="Z1154" s="176" t="s">
        <v>204</v>
      </c>
    </row>
    <row r="1155" spans="1:50" x14ac:dyDescent="0.3">
      <c r="A1155" s="176">
        <v>814210</v>
      </c>
      <c r="B1155" s="176" t="s">
        <v>289</v>
      </c>
      <c r="C1155" s="176" t="s">
        <v>940</v>
      </c>
      <c r="D1155" s="176" t="s">
        <v>205</v>
      </c>
      <c r="E1155" s="176" t="s">
        <v>205</v>
      </c>
      <c r="F1155" s="176" t="s">
        <v>940</v>
      </c>
      <c r="G1155" s="176" t="s">
        <v>940</v>
      </c>
      <c r="H1155" s="176" t="s">
        <v>940</v>
      </c>
      <c r="I1155" s="176" t="s">
        <v>205</v>
      </c>
      <c r="J1155" s="176" t="s">
        <v>940</v>
      </c>
      <c r="K1155" s="176" t="s">
        <v>940</v>
      </c>
      <c r="L1155" s="176" t="s">
        <v>205</v>
      </c>
      <c r="M1155" s="176" t="s">
        <v>940</v>
      </c>
      <c r="N1155" s="176" t="s">
        <v>940</v>
      </c>
      <c r="O1155" s="176" t="s">
        <v>204</v>
      </c>
      <c r="P1155" s="176" t="s">
        <v>205</v>
      </c>
      <c r="Q1155" s="176" t="s">
        <v>205</v>
      </c>
      <c r="R1155" s="176" t="s">
        <v>205</v>
      </c>
      <c r="S1155" s="176" t="s">
        <v>204</v>
      </c>
      <c r="T1155" s="176" t="s">
        <v>204</v>
      </c>
      <c r="U1155" s="176" t="s">
        <v>204</v>
      </c>
      <c r="V1155" s="176" t="s">
        <v>205</v>
      </c>
      <c r="W1155" s="176" t="s">
        <v>204</v>
      </c>
      <c r="X1155" s="176" t="s">
        <v>204</v>
      </c>
      <c r="Y1155" s="176" t="s">
        <v>204</v>
      </c>
      <c r="Z1155" s="176" t="s">
        <v>204</v>
      </c>
      <c r="AA1155" s="176" t="s">
        <v>266</v>
      </c>
      <c r="AB1155" s="176" t="s">
        <v>266</v>
      </c>
      <c r="AC1155" s="176" t="s">
        <v>266</v>
      </c>
      <c r="AD1155" s="176" t="s">
        <v>266</v>
      </c>
      <c r="AE1155" s="176" t="s">
        <v>940</v>
      </c>
      <c r="AF1155" s="176" t="s">
        <v>266</v>
      </c>
      <c r="AG1155" s="176" t="s">
        <v>266</v>
      </c>
      <c r="AH1155" s="176" t="s">
        <v>266</v>
      </c>
      <c r="AI1155" s="176" t="s">
        <v>266</v>
      </c>
      <c r="AJ1155" s="176" t="s">
        <v>266</v>
      </c>
      <c r="AK1155" s="176" t="s">
        <v>266</v>
      </c>
      <c r="AL1155" s="176" t="s">
        <v>266</v>
      </c>
      <c r="AM1155" s="176" t="s">
        <v>266</v>
      </c>
      <c r="AN1155" s="176" t="s">
        <v>266</v>
      </c>
      <c r="AO1155" s="176" t="s">
        <v>266</v>
      </c>
      <c r="AP1155" s="176" t="s">
        <v>266</v>
      </c>
      <c r="AQ1155" s="176" t="s">
        <v>266</v>
      </c>
      <c r="AR1155" s="176" t="s">
        <v>266</v>
      </c>
      <c r="AS1155" s="176" t="s">
        <v>266</v>
      </c>
      <c r="AT1155" s="176" t="s">
        <v>266</v>
      </c>
      <c r="AU1155" s="176" t="s">
        <v>266</v>
      </c>
      <c r="AV1155" s="176" t="s">
        <v>266</v>
      </c>
      <c r="AW1155" s="176" t="s">
        <v>266</v>
      </c>
      <c r="AX1155" s="176" t="s">
        <v>266</v>
      </c>
    </row>
    <row r="1156" spans="1:50" x14ac:dyDescent="0.3">
      <c r="A1156" s="176">
        <v>814211</v>
      </c>
      <c r="B1156" s="176" t="s">
        <v>289</v>
      </c>
      <c r="C1156" s="176" t="s">
        <v>940</v>
      </c>
      <c r="D1156" s="176" t="s">
        <v>205</v>
      </c>
      <c r="E1156" s="176" t="s">
        <v>205</v>
      </c>
      <c r="F1156" s="176" t="s">
        <v>940</v>
      </c>
      <c r="G1156" s="176" t="s">
        <v>940</v>
      </c>
      <c r="H1156" s="176" t="s">
        <v>940</v>
      </c>
      <c r="I1156" s="176" t="s">
        <v>940</v>
      </c>
      <c r="J1156" s="176" t="s">
        <v>204</v>
      </c>
      <c r="K1156" s="176" t="s">
        <v>940</v>
      </c>
      <c r="L1156" s="176" t="s">
        <v>205</v>
      </c>
      <c r="M1156" s="176" t="s">
        <v>940</v>
      </c>
      <c r="N1156" s="176" t="s">
        <v>940</v>
      </c>
      <c r="O1156" s="176" t="s">
        <v>204</v>
      </c>
      <c r="P1156" s="176" t="s">
        <v>204</v>
      </c>
      <c r="Q1156" s="176" t="s">
        <v>204</v>
      </c>
      <c r="R1156" s="176" t="s">
        <v>204</v>
      </c>
      <c r="S1156" s="176" t="s">
        <v>204</v>
      </c>
      <c r="T1156" s="176" t="s">
        <v>940</v>
      </c>
      <c r="U1156" s="176" t="s">
        <v>940</v>
      </c>
      <c r="V1156" s="176" t="s">
        <v>940</v>
      </c>
      <c r="W1156" s="176" t="s">
        <v>204</v>
      </c>
      <c r="X1156" s="176" t="s">
        <v>204</v>
      </c>
      <c r="Y1156" s="176" t="s">
        <v>204</v>
      </c>
      <c r="Z1156" s="176" t="s">
        <v>204</v>
      </c>
      <c r="AA1156" s="176" t="s">
        <v>940</v>
      </c>
    </row>
    <row r="1157" spans="1:50" x14ac:dyDescent="0.3">
      <c r="A1157" s="176">
        <v>814212</v>
      </c>
      <c r="B1157" s="176" t="s">
        <v>289</v>
      </c>
      <c r="C1157" s="176" t="s">
        <v>940</v>
      </c>
      <c r="D1157" s="176" t="s">
        <v>205</v>
      </c>
      <c r="E1157" s="176" t="s">
        <v>205</v>
      </c>
      <c r="F1157" s="176" t="s">
        <v>940</v>
      </c>
      <c r="G1157" s="176" t="s">
        <v>940</v>
      </c>
      <c r="H1157" s="176" t="s">
        <v>940</v>
      </c>
      <c r="I1157" s="176" t="s">
        <v>940</v>
      </c>
      <c r="J1157" s="176" t="s">
        <v>204</v>
      </c>
      <c r="K1157" s="176" t="s">
        <v>940</v>
      </c>
      <c r="L1157" s="176" t="s">
        <v>204</v>
      </c>
      <c r="M1157" s="176" t="s">
        <v>940</v>
      </c>
      <c r="N1157" s="176" t="s">
        <v>940</v>
      </c>
      <c r="O1157" s="176" t="s">
        <v>204</v>
      </c>
      <c r="P1157" s="176" t="s">
        <v>204</v>
      </c>
      <c r="Q1157" s="176" t="s">
        <v>204</v>
      </c>
      <c r="R1157" s="176" t="s">
        <v>204</v>
      </c>
      <c r="S1157" s="176" t="s">
        <v>204</v>
      </c>
      <c r="T1157" s="176" t="s">
        <v>940</v>
      </c>
      <c r="U1157" s="176" t="s">
        <v>204</v>
      </c>
      <c r="V1157" s="176" t="s">
        <v>204</v>
      </c>
      <c r="W1157" s="176" t="s">
        <v>204</v>
      </c>
      <c r="X1157" s="176" t="s">
        <v>204</v>
      </c>
      <c r="Y1157" s="176" t="s">
        <v>204</v>
      </c>
      <c r="Z1157" s="176" t="s">
        <v>204</v>
      </c>
      <c r="AE1157" s="176" t="s">
        <v>940</v>
      </c>
      <c r="AG1157" s="176" t="s">
        <v>940</v>
      </c>
      <c r="AL1157" s="176" t="s">
        <v>940</v>
      </c>
    </row>
    <row r="1158" spans="1:50" x14ac:dyDescent="0.3">
      <c r="A1158" s="176">
        <v>814213</v>
      </c>
      <c r="B1158" s="176" t="s">
        <v>289</v>
      </c>
      <c r="C1158" s="176" t="s">
        <v>940</v>
      </c>
      <c r="D1158" s="176" t="s">
        <v>205</v>
      </c>
      <c r="E1158" s="176" t="s">
        <v>940</v>
      </c>
      <c r="F1158" s="176" t="s">
        <v>940</v>
      </c>
      <c r="G1158" s="176" t="s">
        <v>940</v>
      </c>
      <c r="H1158" s="176" t="s">
        <v>940</v>
      </c>
      <c r="I1158" s="176" t="s">
        <v>940</v>
      </c>
      <c r="J1158" s="176" t="s">
        <v>940</v>
      </c>
      <c r="K1158" s="176" t="s">
        <v>204</v>
      </c>
      <c r="L1158" s="176" t="s">
        <v>205</v>
      </c>
      <c r="M1158" s="176" t="s">
        <v>940</v>
      </c>
      <c r="N1158" s="176" t="s">
        <v>205</v>
      </c>
      <c r="O1158" s="176" t="s">
        <v>942</v>
      </c>
      <c r="P1158" s="176" t="s">
        <v>942</v>
      </c>
      <c r="Q1158" s="176" t="s">
        <v>942</v>
      </c>
      <c r="R1158" s="176" t="s">
        <v>942</v>
      </c>
      <c r="S1158" s="176" t="s">
        <v>942</v>
      </c>
      <c r="T1158" s="176" t="s">
        <v>942</v>
      </c>
      <c r="U1158" s="176" t="s">
        <v>942</v>
      </c>
      <c r="V1158" s="176" t="s">
        <v>942</v>
      </c>
      <c r="W1158" s="176" t="s">
        <v>942</v>
      </c>
      <c r="X1158" s="176" t="s">
        <v>942</v>
      </c>
      <c r="Y1158" s="176" t="s">
        <v>942</v>
      </c>
      <c r="Z1158" s="176" t="s">
        <v>942</v>
      </c>
    </row>
    <row r="1159" spans="1:50" x14ac:dyDescent="0.3">
      <c r="A1159" s="176">
        <v>814214</v>
      </c>
      <c r="B1159" s="176" t="s">
        <v>289</v>
      </c>
      <c r="C1159" s="176" t="s">
        <v>940</v>
      </c>
      <c r="D1159" s="176" t="s">
        <v>205</v>
      </c>
      <c r="E1159" s="176" t="s">
        <v>204</v>
      </c>
      <c r="F1159" s="176" t="s">
        <v>940</v>
      </c>
      <c r="G1159" s="176" t="s">
        <v>940</v>
      </c>
      <c r="H1159" s="176" t="s">
        <v>940</v>
      </c>
      <c r="I1159" s="176" t="s">
        <v>940</v>
      </c>
      <c r="J1159" s="176" t="s">
        <v>940</v>
      </c>
      <c r="K1159" s="176" t="s">
        <v>205</v>
      </c>
      <c r="L1159" s="176" t="s">
        <v>205</v>
      </c>
      <c r="M1159" s="176" t="s">
        <v>205</v>
      </c>
      <c r="N1159" s="176" t="s">
        <v>940</v>
      </c>
      <c r="O1159" s="176" t="s">
        <v>205</v>
      </c>
      <c r="P1159" s="176" t="s">
        <v>205</v>
      </c>
      <c r="Q1159" s="176" t="s">
        <v>205</v>
      </c>
      <c r="R1159" s="176" t="s">
        <v>205</v>
      </c>
      <c r="S1159" s="176" t="s">
        <v>205</v>
      </c>
      <c r="T1159" s="176" t="s">
        <v>205</v>
      </c>
      <c r="U1159" s="176" t="s">
        <v>204</v>
      </c>
      <c r="V1159" s="176" t="s">
        <v>204</v>
      </c>
      <c r="W1159" s="176" t="s">
        <v>204</v>
      </c>
      <c r="X1159" s="176" t="s">
        <v>204</v>
      </c>
      <c r="Y1159" s="176" t="s">
        <v>204</v>
      </c>
      <c r="Z1159" s="176" t="s">
        <v>204</v>
      </c>
      <c r="AA1159" s="176" t="s">
        <v>266</v>
      </c>
      <c r="AB1159" s="176" t="s">
        <v>266</v>
      </c>
      <c r="AC1159" s="176" t="s">
        <v>266</v>
      </c>
      <c r="AD1159" s="176" t="s">
        <v>266</v>
      </c>
      <c r="AE1159" s="176" t="s">
        <v>266</v>
      </c>
      <c r="AF1159" s="176" t="s">
        <v>266</v>
      </c>
      <c r="AG1159" s="176" t="s">
        <v>266</v>
      </c>
      <c r="AH1159" s="176" t="s">
        <v>266</v>
      </c>
      <c r="AI1159" s="176" t="s">
        <v>266</v>
      </c>
      <c r="AJ1159" s="176" t="s">
        <v>266</v>
      </c>
      <c r="AK1159" s="176" t="s">
        <v>266</v>
      </c>
      <c r="AL1159" s="176" t="s">
        <v>266</v>
      </c>
      <c r="AM1159" s="176" t="s">
        <v>266</v>
      </c>
      <c r="AN1159" s="176" t="s">
        <v>266</v>
      </c>
      <c r="AO1159" s="176" t="s">
        <v>266</v>
      </c>
      <c r="AP1159" s="176" t="s">
        <v>266</v>
      </c>
      <c r="AQ1159" s="176" t="s">
        <v>266</v>
      </c>
      <c r="AR1159" s="176" t="s">
        <v>266</v>
      </c>
      <c r="AS1159" s="176" t="s">
        <v>266</v>
      </c>
      <c r="AT1159" s="176" t="s">
        <v>266</v>
      </c>
      <c r="AU1159" s="176" t="s">
        <v>266</v>
      </c>
      <c r="AV1159" s="176" t="s">
        <v>266</v>
      </c>
      <c r="AW1159" s="176" t="s">
        <v>266</v>
      </c>
      <c r="AX1159" s="176" t="s">
        <v>266</v>
      </c>
    </row>
    <row r="1160" spans="1:50" x14ac:dyDescent="0.3">
      <c r="A1160" s="176">
        <v>814215</v>
      </c>
      <c r="B1160" s="176" t="s">
        <v>289</v>
      </c>
      <c r="C1160" s="176" t="s">
        <v>940</v>
      </c>
      <c r="D1160" s="176" t="s">
        <v>205</v>
      </c>
      <c r="E1160" s="176" t="s">
        <v>940</v>
      </c>
      <c r="F1160" s="176" t="s">
        <v>940</v>
      </c>
      <c r="G1160" s="176" t="s">
        <v>940</v>
      </c>
      <c r="H1160" s="176" t="s">
        <v>940</v>
      </c>
      <c r="I1160" s="176" t="s">
        <v>940</v>
      </c>
      <c r="J1160" s="176" t="s">
        <v>205</v>
      </c>
      <c r="K1160" s="176" t="s">
        <v>205</v>
      </c>
      <c r="L1160" s="176" t="s">
        <v>205</v>
      </c>
      <c r="M1160" s="176" t="s">
        <v>940</v>
      </c>
      <c r="N1160" s="176" t="s">
        <v>940</v>
      </c>
      <c r="O1160" s="176" t="s">
        <v>205</v>
      </c>
      <c r="P1160" s="176" t="s">
        <v>205</v>
      </c>
      <c r="Q1160" s="176" t="s">
        <v>205</v>
      </c>
      <c r="R1160" s="176" t="s">
        <v>205</v>
      </c>
      <c r="S1160" s="176" t="s">
        <v>205</v>
      </c>
      <c r="T1160" s="176" t="s">
        <v>205</v>
      </c>
      <c r="U1160" s="176" t="s">
        <v>204</v>
      </c>
      <c r="V1160" s="176" t="s">
        <v>204</v>
      </c>
      <c r="W1160" s="176" t="s">
        <v>205</v>
      </c>
      <c r="X1160" s="176" t="s">
        <v>205</v>
      </c>
      <c r="Y1160" s="176" t="s">
        <v>204</v>
      </c>
      <c r="Z1160" s="176" t="s">
        <v>205</v>
      </c>
      <c r="AA1160" s="176" t="s">
        <v>266</v>
      </c>
      <c r="AB1160" s="176" t="s">
        <v>266</v>
      </c>
      <c r="AC1160" s="176" t="s">
        <v>266</v>
      </c>
      <c r="AD1160" s="176" t="s">
        <v>266</v>
      </c>
      <c r="AE1160" s="176" t="s">
        <v>266</v>
      </c>
      <c r="AF1160" s="176" t="s">
        <v>266</v>
      </c>
      <c r="AG1160" s="176" t="s">
        <v>266</v>
      </c>
      <c r="AH1160" s="176" t="s">
        <v>266</v>
      </c>
      <c r="AI1160" s="176" t="s">
        <v>266</v>
      </c>
      <c r="AJ1160" s="176" t="s">
        <v>266</v>
      </c>
      <c r="AK1160" s="176" t="s">
        <v>266</v>
      </c>
      <c r="AL1160" s="176" t="s">
        <v>266</v>
      </c>
      <c r="AM1160" s="176" t="s">
        <v>266</v>
      </c>
      <c r="AN1160" s="176" t="s">
        <v>266</v>
      </c>
      <c r="AO1160" s="176" t="s">
        <v>266</v>
      </c>
      <c r="AP1160" s="176" t="s">
        <v>266</v>
      </c>
      <c r="AQ1160" s="176" t="s">
        <v>266</v>
      </c>
      <c r="AR1160" s="176" t="s">
        <v>266</v>
      </c>
      <c r="AS1160" s="176" t="s">
        <v>266</v>
      </c>
      <c r="AT1160" s="176" t="s">
        <v>266</v>
      </c>
      <c r="AU1160" s="176" t="s">
        <v>266</v>
      </c>
      <c r="AV1160" s="176" t="s">
        <v>266</v>
      </c>
      <c r="AW1160" s="176" t="s">
        <v>266</v>
      </c>
      <c r="AX1160" s="176" t="s">
        <v>266</v>
      </c>
    </row>
    <row r="1161" spans="1:50" x14ac:dyDescent="0.3">
      <c r="A1161" s="176">
        <v>814216</v>
      </c>
      <c r="B1161" s="176" t="s">
        <v>289</v>
      </c>
      <c r="C1161" s="176" t="s">
        <v>940</v>
      </c>
      <c r="D1161" s="176" t="s">
        <v>205</v>
      </c>
      <c r="E1161" s="176" t="s">
        <v>940</v>
      </c>
      <c r="F1161" s="176" t="s">
        <v>940</v>
      </c>
      <c r="G1161" s="176" t="s">
        <v>940</v>
      </c>
      <c r="H1161" s="176" t="s">
        <v>940</v>
      </c>
      <c r="I1161" s="176" t="s">
        <v>940</v>
      </c>
      <c r="J1161" s="176" t="s">
        <v>940</v>
      </c>
      <c r="K1161" s="176" t="s">
        <v>940</v>
      </c>
      <c r="L1161" s="176" t="s">
        <v>205</v>
      </c>
      <c r="M1161" s="176" t="s">
        <v>940</v>
      </c>
      <c r="N1161" s="176" t="s">
        <v>940</v>
      </c>
      <c r="O1161" s="176" t="s">
        <v>205</v>
      </c>
      <c r="P1161" s="176" t="s">
        <v>940</v>
      </c>
      <c r="Q1161" s="176" t="s">
        <v>205</v>
      </c>
      <c r="R1161" s="176" t="s">
        <v>940</v>
      </c>
      <c r="S1161" s="176" t="s">
        <v>205</v>
      </c>
      <c r="T1161" s="176" t="s">
        <v>204</v>
      </c>
      <c r="U1161" s="176" t="s">
        <v>204</v>
      </c>
      <c r="V1161" s="176" t="s">
        <v>204</v>
      </c>
      <c r="W1161" s="176" t="s">
        <v>204</v>
      </c>
      <c r="X1161" s="176" t="s">
        <v>204</v>
      </c>
      <c r="Y1161" s="176" t="s">
        <v>204</v>
      </c>
      <c r="Z1161" s="176" t="s">
        <v>204</v>
      </c>
    </row>
    <row r="1162" spans="1:50" x14ac:dyDescent="0.3">
      <c r="A1162" s="176">
        <v>814217</v>
      </c>
      <c r="B1162" s="176" t="s">
        <v>289</v>
      </c>
      <c r="C1162" s="176" t="s">
        <v>940</v>
      </c>
      <c r="D1162" s="176" t="s">
        <v>205</v>
      </c>
      <c r="E1162" s="176" t="s">
        <v>205</v>
      </c>
      <c r="F1162" s="176" t="s">
        <v>940</v>
      </c>
      <c r="G1162" s="176" t="s">
        <v>940</v>
      </c>
      <c r="H1162" s="176" t="s">
        <v>940</v>
      </c>
      <c r="I1162" s="176" t="s">
        <v>940</v>
      </c>
      <c r="J1162" s="176" t="s">
        <v>204</v>
      </c>
      <c r="K1162" s="176" t="s">
        <v>940</v>
      </c>
      <c r="L1162" s="176" t="s">
        <v>205</v>
      </c>
      <c r="M1162" s="176" t="s">
        <v>940</v>
      </c>
      <c r="N1162" s="176" t="s">
        <v>940</v>
      </c>
      <c r="O1162" s="176" t="s">
        <v>204</v>
      </c>
      <c r="P1162" s="176" t="s">
        <v>204</v>
      </c>
      <c r="Q1162" s="176" t="s">
        <v>204</v>
      </c>
      <c r="R1162" s="176" t="s">
        <v>204</v>
      </c>
      <c r="S1162" s="176" t="s">
        <v>204</v>
      </c>
      <c r="T1162" s="176" t="s">
        <v>940</v>
      </c>
      <c r="U1162" s="176" t="s">
        <v>205</v>
      </c>
      <c r="V1162" s="176" t="s">
        <v>204</v>
      </c>
      <c r="W1162" s="176" t="s">
        <v>205</v>
      </c>
      <c r="X1162" s="176" t="s">
        <v>205</v>
      </c>
      <c r="Y1162" s="176" t="s">
        <v>204</v>
      </c>
      <c r="Z1162" s="176" t="s">
        <v>205</v>
      </c>
      <c r="AA1162" s="176" t="s">
        <v>266</v>
      </c>
      <c r="AB1162" s="176" t="s">
        <v>266</v>
      </c>
      <c r="AC1162" s="176" t="s">
        <v>266</v>
      </c>
      <c r="AD1162" s="176" t="s">
        <v>266</v>
      </c>
      <c r="AE1162" s="176" t="s">
        <v>940</v>
      </c>
      <c r="AF1162" s="176" t="s">
        <v>266</v>
      </c>
      <c r="AG1162" s="176" t="s">
        <v>940</v>
      </c>
      <c r="AH1162" s="176" t="s">
        <v>266</v>
      </c>
      <c r="AI1162" s="176" t="s">
        <v>266</v>
      </c>
      <c r="AJ1162" s="176" t="s">
        <v>266</v>
      </c>
      <c r="AK1162" s="176" t="s">
        <v>266</v>
      </c>
      <c r="AL1162" s="176" t="s">
        <v>940</v>
      </c>
      <c r="AM1162" s="176" t="s">
        <v>266</v>
      </c>
      <c r="AN1162" s="176" t="s">
        <v>266</v>
      </c>
      <c r="AO1162" s="176" t="s">
        <v>266</v>
      </c>
      <c r="AP1162" s="176" t="s">
        <v>266</v>
      </c>
      <c r="AQ1162" s="176" t="s">
        <v>266</v>
      </c>
      <c r="AR1162" s="176" t="s">
        <v>266</v>
      </c>
      <c r="AS1162" s="176" t="s">
        <v>266</v>
      </c>
      <c r="AT1162" s="176" t="s">
        <v>266</v>
      </c>
      <c r="AU1162" s="176" t="s">
        <v>266</v>
      </c>
      <c r="AV1162" s="176" t="s">
        <v>266</v>
      </c>
      <c r="AW1162" s="176" t="s">
        <v>266</v>
      </c>
      <c r="AX1162" s="176" t="s">
        <v>266</v>
      </c>
    </row>
    <row r="1163" spans="1:50" x14ac:dyDescent="0.3">
      <c r="A1163" s="176">
        <v>814218</v>
      </c>
      <c r="B1163" s="176" t="s">
        <v>289</v>
      </c>
      <c r="C1163" s="176" t="s">
        <v>940</v>
      </c>
      <c r="D1163" s="176" t="s">
        <v>205</v>
      </c>
      <c r="E1163" s="176" t="s">
        <v>205</v>
      </c>
      <c r="F1163" s="176" t="s">
        <v>940</v>
      </c>
      <c r="G1163" s="176" t="s">
        <v>940</v>
      </c>
      <c r="H1163" s="176" t="s">
        <v>940</v>
      </c>
      <c r="I1163" s="176" t="s">
        <v>940</v>
      </c>
      <c r="J1163" s="176" t="s">
        <v>205</v>
      </c>
      <c r="K1163" s="176" t="s">
        <v>940</v>
      </c>
      <c r="L1163" s="176" t="s">
        <v>205</v>
      </c>
      <c r="M1163" s="176" t="s">
        <v>940</v>
      </c>
      <c r="N1163" s="176" t="s">
        <v>940</v>
      </c>
      <c r="O1163" s="176" t="s">
        <v>205</v>
      </c>
      <c r="P1163" s="176" t="s">
        <v>204</v>
      </c>
      <c r="Q1163" s="176" t="s">
        <v>204</v>
      </c>
      <c r="R1163" s="176" t="s">
        <v>204</v>
      </c>
      <c r="S1163" s="176" t="s">
        <v>205</v>
      </c>
      <c r="T1163" s="176" t="s">
        <v>940</v>
      </c>
      <c r="U1163" s="176" t="s">
        <v>940</v>
      </c>
      <c r="V1163" s="176" t="s">
        <v>940</v>
      </c>
      <c r="W1163" s="176" t="s">
        <v>205</v>
      </c>
      <c r="X1163" s="176" t="s">
        <v>205</v>
      </c>
      <c r="Y1163" s="176" t="s">
        <v>205</v>
      </c>
      <c r="Z1163" s="176" t="s">
        <v>205</v>
      </c>
      <c r="AA1163" s="176" t="s">
        <v>940</v>
      </c>
      <c r="AB1163" s="176" t="s">
        <v>266</v>
      </c>
      <c r="AC1163" s="176" t="s">
        <v>266</v>
      </c>
      <c r="AD1163" s="176" t="s">
        <v>266</v>
      </c>
      <c r="AE1163" s="176" t="s">
        <v>266</v>
      </c>
      <c r="AF1163" s="176" t="s">
        <v>266</v>
      </c>
      <c r="AG1163" s="176" t="s">
        <v>266</v>
      </c>
      <c r="AH1163" s="176" t="s">
        <v>266</v>
      </c>
      <c r="AI1163" s="176" t="s">
        <v>266</v>
      </c>
      <c r="AJ1163" s="176" t="s">
        <v>266</v>
      </c>
      <c r="AK1163" s="176" t="s">
        <v>266</v>
      </c>
      <c r="AL1163" s="176" t="s">
        <v>266</v>
      </c>
      <c r="AM1163" s="176" t="s">
        <v>266</v>
      </c>
      <c r="AN1163" s="176" t="s">
        <v>266</v>
      </c>
      <c r="AO1163" s="176" t="s">
        <v>266</v>
      </c>
      <c r="AP1163" s="176" t="s">
        <v>266</v>
      </c>
      <c r="AQ1163" s="176" t="s">
        <v>266</v>
      </c>
      <c r="AR1163" s="176" t="s">
        <v>266</v>
      </c>
      <c r="AS1163" s="176" t="s">
        <v>266</v>
      </c>
      <c r="AT1163" s="176" t="s">
        <v>266</v>
      </c>
      <c r="AU1163" s="176" t="s">
        <v>266</v>
      </c>
      <c r="AV1163" s="176" t="s">
        <v>266</v>
      </c>
      <c r="AW1163" s="176" t="s">
        <v>266</v>
      </c>
      <c r="AX1163" s="176" t="s">
        <v>266</v>
      </c>
    </row>
    <row r="1164" spans="1:50" x14ac:dyDescent="0.3">
      <c r="A1164" s="176">
        <v>814219</v>
      </c>
      <c r="B1164" s="176" t="s">
        <v>289</v>
      </c>
      <c r="C1164" s="176" t="s">
        <v>940</v>
      </c>
      <c r="D1164" s="176" t="s">
        <v>204</v>
      </c>
      <c r="E1164" s="176" t="s">
        <v>205</v>
      </c>
      <c r="F1164" s="176" t="s">
        <v>940</v>
      </c>
      <c r="G1164" s="176" t="s">
        <v>940</v>
      </c>
      <c r="H1164" s="176" t="s">
        <v>940</v>
      </c>
      <c r="I1164" s="176" t="s">
        <v>940</v>
      </c>
      <c r="J1164" s="176" t="s">
        <v>940</v>
      </c>
      <c r="K1164" s="176" t="s">
        <v>940</v>
      </c>
      <c r="L1164" s="176" t="s">
        <v>205</v>
      </c>
      <c r="M1164" s="176" t="s">
        <v>940</v>
      </c>
      <c r="N1164" s="176" t="s">
        <v>205</v>
      </c>
      <c r="O1164" s="176" t="s">
        <v>205</v>
      </c>
      <c r="P1164" s="176" t="s">
        <v>205</v>
      </c>
      <c r="Q1164" s="176" t="s">
        <v>205</v>
      </c>
      <c r="R1164" s="176" t="s">
        <v>940</v>
      </c>
      <c r="S1164" s="176" t="s">
        <v>940</v>
      </c>
      <c r="T1164" s="176" t="s">
        <v>205</v>
      </c>
      <c r="U1164" s="176" t="s">
        <v>940</v>
      </c>
      <c r="V1164" s="176" t="s">
        <v>204</v>
      </c>
      <c r="W1164" s="176" t="s">
        <v>940</v>
      </c>
      <c r="X1164" s="176" t="s">
        <v>205</v>
      </c>
      <c r="Y1164" s="176" t="s">
        <v>205</v>
      </c>
      <c r="Z1164" s="176" t="s">
        <v>204</v>
      </c>
      <c r="AA1164" s="176" t="s">
        <v>266</v>
      </c>
      <c r="AB1164" s="176" t="s">
        <v>266</v>
      </c>
      <c r="AC1164" s="176" t="s">
        <v>266</v>
      </c>
      <c r="AD1164" s="176" t="s">
        <v>266</v>
      </c>
      <c r="AE1164" s="176" t="s">
        <v>266</v>
      </c>
      <c r="AF1164" s="176" t="s">
        <v>266</v>
      </c>
      <c r="AG1164" s="176" t="s">
        <v>266</v>
      </c>
      <c r="AH1164" s="176" t="s">
        <v>266</v>
      </c>
      <c r="AI1164" s="176" t="s">
        <v>266</v>
      </c>
      <c r="AJ1164" s="176" t="s">
        <v>266</v>
      </c>
      <c r="AK1164" s="176" t="s">
        <v>266</v>
      </c>
      <c r="AL1164" s="176" t="s">
        <v>266</v>
      </c>
      <c r="AM1164" s="176" t="s">
        <v>266</v>
      </c>
      <c r="AN1164" s="176" t="s">
        <v>266</v>
      </c>
      <c r="AO1164" s="176" t="s">
        <v>266</v>
      </c>
      <c r="AP1164" s="176" t="s">
        <v>266</v>
      </c>
      <c r="AQ1164" s="176" t="s">
        <v>266</v>
      </c>
      <c r="AR1164" s="176" t="s">
        <v>266</v>
      </c>
      <c r="AS1164" s="176" t="s">
        <v>266</v>
      </c>
      <c r="AT1164" s="176" t="s">
        <v>266</v>
      </c>
      <c r="AU1164" s="176" t="s">
        <v>266</v>
      </c>
      <c r="AV1164" s="176" t="s">
        <v>266</v>
      </c>
      <c r="AW1164" s="176" t="s">
        <v>266</v>
      </c>
      <c r="AX1164" s="176" t="s">
        <v>266</v>
      </c>
    </row>
    <row r="1165" spans="1:50" x14ac:dyDescent="0.3">
      <c r="A1165" s="176">
        <v>814220</v>
      </c>
      <c r="B1165" s="176" t="s">
        <v>289</v>
      </c>
      <c r="C1165" s="176" t="s">
        <v>940</v>
      </c>
      <c r="D1165" s="176" t="s">
        <v>205</v>
      </c>
      <c r="E1165" s="176" t="s">
        <v>205</v>
      </c>
      <c r="F1165" s="176" t="s">
        <v>940</v>
      </c>
      <c r="G1165" s="176" t="s">
        <v>940</v>
      </c>
      <c r="H1165" s="176" t="s">
        <v>940</v>
      </c>
      <c r="I1165" s="176" t="s">
        <v>940</v>
      </c>
      <c r="J1165" s="176" t="s">
        <v>205</v>
      </c>
      <c r="K1165" s="176" t="s">
        <v>940</v>
      </c>
      <c r="L1165" s="176" t="s">
        <v>205</v>
      </c>
      <c r="M1165" s="176" t="s">
        <v>940</v>
      </c>
      <c r="N1165" s="176" t="s">
        <v>940</v>
      </c>
      <c r="O1165" s="176" t="s">
        <v>205</v>
      </c>
      <c r="P1165" s="176" t="s">
        <v>205</v>
      </c>
      <c r="Q1165" s="176" t="s">
        <v>205</v>
      </c>
      <c r="R1165" s="176" t="s">
        <v>205</v>
      </c>
      <c r="S1165" s="176" t="s">
        <v>205</v>
      </c>
      <c r="T1165" s="176" t="s">
        <v>940</v>
      </c>
      <c r="U1165" s="176" t="s">
        <v>940</v>
      </c>
      <c r="V1165" s="176" t="s">
        <v>204</v>
      </c>
      <c r="W1165" s="176" t="s">
        <v>204</v>
      </c>
      <c r="X1165" s="176" t="s">
        <v>940</v>
      </c>
      <c r="Y1165" s="176" t="s">
        <v>204</v>
      </c>
      <c r="Z1165" s="176" t="s">
        <v>204</v>
      </c>
      <c r="AA1165" s="176" t="s">
        <v>266</v>
      </c>
      <c r="AB1165" s="176" t="s">
        <v>266</v>
      </c>
      <c r="AC1165" s="176" t="s">
        <v>266</v>
      </c>
      <c r="AD1165" s="176" t="s">
        <v>266</v>
      </c>
      <c r="AE1165" s="176" t="s">
        <v>940</v>
      </c>
      <c r="AF1165" s="176" t="s">
        <v>266</v>
      </c>
      <c r="AG1165" s="176" t="s">
        <v>266</v>
      </c>
      <c r="AH1165" s="176" t="s">
        <v>266</v>
      </c>
      <c r="AI1165" s="176" t="s">
        <v>266</v>
      </c>
      <c r="AJ1165" s="176" t="s">
        <v>266</v>
      </c>
      <c r="AK1165" s="176" t="s">
        <v>266</v>
      </c>
      <c r="AL1165" s="176" t="s">
        <v>266</v>
      </c>
      <c r="AM1165" s="176" t="s">
        <v>266</v>
      </c>
      <c r="AN1165" s="176" t="s">
        <v>266</v>
      </c>
      <c r="AO1165" s="176" t="s">
        <v>266</v>
      </c>
      <c r="AP1165" s="176" t="s">
        <v>266</v>
      </c>
      <c r="AQ1165" s="176" t="s">
        <v>266</v>
      </c>
      <c r="AR1165" s="176" t="s">
        <v>266</v>
      </c>
      <c r="AS1165" s="176" t="s">
        <v>266</v>
      </c>
      <c r="AT1165" s="176" t="s">
        <v>266</v>
      </c>
      <c r="AU1165" s="176" t="s">
        <v>266</v>
      </c>
      <c r="AV1165" s="176" t="s">
        <v>266</v>
      </c>
      <c r="AW1165" s="176" t="s">
        <v>266</v>
      </c>
      <c r="AX1165" s="176" t="s">
        <v>266</v>
      </c>
    </row>
    <row r="1166" spans="1:50" x14ac:dyDescent="0.3">
      <c r="A1166" s="176">
        <v>802258</v>
      </c>
      <c r="B1166" s="176" t="s">
        <v>492</v>
      </c>
      <c r="C1166" s="176" t="s">
        <v>205</v>
      </c>
      <c r="D1166" s="176" t="s">
        <v>203</v>
      </c>
      <c r="E1166" s="176" t="s">
        <v>203</v>
      </c>
      <c r="F1166" s="176" t="s">
        <v>203</v>
      </c>
      <c r="G1166" s="176" t="s">
        <v>205</v>
      </c>
      <c r="H1166" s="176" t="s">
        <v>203</v>
      </c>
      <c r="I1166" s="176" t="s">
        <v>205</v>
      </c>
      <c r="J1166" s="176" t="s">
        <v>205</v>
      </c>
      <c r="K1166" s="176" t="s">
        <v>205</v>
      </c>
      <c r="L1166" s="176" t="s">
        <v>205</v>
      </c>
      <c r="M1166" s="176" t="s">
        <v>205</v>
      </c>
      <c r="N1166" s="176" t="s">
        <v>205</v>
      </c>
      <c r="O1166" s="176" t="s">
        <v>204</v>
      </c>
      <c r="P1166" s="176" t="s">
        <v>204</v>
      </c>
      <c r="Q1166" s="176" t="s">
        <v>204</v>
      </c>
      <c r="R1166" s="176" t="s">
        <v>204</v>
      </c>
      <c r="S1166" s="176" t="s">
        <v>204</v>
      </c>
      <c r="T1166" s="176" t="s">
        <v>204</v>
      </c>
      <c r="U1166" s="176" t="s">
        <v>266</v>
      </c>
      <c r="V1166" s="176" t="s">
        <v>266</v>
      </c>
      <c r="W1166" s="176" t="s">
        <v>266</v>
      </c>
      <c r="X1166" s="176" t="s">
        <v>266</v>
      </c>
      <c r="Y1166" s="176" t="s">
        <v>266</v>
      </c>
      <c r="Z1166" s="176" t="s">
        <v>266</v>
      </c>
      <c r="AA1166" s="176" t="s">
        <v>266</v>
      </c>
      <c r="AB1166" s="176" t="s">
        <v>266</v>
      </c>
      <c r="AC1166" s="176" t="s">
        <v>266</v>
      </c>
      <c r="AD1166" s="176" t="s">
        <v>266</v>
      </c>
      <c r="AE1166" s="176" t="s">
        <v>266</v>
      </c>
      <c r="AF1166" s="176" t="s">
        <v>266</v>
      </c>
      <c r="AG1166" s="176" t="s">
        <v>266</v>
      </c>
      <c r="AH1166" s="176" t="s">
        <v>266</v>
      </c>
      <c r="AI1166" s="176" t="s">
        <v>266</v>
      </c>
      <c r="AJ1166" s="176" t="s">
        <v>266</v>
      </c>
      <c r="AK1166" s="176" t="s">
        <v>266</v>
      </c>
      <c r="AL1166" s="176" t="s">
        <v>266</v>
      </c>
      <c r="AM1166" s="176" t="s">
        <v>266</v>
      </c>
      <c r="AN1166" s="176" t="s">
        <v>266</v>
      </c>
      <c r="AO1166" s="176" t="s">
        <v>266</v>
      </c>
      <c r="AP1166" s="176" t="s">
        <v>266</v>
      </c>
      <c r="AQ1166" s="176" t="s">
        <v>266</v>
      </c>
      <c r="AR1166" s="176" t="s">
        <v>266</v>
      </c>
      <c r="AS1166" s="176" t="s">
        <v>266</v>
      </c>
      <c r="AT1166" s="176" t="s">
        <v>266</v>
      </c>
      <c r="AU1166" s="176" t="s">
        <v>266</v>
      </c>
      <c r="AV1166" s="176" t="s">
        <v>266</v>
      </c>
      <c r="AW1166" s="176" t="s">
        <v>266</v>
      </c>
      <c r="AX1166" s="176" t="s">
        <v>266</v>
      </c>
    </row>
    <row r="1167" spans="1:50" x14ac:dyDescent="0.3">
      <c r="A1167" s="176">
        <v>802731</v>
      </c>
      <c r="B1167" s="176" t="s">
        <v>492</v>
      </c>
      <c r="C1167" s="176" t="s">
        <v>205</v>
      </c>
      <c r="D1167" s="176" t="s">
        <v>203</v>
      </c>
      <c r="E1167" s="176" t="s">
        <v>204</v>
      </c>
      <c r="F1167" s="176" t="s">
        <v>205</v>
      </c>
      <c r="G1167" s="176" t="s">
        <v>205</v>
      </c>
      <c r="H1167" s="176" t="s">
        <v>205</v>
      </c>
      <c r="I1167" s="176" t="s">
        <v>205</v>
      </c>
      <c r="J1167" s="176" t="s">
        <v>205</v>
      </c>
      <c r="K1167" s="176" t="s">
        <v>203</v>
      </c>
      <c r="L1167" s="176" t="s">
        <v>203</v>
      </c>
      <c r="M1167" s="176" t="s">
        <v>203</v>
      </c>
      <c r="N1167" s="176" t="s">
        <v>205</v>
      </c>
      <c r="O1167" s="176" t="s">
        <v>204</v>
      </c>
      <c r="P1167" s="176" t="s">
        <v>204</v>
      </c>
      <c r="Q1167" s="176" t="s">
        <v>204</v>
      </c>
      <c r="R1167" s="176" t="s">
        <v>204</v>
      </c>
      <c r="S1167" s="176" t="s">
        <v>204</v>
      </c>
      <c r="T1167" s="176" t="s">
        <v>204</v>
      </c>
      <c r="U1167" s="176" t="s">
        <v>266</v>
      </c>
      <c r="V1167" s="176" t="s">
        <v>266</v>
      </c>
      <c r="W1167" s="176" t="s">
        <v>266</v>
      </c>
      <c r="X1167" s="176" t="s">
        <v>266</v>
      </c>
      <c r="Y1167" s="176" t="s">
        <v>266</v>
      </c>
      <c r="Z1167" s="176" t="s">
        <v>266</v>
      </c>
      <c r="AA1167" s="176" t="s">
        <v>266</v>
      </c>
      <c r="AB1167" s="176" t="s">
        <v>266</v>
      </c>
      <c r="AC1167" s="176" t="s">
        <v>266</v>
      </c>
      <c r="AD1167" s="176" t="s">
        <v>266</v>
      </c>
      <c r="AE1167" s="176" t="s">
        <v>266</v>
      </c>
      <c r="AF1167" s="176" t="s">
        <v>266</v>
      </c>
      <c r="AG1167" s="176" t="s">
        <v>266</v>
      </c>
      <c r="AH1167" s="176" t="s">
        <v>266</v>
      </c>
      <c r="AI1167" s="176" t="s">
        <v>266</v>
      </c>
      <c r="AJ1167" s="176" t="s">
        <v>266</v>
      </c>
      <c r="AK1167" s="176" t="s">
        <v>266</v>
      </c>
      <c r="AL1167" s="176" t="s">
        <v>266</v>
      </c>
      <c r="AM1167" s="176" t="s">
        <v>266</v>
      </c>
      <c r="AN1167" s="176" t="s">
        <v>266</v>
      </c>
      <c r="AO1167" s="176" t="s">
        <v>266</v>
      </c>
      <c r="AP1167" s="176" t="s">
        <v>266</v>
      </c>
      <c r="AQ1167" s="176" t="s">
        <v>266</v>
      </c>
      <c r="AR1167" s="176" t="s">
        <v>266</v>
      </c>
      <c r="AS1167" s="176" t="s">
        <v>266</v>
      </c>
      <c r="AT1167" s="176" t="s">
        <v>266</v>
      </c>
      <c r="AU1167" s="176" t="s">
        <v>266</v>
      </c>
      <c r="AV1167" s="176" t="s">
        <v>266</v>
      </c>
      <c r="AW1167" s="176" t="s">
        <v>266</v>
      </c>
      <c r="AX1167" s="176" t="s">
        <v>266</v>
      </c>
    </row>
    <row r="1168" spans="1:50" x14ac:dyDescent="0.3">
      <c r="A1168" s="176">
        <v>802860</v>
      </c>
      <c r="B1168" s="176" t="s">
        <v>492</v>
      </c>
      <c r="C1168" s="176" t="s">
        <v>205</v>
      </c>
      <c r="D1168" s="176" t="s">
        <v>203</v>
      </c>
      <c r="E1168" s="176" t="s">
        <v>205</v>
      </c>
      <c r="F1168" s="176" t="s">
        <v>203</v>
      </c>
      <c r="G1168" s="176" t="s">
        <v>205</v>
      </c>
      <c r="H1168" s="176" t="s">
        <v>205</v>
      </c>
      <c r="I1168" s="176" t="s">
        <v>203</v>
      </c>
      <c r="J1168" s="176" t="s">
        <v>203</v>
      </c>
      <c r="K1168" s="176" t="s">
        <v>205</v>
      </c>
      <c r="L1168" s="176" t="s">
        <v>203</v>
      </c>
      <c r="M1168" s="176" t="s">
        <v>203</v>
      </c>
      <c r="N1168" s="176" t="s">
        <v>205</v>
      </c>
      <c r="O1168" s="176" t="s">
        <v>204</v>
      </c>
      <c r="P1168" s="176" t="s">
        <v>204</v>
      </c>
      <c r="Q1168" s="176" t="s">
        <v>204</v>
      </c>
      <c r="R1168" s="176" t="s">
        <v>204</v>
      </c>
      <c r="S1168" s="176" t="s">
        <v>204</v>
      </c>
      <c r="T1168" s="176" t="s">
        <v>204</v>
      </c>
      <c r="U1168" s="176" t="s">
        <v>266</v>
      </c>
      <c r="V1168" s="176" t="s">
        <v>266</v>
      </c>
      <c r="W1168" s="176" t="s">
        <v>266</v>
      </c>
      <c r="X1168" s="176" t="s">
        <v>266</v>
      </c>
      <c r="Y1168" s="176" t="s">
        <v>266</v>
      </c>
      <c r="Z1168" s="176" t="s">
        <v>266</v>
      </c>
      <c r="AA1168" s="176" t="s">
        <v>266</v>
      </c>
      <c r="AB1168" s="176" t="s">
        <v>266</v>
      </c>
      <c r="AC1168" s="176" t="s">
        <v>266</v>
      </c>
      <c r="AD1168" s="176" t="s">
        <v>266</v>
      </c>
      <c r="AE1168" s="176" t="s">
        <v>266</v>
      </c>
      <c r="AF1168" s="176" t="s">
        <v>266</v>
      </c>
      <c r="AG1168" s="176" t="s">
        <v>266</v>
      </c>
      <c r="AH1168" s="176" t="s">
        <v>266</v>
      </c>
      <c r="AI1168" s="176" t="s">
        <v>266</v>
      </c>
      <c r="AJ1168" s="176" t="s">
        <v>266</v>
      </c>
      <c r="AK1168" s="176" t="s">
        <v>266</v>
      </c>
      <c r="AL1168" s="176" t="s">
        <v>266</v>
      </c>
      <c r="AM1168" s="176" t="s">
        <v>266</v>
      </c>
      <c r="AN1168" s="176" t="s">
        <v>266</v>
      </c>
      <c r="AO1168" s="176" t="s">
        <v>266</v>
      </c>
      <c r="AP1168" s="176" t="s">
        <v>266</v>
      </c>
      <c r="AQ1168" s="176" t="s">
        <v>266</v>
      </c>
      <c r="AR1168" s="176" t="s">
        <v>266</v>
      </c>
      <c r="AS1168" s="176" t="s">
        <v>266</v>
      </c>
      <c r="AT1168" s="176" t="s">
        <v>266</v>
      </c>
      <c r="AU1168" s="176" t="s">
        <v>266</v>
      </c>
      <c r="AV1168" s="176" t="s">
        <v>266</v>
      </c>
      <c r="AW1168" s="176" t="s">
        <v>266</v>
      </c>
      <c r="AX1168" s="176" t="s">
        <v>266</v>
      </c>
    </row>
    <row r="1169" spans="1:50" x14ac:dyDescent="0.3">
      <c r="A1169" s="176">
        <v>803197</v>
      </c>
      <c r="B1169" s="176" t="s">
        <v>492</v>
      </c>
      <c r="C1169" s="176" t="s">
        <v>203</v>
      </c>
      <c r="D1169" s="176" t="s">
        <v>203</v>
      </c>
      <c r="E1169" s="176" t="s">
        <v>203</v>
      </c>
      <c r="F1169" s="176" t="s">
        <v>203</v>
      </c>
      <c r="G1169" s="176" t="s">
        <v>205</v>
      </c>
      <c r="H1169" s="176" t="s">
        <v>203</v>
      </c>
      <c r="I1169" s="176" t="s">
        <v>203</v>
      </c>
      <c r="J1169" s="176" t="s">
        <v>203</v>
      </c>
      <c r="K1169" s="176" t="s">
        <v>203</v>
      </c>
      <c r="L1169" s="176" t="s">
        <v>203</v>
      </c>
      <c r="M1169" s="176" t="s">
        <v>205</v>
      </c>
      <c r="N1169" s="176" t="s">
        <v>205</v>
      </c>
      <c r="O1169" s="176" t="s">
        <v>204</v>
      </c>
      <c r="P1169" s="176" t="s">
        <v>204</v>
      </c>
      <c r="Q1169" s="176" t="s">
        <v>204</v>
      </c>
      <c r="R1169" s="176" t="s">
        <v>204</v>
      </c>
      <c r="S1169" s="176" t="s">
        <v>204</v>
      </c>
      <c r="T1169" s="176" t="s">
        <v>204</v>
      </c>
      <c r="U1169" s="176" t="s">
        <v>266</v>
      </c>
      <c r="V1169" s="176" t="s">
        <v>266</v>
      </c>
      <c r="W1169" s="176" t="s">
        <v>266</v>
      </c>
      <c r="X1169" s="176" t="s">
        <v>266</v>
      </c>
      <c r="Y1169" s="176" t="s">
        <v>266</v>
      </c>
      <c r="Z1169" s="176" t="s">
        <v>266</v>
      </c>
      <c r="AA1169" s="176" t="s">
        <v>266</v>
      </c>
      <c r="AB1169" s="176" t="s">
        <v>266</v>
      </c>
      <c r="AC1169" s="176" t="s">
        <v>266</v>
      </c>
      <c r="AD1169" s="176" t="s">
        <v>266</v>
      </c>
      <c r="AE1169" s="176" t="s">
        <v>266</v>
      </c>
      <c r="AF1169" s="176" t="s">
        <v>266</v>
      </c>
      <c r="AG1169" s="176" t="s">
        <v>266</v>
      </c>
      <c r="AH1169" s="176" t="s">
        <v>266</v>
      </c>
      <c r="AI1169" s="176" t="s">
        <v>266</v>
      </c>
      <c r="AJ1169" s="176" t="s">
        <v>266</v>
      </c>
      <c r="AK1169" s="176" t="s">
        <v>266</v>
      </c>
      <c r="AL1169" s="176" t="s">
        <v>266</v>
      </c>
      <c r="AM1169" s="176" t="s">
        <v>266</v>
      </c>
      <c r="AN1169" s="176" t="s">
        <v>266</v>
      </c>
      <c r="AO1169" s="176" t="s">
        <v>266</v>
      </c>
      <c r="AP1169" s="176" t="s">
        <v>266</v>
      </c>
      <c r="AQ1169" s="176" t="s">
        <v>266</v>
      </c>
      <c r="AR1169" s="176" t="s">
        <v>266</v>
      </c>
      <c r="AS1169" s="176" t="s">
        <v>266</v>
      </c>
      <c r="AT1169" s="176" t="s">
        <v>266</v>
      </c>
      <c r="AU1169" s="176" t="s">
        <v>266</v>
      </c>
      <c r="AV1169" s="176" t="s">
        <v>266</v>
      </c>
      <c r="AW1169" s="176" t="s">
        <v>266</v>
      </c>
      <c r="AX1169" s="176" t="s">
        <v>266</v>
      </c>
    </row>
    <row r="1170" spans="1:50" x14ac:dyDescent="0.3">
      <c r="A1170" s="176">
        <v>805175</v>
      </c>
      <c r="B1170" s="176" t="s">
        <v>492</v>
      </c>
      <c r="C1170" s="176" t="s">
        <v>203</v>
      </c>
      <c r="D1170" s="176" t="s">
        <v>203</v>
      </c>
      <c r="E1170" s="176" t="s">
        <v>203</v>
      </c>
      <c r="F1170" s="176" t="s">
        <v>203</v>
      </c>
      <c r="G1170" s="176" t="s">
        <v>203</v>
      </c>
      <c r="H1170" s="176" t="s">
        <v>203</v>
      </c>
      <c r="I1170" s="176" t="s">
        <v>203</v>
      </c>
      <c r="J1170" s="176" t="s">
        <v>203</v>
      </c>
      <c r="K1170" s="176" t="s">
        <v>203</v>
      </c>
      <c r="L1170" s="176" t="s">
        <v>203</v>
      </c>
      <c r="M1170" s="176" t="s">
        <v>203</v>
      </c>
      <c r="N1170" s="176" t="s">
        <v>203</v>
      </c>
      <c r="O1170" s="176" t="s">
        <v>204</v>
      </c>
      <c r="P1170" s="176" t="s">
        <v>204</v>
      </c>
      <c r="Q1170" s="176" t="s">
        <v>204</v>
      </c>
      <c r="R1170" s="176" t="s">
        <v>204</v>
      </c>
      <c r="S1170" s="176" t="s">
        <v>204</v>
      </c>
      <c r="T1170" s="176" t="s">
        <v>204</v>
      </c>
      <c r="U1170" s="176" t="s">
        <v>266</v>
      </c>
      <c r="V1170" s="176" t="s">
        <v>266</v>
      </c>
      <c r="W1170" s="176" t="s">
        <v>266</v>
      </c>
      <c r="X1170" s="176" t="s">
        <v>266</v>
      </c>
      <c r="Y1170" s="176" t="s">
        <v>266</v>
      </c>
      <c r="Z1170" s="176" t="s">
        <v>266</v>
      </c>
      <c r="AA1170" s="176" t="s">
        <v>266</v>
      </c>
      <c r="AB1170" s="176" t="s">
        <v>266</v>
      </c>
      <c r="AC1170" s="176" t="s">
        <v>266</v>
      </c>
      <c r="AD1170" s="176" t="s">
        <v>266</v>
      </c>
      <c r="AE1170" s="176" t="s">
        <v>266</v>
      </c>
      <c r="AF1170" s="176" t="s">
        <v>266</v>
      </c>
      <c r="AG1170" s="176" t="s">
        <v>266</v>
      </c>
      <c r="AH1170" s="176" t="s">
        <v>266</v>
      </c>
      <c r="AI1170" s="176" t="s">
        <v>266</v>
      </c>
      <c r="AJ1170" s="176" t="s">
        <v>266</v>
      </c>
      <c r="AK1170" s="176" t="s">
        <v>266</v>
      </c>
      <c r="AL1170" s="176" t="s">
        <v>266</v>
      </c>
      <c r="AM1170" s="176" t="s">
        <v>266</v>
      </c>
      <c r="AN1170" s="176" t="s">
        <v>266</v>
      </c>
      <c r="AO1170" s="176" t="s">
        <v>266</v>
      </c>
      <c r="AP1170" s="176" t="s">
        <v>266</v>
      </c>
      <c r="AQ1170" s="176" t="s">
        <v>266</v>
      </c>
      <c r="AR1170" s="176" t="s">
        <v>266</v>
      </c>
      <c r="AS1170" s="176" t="s">
        <v>266</v>
      </c>
      <c r="AT1170" s="176" t="s">
        <v>266</v>
      </c>
      <c r="AU1170" s="176" t="s">
        <v>266</v>
      </c>
      <c r="AV1170" s="176" t="s">
        <v>266</v>
      </c>
      <c r="AW1170" s="176" t="s">
        <v>266</v>
      </c>
      <c r="AX1170" s="176" t="s">
        <v>266</v>
      </c>
    </row>
    <row r="1171" spans="1:50" x14ac:dyDescent="0.3">
      <c r="A1171" s="176">
        <v>805459</v>
      </c>
      <c r="B1171" s="176" t="s">
        <v>492</v>
      </c>
      <c r="C1171" s="176" t="s">
        <v>205</v>
      </c>
      <c r="D1171" s="176" t="s">
        <v>205</v>
      </c>
      <c r="E1171" s="176" t="s">
        <v>205</v>
      </c>
      <c r="F1171" s="176" t="s">
        <v>205</v>
      </c>
      <c r="G1171" s="176" t="s">
        <v>203</v>
      </c>
      <c r="H1171" s="176" t="s">
        <v>203</v>
      </c>
      <c r="I1171" s="176" t="s">
        <v>203</v>
      </c>
      <c r="J1171" s="176" t="s">
        <v>205</v>
      </c>
      <c r="K1171" s="176" t="s">
        <v>203</v>
      </c>
      <c r="L1171" s="176" t="s">
        <v>203</v>
      </c>
      <c r="M1171" s="176" t="s">
        <v>205</v>
      </c>
      <c r="N1171" s="176" t="s">
        <v>205</v>
      </c>
      <c r="O1171" s="176" t="s">
        <v>204</v>
      </c>
      <c r="P1171" s="176" t="s">
        <v>204</v>
      </c>
      <c r="Q1171" s="176" t="s">
        <v>204</v>
      </c>
      <c r="R1171" s="176" t="s">
        <v>204</v>
      </c>
      <c r="S1171" s="176" t="s">
        <v>204</v>
      </c>
      <c r="T1171" s="176" t="s">
        <v>204</v>
      </c>
      <c r="U1171" s="176" t="s">
        <v>266</v>
      </c>
      <c r="V1171" s="176" t="s">
        <v>266</v>
      </c>
      <c r="W1171" s="176" t="s">
        <v>266</v>
      </c>
      <c r="X1171" s="176" t="s">
        <v>266</v>
      </c>
      <c r="Y1171" s="176" t="s">
        <v>266</v>
      </c>
      <c r="Z1171" s="176" t="s">
        <v>266</v>
      </c>
      <c r="AA1171" s="176" t="s">
        <v>266</v>
      </c>
      <c r="AB1171" s="176" t="s">
        <v>266</v>
      </c>
      <c r="AC1171" s="176" t="s">
        <v>266</v>
      </c>
      <c r="AD1171" s="176" t="s">
        <v>266</v>
      </c>
      <c r="AE1171" s="176" t="s">
        <v>266</v>
      </c>
      <c r="AF1171" s="176" t="s">
        <v>266</v>
      </c>
      <c r="AG1171" s="176" t="s">
        <v>266</v>
      </c>
      <c r="AH1171" s="176" t="s">
        <v>266</v>
      </c>
      <c r="AI1171" s="176" t="s">
        <v>266</v>
      </c>
      <c r="AJ1171" s="176" t="s">
        <v>266</v>
      </c>
      <c r="AK1171" s="176" t="s">
        <v>266</v>
      </c>
      <c r="AL1171" s="176" t="s">
        <v>266</v>
      </c>
      <c r="AM1171" s="176" t="s">
        <v>266</v>
      </c>
      <c r="AN1171" s="176" t="s">
        <v>266</v>
      </c>
      <c r="AO1171" s="176" t="s">
        <v>266</v>
      </c>
      <c r="AP1171" s="176" t="s">
        <v>266</v>
      </c>
      <c r="AQ1171" s="176" t="s">
        <v>266</v>
      </c>
      <c r="AR1171" s="176" t="s">
        <v>266</v>
      </c>
      <c r="AS1171" s="176" t="s">
        <v>266</v>
      </c>
      <c r="AT1171" s="176" t="s">
        <v>266</v>
      </c>
      <c r="AU1171" s="176" t="s">
        <v>266</v>
      </c>
      <c r="AV1171" s="176" t="s">
        <v>266</v>
      </c>
      <c r="AW1171" s="176" t="s">
        <v>266</v>
      </c>
      <c r="AX1171" s="176" t="s">
        <v>266</v>
      </c>
    </row>
    <row r="1172" spans="1:50" x14ac:dyDescent="0.3">
      <c r="A1172" s="176">
        <v>805775</v>
      </c>
      <c r="B1172" s="176" t="s">
        <v>492</v>
      </c>
      <c r="C1172" s="176" t="s">
        <v>203</v>
      </c>
      <c r="D1172" s="176" t="s">
        <v>203</v>
      </c>
      <c r="E1172" s="176" t="s">
        <v>205</v>
      </c>
      <c r="F1172" s="176" t="s">
        <v>205</v>
      </c>
      <c r="G1172" s="176" t="s">
        <v>205</v>
      </c>
      <c r="H1172" s="176" t="s">
        <v>203</v>
      </c>
      <c r="I1172" s="176" t="s">
        <v>205</v>
      </c>
      <c r="J1172" s="176" t="s">
        <v>203</v>
      </c>
      <c r="K1172" s="176" t="s">
        <v>203</v>
      </c>
      <c r="L1172" s="176" t="s">
        <v>203</v>
      </c>
      <c r="M1172" s="176" t="s">
        <v>205</v>
      </c>
      <c r="N1172" s="176" t="s">
        <v>205</v>
      </c>
      <c r="O1172" s="176" t="s">
        <v>204</v>
      </c>
      <c r="P1172" s="176" t="s">
        <v>204</v>
      </c>
      <c r="Q1172" s="176" t="s">
        <v>204</v>
      </c>
      <c r="R1172" s="176" t="s">
        <v>204</v>
      </c>
      <c r="S1172" s="176" t="s">
        <v>204</v>
      </c>
      <c r="T1172" s="176" t="s">
        <v>204</v>
      </c>
      <c r="U1172" s="176" t="s">
        <v>266</v>
      </c>
      <c r="V1172" s="176" t="s">
        <v>266</v>
      </c>
      <c r="W1172" s="176" t="s">
        <v>266</v>
      </c>
      <c r="X1172" s="176" t="s">
        <v>266</v>
      </c>
      <c r="Y1172" s="176" t="s">
        <v>266</v>
      </c>
      <c r="Z1172" s="176" t="s">
        <v>266</v>
      </c>
      <c r="AA1172" s="176" t="s">
        <v>266</v>
      </c>
      <c r="AB1172" s="176" t="s">
        <v>266</v>
      </c>
      <c r="AC1172" s="176" t="s">
        <v>266</v>
      </c>
      <c r="AD1172" s="176" t="s">
        <v>266</v>
      </c>
      <c r="AE1172" s="176" t="s">
        <v>266</v>
      </c>
      <c r="AF1172" s="176" t="s">
        <v>266</v>
      </c>
      <c r="AG1172" s="176" t="s">
        <v>266</v>
      </c>
      <c r="AH1172" s="176" t="s">
        <v>266</v>
      </c>
      <c r="AI1172" s="176" t="s">
        <v>266</v>
      </c>
      <c r="AJ1172" s="176" t="s">
        <v>266</v>
      </c>
      <c r="AK1172" s="176" t="s">
        <v>266</v>
      </c>
      <c r="AL1172" s="176" t="s">
        <v>266</v>
      </c>
      <c r="AM1172" s="176" t="s">
        <v>266</v>
      </c>
      <c r="AN1172" s="176" t="s">
        <v>266</v>
      </c>
      <c r="AO1172" s="176" t="s">
        <v>266</v>
      </c>
      <c r="AP1172" s="176" t="s">
        <v>266</v>
      </c>
      <c r="AQ1172" s="176" t="s">
        <v>266</v>
      </c>
      <c r="AR1172" s="176" t="s">
        <v>266</v>
      </c>
      <c r="AS1172" s="176" t="s">
        <v>266</v>
      </c>
      <c r="AT1172" s="176" t="s">
        <v>266</v>
      </c>
      <c r="AU1172" s="176" t="s">
        <v>266</v>
      </c>
      <c r="AV1172" s="176" t="s">
        <v>266</v>
      </c>
      <c r="AW1172" s="176" t="s">
        <v>266</v>
      </c>
      <c r="AX1172" s="176" t="s">
        <v>266</v>
      </c>
    </row>
    <row r="1173" spans="1:50" x14ac:dyDescent="0.3">
      <c r="A1173" s="176">
        <v>806238</v>
      </c>
      <c r="B1173" s="176" t="s">
        <v>492</v>
      </c>
      <c r="C1173" s="176" t="s">
        <v>205</v>
      </c>
      <c r="D1173" s="176" t="s">
        <v>203</v>
      </c>
      <c r="E1173" s="176" t="s">
        <v>203</v>
      </c>
      <c r="F1173" s="176" t="s">
        <v>203</v>
      </c>
      <c r="G1173" s="176" t="s">
        <v>205</v>
      </c>
      <c r="H1173" s="176" t="s">
        <v>203</v>
      </c>
      <c r="I1173" s="176" t="s">
        <v>205</v>
      </c>
      <c r="J1173" s="176" t="s">
        <v>203</v>
      </c>
      <c r="K1173" s="176" t="s">
        <v>203</v>
      </c>
      <c r="L1173" s="176" t="s">
        <v>203</v>
      </c>
      <c r="M1173" s="176" t="s">
        <v>203</v>
      </c>
      <c r="N1173" s="176" t="s">
        <v>203</v>
      </c>
      <c r="O1173" s="176" t="s">
        <v>204</v>
      </c>
      <c r="P1173" s="176" t="s">
        <v>204</v>
      </c>
      <c r="Q1173" s="176" t="s">
        <v>204</v>
      </c>
      <c r="R1173" s="176" t="s">
        <v>204</v>
      </c>
      <c r="S1173" s="176" t="s">
        <v>204</v>
      </c>
      <c r="T1173" s="176" t="s">
        <v>204</v>
      </c>
      <c r="U1173" s="176" t="s">
        <v>266</v>
      </c>
      <c r="V1173" s="176" t="s">
        <v>266</v>
      </c>
      <c r="W1173" s="176" t="s">
        <v>266</v>
      </c>
      <c r="X1173" s="176" t="s">
        <v>266</v>
      </c>
      <c r="Y1173" s="176" t="s">
        <v>266</v>
      </c>
      <c r="Z1173" s="176" t="s">
        <v>266</v>
      </c>
      <c r="AA1173" s="176" t="s">
        <v>266</v>
      </c>
      <c r="AB1173" s="176" t="s">
        <v>266</v>
      </c>
      <c r="AC1173" s="176" t="s">
        <v>266</v>
      </c>
      <c r="AD1173" s="176" t="s">
        <v>266</v>
      </c>
      <c r="AE1173" s="176" t="s">
        <v>266</v>
      </c>
      <c r="AF1173" s="176" t="s">
        <v>266</v>
      </c>
      <c r="AG1173" s="176" t="s">
        <v>266</v>
      </c>
      <c r="AH1173" s="176" t="s">
        <v>266</v>
      </c>
      <c r="AI1173" s="176" t="s">
        <v>266</v>
      </c>
      <c r="AJ1173" s="176" t="s">
        <v>266</v>
      </c>
      <c r="AK1173" s="176" t="s">
        <v>266</v>
      </c>
      <c r="AL1173" s="176" t="s">
        <v>266</v>
      </c>
      <c r="AM1173" s="176" t="s">
        <v>266</v>
      </c>
      <c r="AN1173" s="176" t="s">
        <v>266</v>
      </c>
      <c r="AO1173" s="176" t="s">
        <v>266</v>
      </c>
      <c r="AP1173" s="176" t="s">
        <v>266</v>
      </c>
      <c r="AQ1173" s="176" t="s">
        <v>266</v>
      </c>
      <c r="AR1173" s="176" t="s">
        <v>266</v>
      </c>
      <c r="AS1173" s="176" t="s">
        <v>266</v>
      </c>
      <c r="AT1173" s="176" t="s">
        <v>266</v>
      </c>
      <c r="AU1173" s="176" t="s">
        <v>266</v>
      </c>
      <c r="AV1173" s="176" t="s">
        <v>266</v>
      </c>
      <c r="AW1173" s="176" t="s">
        <v>266</v>
      </c>
      <c r="AX1173" s="176" t="s">
        <v>266</v>
      </c>
    </row>
    <row r="1174" spans="1:50" x14ac:dyDescent="0.3">
      <c r="A1174" s="176">
        <v>806889</v>
      </c>
      <c r="B1174" s="176" t="s">
        <v>492</v>
      </c>
      <c r="C1174" s="176" t="s">
        <v>205</v>
      </c>
      <c r="D1174" s="176" t="s">
        <v>205</v>
      </c>
      <c r="E1174" s="176" t="s">
        <v>205</v>
      </c>
      <c r="F1174" s="176" t="s">
        <v>203</v>
      </c>
      <c r="G1174" s="176" t="s">
        <v>203</v>
      </c>
      <c r="H1174" s="176" t="s">
        <v>203</v>
      </c>
      <c r="I1174" s="176" t="s">
        <v>203</v>
      </c>
      <c r="J1174" s="176" t="s">
        <v>203</v>
      </c>
      <c r="K1174" s="176" t="s">
        <v>203</v>
      </c>
      <c r="L1174" s="176" t="s">
        <v>204</v>
      </c>
      <c r="M1174" s="176" t="s">
        <v>203</v>
      </c>
      <c r="N1174" s="176" t="s">
        <v>203</v>
      </c>
      <c r="O1174" s="176" t="s">
        <v>204</v>
      </c>
      <c r="P1174" s="176" t="s">
        <v>205</v>
      </c>
      <c r="Q1174" s="176" t="s">
        <v>205</v>
      </c>
      <c r="R1174" s="176" t="s">
        <v>205</v>
      </c>
      <c r="S1174" s="176" t="s">
        <v>205</v>
      </c>
      <c r="T1174" s="176" t="s">
        <v>205</v>
      </c>
      <c r="AA1174" s="176" t="s">
        <v>266</v>
      </c>
      <c r="AB1174" s="176" t="s">
        <v>266</v>
      </c>
      <c r="AC1174" s="176" t="s">
        <v>266</v>
      </c>
      <c r="AD1174" s="176" t="s">
        <v>266</v>
      </c>
      <c r="AE1174" s="176" t="s">
        <v>266</v>
      </c>
      <c r="AF1174" s="176" t="s">
        <v>266</v>
      </c>
      <c r="AG1174" s="176" t="s">
        <v>266</v>
      </c>
      <c r="AH1174" s="176" t="s">
        <v>266</v>
      </c>
      <c r="AI1174" s="176" t="s">
        <v>266</v>
      </c>
      <c r="AJ1174" s="176" t="s">
        <v>266</v>
      </c>
      <c r="AK1174" s="176" t="s">
        <v>266</v>
      </c>
      <c r="AL1174" s="176" t="s">
        <v>266</v>
      </c>
      <c r="AM1174" s="176" t="s">
        <v>266</v>
      </c>
      <c r="AN1174" s="176" t="s">
        <v>266</v>
      </c>
      <c r="AO1174" s="176" t="s">
        <v>266</v>
      </c>
      <c r="AP1174" s="176" t="s">
        <v>266</v>
      </c>
      <c r="AQ1174" s="176" t="s">
        <v>266</v>
      </c>
      <c r="AR1174" s="176" t="s">
        <v>266</v>
      </c>
      <c r="AS1174" s="176" t="s">
        <v>266</v>
      </c>
      <c r="AT1174" s="176" t="s">
        <v>266</v>
      </c>
      <c r="AU1174" s="176" t="s">
        <v>266</v>
      </c>
      <c r="AV1174" s="176" t="s">
        <v>266</v>
      </c>
      <c r="AW1174" s="176" t="s">
        <v>266</v>
      </c>
      <c r="AX1174" s="176" t="s">
        <v>266</v>
      </c>
    </row>
    <row r="1175" spans="1:50" x14ac:dyDescent="0.3">
      <c r="A1175" s="176">
        <v>806903</v>
      </c>
      <c r="B1175" s="176" t="s">
        <v>492</v>
      </c>
      <c r="C1175" s="176" t="s">
        <v>203</v>
      </c>
      <c r="D1175" s="176" t="s">
        <v>205</v>
      </c>
      <c r="E1175" s="176" t="s">
        <v>203</v>
      </c>
      <c r="F1175" s="176" t="s">
        <v>204</v>
      </c>
      <c r="G1175" s="176" t="s">
        <v>203</v>
      </c>
      <c r="H1175" s="176" t="s">
        <v>203</v>
      </c>
      <c r="I1175" s="176" t="s">
        <v>203</v>
      </c>
      <c r="J1175" s="176" t="s">
        <v>205</v>
      </c>
      <c r="K1175" s="176" t="s">
        <v>205</v>
      </c>
      <c r="L1175" s="176" t="s">
        <v>203</v>
      </c>
      <c r="M1175" s="176" t="s">
        <v>205</v>
      </c>
      <c r="N1175" s="176" t="s">
        <v>205</v>
      </c>
      <c r="O1175" s="176" t="s">
        <v>204</v>
      </c>
      <c r="P1175" s="176" t="s">
        <v>204</v>
      </c>
      <c r="Q1175" s="176" t="s">
        <v>204</v>
      </c>
      <c r="R1175" s="176" t="s">
        <v>204</v>
      </c>
      <c r="S1175" s="176" t="s">
        <v>204</v>
      </c>
      <c r="T1175" s="176" t="s">
        <v>204</v>
      </c>
      <c r="U1175" s="176" t="s">
        <v>266</v>
      </c>
      <c r="V1175" s="176" t="s">
        <v>266</v>
      </c>
      <c r="W1175" s="176" t="s">
        <v>266</v>
      </c>
      <c r="X1175" s="176" t="s">
        <v>266</v>
      </c>
      <c r="Y1175" s="176" t="s">
        <v>266</v>
      </c>
      <c r="Z1175" s="176" t="s">
        <v>266</v>
      </c>
      <c r="AA1175" s="176" t="s">
        <v>266</v>
      </c>
      <c r="AB1175" s="176" t="s">
        <v>266</v>
      </c>
      <c r="AC1175" s="176" t="s">
        <v>266</v>
      </c>
      <c r="AD1175" s="176" t="s">
        <v>266</v>
      </c>
      <c r="AE1175" s="176" t="s">
        <v>266</v>
      </c>
      <c r="AF1175" s="176" t="s">
        <v>266</v>
      </c>
      <c r="AG1175" s="176" t="s">
        <v>266</v>
      </c>
      <c r="AH1175" s="176" t="s">
        <v>266</v>
      </c>
      <c r="AI1175" s="176" t="s">
        <v>266</v>
      </c>
      <c r="AJ1175" s="176" t="s">
        <v>266</v>
      </c>
      <c r="AK1175" s="176" t="s">
        <v>266</v>
      </c>
      <c r="AL1175" s="176" t="s">
        <v>266</v>
      </c>
      <c r="AM1175" s="176" t="s">
        <v>266</v>
      </c>
      <c r="AN1175" s="176" t="s">
        <v>266</v>
      </c>
      <c r="AO1175" s="176" t="s">
        <v>266</v>
      </c>
      <c r="AP1175" s="176" t="s">
        <v>266</v>
      </c>
      <c r="AQ1175" s="176" t="s">
        <v>266</v>
      </c>
      <c r="AR1175" s="176" t="s">
        <v>266</v>
      </c>
      <c r="AS1175" s="176" t="s">
        <v>266</v>
      </c>
      <c r="AT1175" s="176" t="s">
        <v>266</v>
      </c>
      <c r="AU1175" s="176" t="s">
        <v>266</v>
      </c>
      <c r="AV1175" s="176" t="s">
        <v>266</v>
      </c>
      <c r="AW1175" s="176" t="s">
        <v>266</v>
      </c>
      <c r="AX1175" s="176" t="s">
        <v>266</v>
      </c>
    </row>
    <row r="1176" spans="1:50" x14ac:dyDescent="0.3">
      <c r="A1176" s="176">
        <v>807078</v>
      </c>
      <c r="B1176" s="176" t="s">
        <v>492</v>
      </c>
      <c r="C1176" s="176" t="s">
        <v>205</v>
      </c>
      <c r="D1176" s="176" t="s">
        <v>203</v>
      </c>
      <c r="E1176" s="176" t="s">
        <v>203</v>
      </c>
      <c r="F1176" s="176" t="s">
        <v>203</v>
      </c>
      <c r="G1176" s="176" t="s">
        <v>203</v>
      </c>
      <c r="H1176" s="176" t="s">
        <v>203</v>
      </c>
      <c r="I1176" s="176" t="s">
        <v>203</v>
      </c>
      <c r="J1176" s="176" t="s">
        <v>203</v>
      </c>
      <c r="K1176" s="176" t="s">
        <v>205</v>
      </c>
      <c r="L1176" s="176" t="s">
        <v>204</v>
      </c>
      <c r="M1176" s="176" t="s">
        <v>203</v>
      </c>
      <c r="N1176" s="176" t="s">
        <v>203</v>
      </c>
      <c r="O1176" s="176" t="s">
        <v>204</v>
      </c>
      <c r="P1176" s="176" t="s">
        <v>204</v>
      </c>
      <c r="Q1176" s="176" t="s">
        <v>204</v>
      </c>
      <c r="R1176" s="176" t="s">
        <v>204</v>
      </c>
      <c r="S1176" s="176" t="s">
        <v>204</v>
      </c>
      <c r="T1176" s="176" t="s">
        <v>204</v>
      </c>
      <c r="U1176" s="176" t="s">
        <v>266</v>
      </c>
      <c r="V1176" s="176" t="s">
        <v>266</v>
      </c>
      <c r="W1176" s="176" t="s">
        <v>266</v>
      </c>
      <c r="X1176" s="176" t="s">
        <v>266</v>
      </c>
      <c r="Y1176" s="176" t="s">
        <v>266</v>
      </c>
      <c r="Z1176" s="176" t="s">
        <v>266</v>
      </c>
      <c r="AA1176" s="176" t="s">
        <v>266</v>
      </c>
      <c r="AB1176" s="176" t="s">
        <v>266</v>
      </c>
      <c r="AC1176" s="176" t="s">
        <v>266</v>
      </c>
      <c r="AD1176" s="176" t="s">
        <v>266</v>
      </c>
      <c r="AE1176" s="176" t="s">
        <v>266</v>
      </c>
      <c r="AF1176" s="176" t="s">
        <v>266</v>
      </c>
      <c r="AG1176" s="176" t="s">
        <v>266</v>
      </c>
      <c r="AH1176" s="176" t="s">
        <v>266</v>
      </c>
      <c r="AI1176" s="176" t="s">
        <v>266</v>
      </c>
      <c r="AJ1176" s="176" t="s">
        <v>266</v>
      </c>
      <c r="AK1176" s="176" t="s">
        <v>266</v>
      </c>
      <c r="AL1176" s="176" t="s">
        <v>266</v>
      </c>
      <c r="AM1176" s="176" t="s">
        <v>266</v>
      </c>
      <c r="AN1176" s="176" t="s">
        <v>266</v>
      </c>
      <c r="AO1176" s="176" t="s">
        <v>266</v>
      </c>
      <c r="AP1176" s="176" t="s">
        <v>266</v>
      </c>
      <c r="AQ1176" s="176" t="s">
        <v>266</v>
      </c>
      <c r="AR1176" s="176" t="s">
        <v>266</v>
      </c>
      <c r="AS1176" s="176" t="s">
        <v>266</v>
      </c>
      <c r="AT1176" s="176" t="s">
        <v>266</v>
      </c>
      <c r="AU1176" s="176" t="s">
        <v>266</v>
      </c>
      <c r="AV1176" s="176" t="s">
        <v>266</v>
      </c>
      <c r="AW1176" s="176" t="s">
        <v>266</v>
      </c>
      <c r="AX1176" s="176" t="s">
        <v>266</v>
      </c>
    </row>
    <row r="1177" spans="1:50" x14ac:dyDescent="0.3">
      <c r="A1177" s="176">
        <v>807093</v>
      </c>
      <c r="B1177" s="176" t="s">
        <v>492</v>
      </c>
      <c r="C1177" s="176" t="s">
        <v>203</v>
      </c>
      <c r="D1177" s="176" t="s">
        <v>203</v>
      </c>
      <c r="E1177" s="176" t="s">
        <v>205</v>
      </c>
      <c r="F1177" s="176" t="s">
        <v>203</v>
      </c>
      <c r="G1177" s="176" t="s">
        <v>203</v>
      </c>
      <c r="H1177" s="176" t="s">
        <v>203</v>
      </c>
      <c r="I1177" s="176" t="s">
        <v>205</v>
      </c>
      <c r="J1177" s="176" t="s">
        <v>205</v>
      </c>
      <c r="K1177" s="176" t="s">
        <v>203</v>
      </c>
      <c r="L1177" s="176" t="s">
        <v>203</v>
      </c>
      <c r="M1177" s="176" t="s">
        <v>203</v>
      </c>
      <c r="N1177" s="176" t="s">
        <v>203</v>
      </c>
      <c r="O1177" s="176" t="s">
        <v>204</v>
      </c>
      <c r="P1177" s="176" t="s">
        <v>204</v>
      </c>
      <c r="Q1177" s="176" t="s">
        <v>204</v>
      </c>
      <c r="R1177" s="176" t="s">
        <v>204</v>
      </c>
      <c r="S1177" s="176" t="s">
        <v>204</v>
      </c>
      <c r="T1177" s="176" t="s">
        <v>204</v>
      </c>
      <c r="U1177" s="176" t="s">
        <v>266</v>
      </c>
      <c r="V1177" s="176" t="s">
        <v>266</v>
      </c>
      <c r="W1177" s="176" t="s">
        <v>266</v>
      </c>
      <c r="X1177" s="176" t="s">
        <v>266</v>
      </c>
      <c r="Y1177" s="176" t="s">
        <v>266</v>
      </c>
      <c r="Z1177" s="176" t="s">
        <v>266</v>
      </c>
      <c r="AA1177" s="176" t="s">
        <v>266</v>
      </c>
      <c r="AB1177" s="176" t="s">
        <v>266</v>
      </c>
      <c r="AC1177" s="176" t="s">
        <v>266</v>
      </c>
      <c r="AD1177" s="176" t="s">
        <v>266</v>
      </c>
      <c r="AE1177" s="176" t="s">
        <v>266</v>
      </c>
      <c r="AF1177" s="176" t="s">
        <v>266</v>
      </c>
      <c r="AG1177" s="176" t="s">
        <v>266</v>
      </c>
      <c r="AH1177" s="176" t="s">
        <v>266</v>
      </c>
      <c r="AI1177" s="176" t="s">
        <v>266</v>
      </c>
      <c r="AJ1177" s="176" t="s">
        <v>266</v>
      </c>
      <c r="AK1177" s="176" t="s">
        <v>266</v>
      </c>
      <c r="AL1177" s="176" t="s">
        <v>266</v>
      </c>
      <c r="AM1177" s="176" t="s">
        <v>266</v>
      </c>
      <c r="AN1177" s="176" t="s">
        <v>266</v>
      </c>
      <c r="AO1177" s="176" t="s">
        <v>266</v>
      </c>
      <c r="AP1177" s="176" t="s">
        <v>266</v>
      </c>
      <c r="AQ1177" s="176" t="s">
        <v>266</v>
      </c>
      <c r="AR1177" s="176" t="s">
        <v>266</v>
      </c>
      <c r="AS1177" s="176" t="s">
        <v>266</v>
      </c>
      <c r="AT1177" s="176" t="s">
        <v>266</v>
      </c>
      <c r="AU1177" s="176" t="s">
        <v>266</v>
      </c>
      <c r="AV1177" s="176" t="s">
        <v>266</v>
      </c>
      <c r="AW1177" s="176" t="s">
        <v>266</v>
      </c>
      <c r="AX1177" s="176" t="s">
        <v>266</v>
      </c>
    </row>
    <row r="1178" spans="1:50" x14ac:dyDescent="0.3">
      <c r="A1178" s="176">
        <v>807149</v>
      </c>
      <c r="B1178" s="176" t="s">
        <v>492</v>
      </c>
      <c r="C1178" s="176" t="s">
        <v>203</v>
      </c>
      <c r="D1178" s="176" t="s">
        <v>203</v>
      </c>
      <c r="E1178" s="176" t="s">
        <v>203</v>
      </c>
      <c r="F1178" s="176" t="s">
        <v>203</v>
      </c>
      <c r="G1178" s="176" t="s">
        <v>205</v>
      </c>
      <c r="H1178" s="176" t="s">
        <v>203</v>
      </c>
      <c r="I1178" s="176" t="s">
        <v>203</v>
      </c>
      <c r="J1178" s="176" t="s">
        <v>203</v>
      </c>
      <c r="K1178" s="176" t="s">
        <v>205</v>
      </c>
      <c r="L1178" s="176" t="s">
        <v>203</v>
      </c>
      <c r="M1178" s="176" t="s">
        <v>203</v>
      </c>
      <c r="N1178" s="176" t="s">
        <v>203</v>
      </c>
      <c r="O1178" s="176" t="s">
        <v>204</v>
      </c>
      <c r="P1178" s="176" t="s">
        <v>204</v>
      </c>
      <c r="Q1178" s="176" t="s">
        <v>204</v>
      </c>
      <c r="R1178" s="176" t="s">
        <v>204</v>
      </c>
      <c r="S1178" s="176" t="s">
        <v>204</v>
      </c>
      <c r="T1178" s="176" t="s">
        <v>204</v>
      </c>
      <c r="U1178" s="176" t="s">
        <v>266</v>
      </c>
      <c r="V1178" s="176" t="s">
        <v>266</v>
      </c>
      <c r="W1178" s="176" t="s">
        <v>266</v>
      </c>
      <c r="X1178" s="176" t="s">
        <v>266</v>
      </c>
      <c r="Y1178" s="176" t="s">
        <v>266</v>
      </c>
      <c r="Z1178" s="176" t="s">
        <v>266</v>
      </c>
      <c r="AA1178" s="176" t="s">
        <v>266</v>
      </c>
      <c r="AB1178" s="176" t="s">
        <v>266</v>
      </c>
      <c r="AC1178" s="176" t="s">
        <v>266</v>
      </c>
      <c r="AD1178" s="176" t="s">
        <v>266</v>
      </c>
      <c r="AE1178" s="176" t="s">
        <v>266</v>
      </c>
      <c r="AF1178" s="176" t="s">
        <v>266</v>
      </c>
      <c r="AG1178" s="176" t="s">
        <v>266</v>
      </c>
      <c r="AH1178" s="176" t="s">
        <v>266</v>
      </c>
      <c r="AI1178" s="176" t="s">
        <v>266</v>
      </c>
      <c r="AJ1178" s="176" t="s">
        <v>266</v>
      </c>
      <c r="AK1178" s="176" t="s">
        <v>266</v>
      </c>
      <c r="AL1178" s="176" t="s">
        <v>266</v>
      </c>
      <c r="AM1178" s="176" t="s">
        <v>266</v>
      </c>
      <c r="AN1178" s="176" t="s">
        <v>266</v>
      </c>
      <c r="AO1178" s="176" t="s">
        <v>266</v>
      </c>
      <c r="AP1178" s="176" t="s">
        <v>266</v>
      </c>
      <c r="AQ1178" s="176" t="s">
        <v>266</v>
      </c>
      <c r="AR1178" s="176" t="s">
        <v>266</v>
      </c>
      <c r="AS1178" s="176" t="s">
        <v>266</v>
      </c>
      <c r="AT1178" s="176" t="s">
        <v>266</v>
      </c>
      <c r="AU1178" s="176" t="s">
        <v>266</v>
      </c>
      <c r="AV1178" s="176" t="s">
        <v>266</v>
      </c>
      <c r="AW1178" s="176" t="s">
        <v>266</v>
      </c>
      <c r="AX1178" s="176" t="s">
        <v>266</v>
      </c>
    </row>
    <row r="1179" spans="1:50" x14ac:dyDescent="0.3">
      <c r="A1179" s="176">
        <v>807664</v>
      </c>
      <c r="B1179" s="176" t="s">
        <v>492</v>
      </c>
      <c r="C1179" s="176" t="s">
        <v>203</v>
      </c>
      <c r="D1179" s="176" t="s">
        <v>203</v>
      </c>
      <c r="E1179" s="176" t="s">
        <v>203</v>
      </c>
      <c r="F1179" s="176" t="s">
        <v>204</v>
      </c>
      <c r="G1179" s="176" t="s">
        <v>203</v>
      </c>
      <c r="H1179" s="176" t="s">
        <v>203</v>
      </c>
      <c r="I1179" s="176" t="s">
        <v>203</v>
      </c>
      <c r="J1179" s="176" t="s">
        <v>203</v>
      </c>
      <c r="K1179" s="176" t="s">
        <v>203</v>
      </c>
      <c r="L1179" s="176" t="s">
        <v>203</v>
      </c>
      <c r="M1179" s="176" t="s">
        <v>205</v>
      </c>
      <c r="N1179" s="176" t="s">
        <v>205</v>
      </c>
      <c r="O1179" s="176" t="s">
        <v>204</v>
      </c>
      <c r="P1179" s="176" t="s">
        <v>204</v>
      </c>
      <c r="Q1179" s="176" t="s">
        <v>204</v>
      </c>
      <c r="R1179" s="176" t="s">
        <v>204</v>
      </c>
      <c r="S1179" s="176" t="s">
        <v>204</v>
      </c>
      <c r="T1179" s="176" t="s">
        <v>204</v>
      </c>
      <c r="U1179" s="176" t="s">
        <v>266</v>
      </c>
      <c r="V1179" s="176" t="s">
        <v>266</v>
      </c>
      <c r="W1179" s="176" t="s">
        <v>266</v>
      </c>
      <c r="X1179" s="176" t="s">
        <v>266</v>
      </c>
      <c r="Y1179" s="176" t="s">
        <v>266</v>
      </c>
      <c r="Z1179" s="176" t="s">
        <v>266</v>
      </c>
      <c r="AA1179" s="176" t="s">
        <v>266</v>
      </c>
      <c r="AB1179" s="176" t="s">
        <v>266</v>
      </c>
      <c r="AC1179" s="176" t="s">
        <v>266</v>
      </c>
      <c r="AD1179" s="176" t="s">
        <v>266</v>
      </c>
      <c r="AE1179" s="176" t="s">
        <v>266</v>
      </c>
      <c r="AF1179" s="176" t="s">
        <v>266</v>
      </c>
      <c r="AG1179" s="176" t="s">
        <v>266</v>
      </c>
      <c r="AH1179" s="176" t="s">
        <v>266</v>
      </c>
      <c r="AI1179" s="176" t="s">
        <v>266</v>
      </c>
      <c r="AJ1179" s="176" t="s">
        <v>266</v>
      </c>
      <c r="AK1179" s="176" t="s">
        <v>266</v>
      </c>
      <c r="AL1179" s="176" t="s">
        <v>266</v>
      </c>
      <c r="AM1179" s="176" t="s">
        <v>266</v>
      </c>
      <c r="AN1179" s="176" t="s">
        <v>266</v>
      </c>
      <c r="AO1179" s="176" t="s">
        <v>266</v>
      </c>
      <c r="AP1179" s="176" t="s">
        <v>266</v>
      </c>
      <c r="AQ1179" s="176" t="s">
        <v>266</v>
      </c>
      <c r="AR1179" s="176" t="s">
        <v>266</v>
      </c>
      <c r="AS1179" s="176" t="s">
        <v>266</v>
      </c>
      <c r="AT1179" s="176" t="s">
        <v>266</v>
      </c>
      <c r="AU1179" s="176" t="s">
        <v>266</v>
      </c>
      <c r="AV1179" s="176" t="s">
        <v>266</v>
      </c>
      <c r="AW1179" s="176" t="s">
        <v>266</v>
      </c>
      <c r="AX1179" s="176" t="s">
        <v>266</v>
      </c>
    </row>
    <row r="1180" spans="1:50" x14ac:dyDescent="0.3">
      <c r="A1180" s="176">
        <v>808043</v>
      </c>
      <c r="B1180" s="176" t="s">
        <v>492</v>
      </c>
      <c r="C1180" s="176" t="s">
        <v>205</v>
      </c>
      <c r="D1180" s="176" t="s">
        <v>203</v>
      </c>
      <c r="E1180" s="176" t="s">
        <v>204</v>
      </c>
      <c r="F1180" s="176" t="s">
        <v>203</v>
      </c>
      <c r="G1180" s="176" t="s">
        <v>205</v>
      </c>
      <c r="H1180" s="176" t="s">
        <v>204</v>
      </c>
      <c r="I1180" s="176" t="s">
        <v>203</v>
      </c>
      <c r="J1180" s="176" t="s">
        <v>205</v>
      </c>
      <c r="K1180" s="176" t="s">
        <v>205</v>
      </c>
      <c r="L1180" s="176" t="s">
        <v>205</v>
      </c>
      <c r="M1180" s="176" t="s">
        <v>203</v>
      </c>
      <c r="N1180" s="176" t="s">
        <v>205</v>
      </c>
      <c r="O1180" s="176" t="s">
        <v>204</v>
      </c>
      <c r="P1180" s="176" t="s">
        <v>204</v>
      </c>
      <c r="Q1180" s="176" t="s">
        <v>204</v>
      </c>
      <c r="R1180" s="176" t="s">
        <v>204</v>
      </c>
      <c r="S1180" s="176" t="s">
        <v>204</v>
      </c>
      <c r="T1180" s="176" t="s">
        <v>204</v>
      </c>
      <c r="U1180" s="176" t="s">
        <v>266</v>
      </c>
      <c r="V1180" s="176" t="s">
        <v>266</v>
      </c>
      <c r="W1180" s="176" t="s">
        <v>266</v>
      </c>
      <c r="X1180" s="176" t="s">
        <v>266</v>
      </c>
      <c r="Y1180" s="176" t="s">
        <v>266</v>
      </c>
      <c r="Z1180" s="176" t="s">
        <v>266</v>
      </c>
      <c r="AA1180" s="176" t="s">
        <v>266</v>
      </c>
      <c r="AB1180" s="176" t="s">
        <v>266</v>
      </c>
      <c r="AC1180" s="176" t="s">
        <v>266</v>
      </c>
      <c r="AD1180" s="176" t="s">
        <v>266</v>
      </c>
      <c r="AE1180" s="176" t="s">
        <v>266</v>
      </c>
      <c r="AF1180" s="176" t="s">
        <v>266</v>
      </c>
      <c r="AG1180" s="176" t="s">
        <v>266</v>
      </c>
      <c r="AH1180" s="176" t="s">
        <v>266</v>
      </c>
      <c r="AI1180" s="176" t="s">
        <v>266</v>
      </c>
      <c r="AJ1180" s="176" t="s">
        <v>266</v>
      </c>
      <c r="AK1180" s="176" t="s">
        <v>266</v>
      </c>
      <c r="AL1180" s="176" t="s">
        <v>266</v>
      </c>
      <c r="AM1180" s="176" t="s">
        <v>266</v>
      </c>
      <c r="AN1180" s="176" t="s">
        <v>266</v>
      </c>
      <c r="AO1180" s="176" t="s">
        <v>266</v>
      </c>
      <c r="AP1180" s="176" t="s">
        <v>266</v>
      </c>
      <c r="AQ1180" s="176" t="s">
        <v>266</v>
      </c>
      <c r="AR1180" s="176" t="s">
        <v>266</v>
      </c>
      <c r="AS1180" s="176" t="s">
        <v>266</v>
      </c>
      <c r="AT1180" s="176" t="s">
        <v>266</v>
      </c>
      <c r="AU1180" s="176" t="s">
        <v>266</v>
      </c>
      <c r="AV1180" s="176" t="s">
        <v>266</v>
      </c>
      <c r="AW1180" s="176" t="s">
        <v>266</v>
      </c>
      <c r="AX1180" s="176" t="s">
        <v>266</v>
      </c>
    </row>
    <row r="1181" spans="1:50" x14ac:dyDescent="0.3">
      <c r="A1181" s="176">
        <v>808534</v>
      </c>
      <c r="B1181" s="176" t="s">
        <v>492</v>
      </c>
      <c r="C1181" s="176" t="s">
        <v>205</v>
      </c>
      <c r="D1181" s="176" t="s">
        <v>203</v>
      </c>
      <c r="E1181" s="176" t="s">
        <v>203</v>
      </c>
      <c r="F1181" s="176" t="s">
        <v>203</v>
      </c>
      <c r="G1181" s="176" t="s">
        <v>205</v>
      </c>
      <c r="H1181" s="176" t="s">
        <v>203</v>
      </c>
      <c r="I1181" s="176" t="s">
        <v>203</v>
      </c>
      <c r="J1181" s="176" t="s">
        <v>205</v>
      </c>
      <c r="K1181" s="176" t="s">
        <v>204</v>
      </c>
      <c r="L1181" s="176" t="s">
        <v>205</v>
      </c>
      <c r="M1181" s="176" t="s">
        <v>205</v>
      </c>
      <c r="N1181" s="176" t="s">
        <v>203</v>
      </c>
      <c r="O1181" s="176" t="s">
        <v>204</v>
      </c>
      <c r="P1181" s="176" t="s">
        <v>204</v>
      </c>
      <c r="Q1181" s="176" t="s">
        <v>204</v>
      </c>
      <c r="R1181" s="176" t="s">
        <v>204</v>
      </c>
      <c r="S1181" s="176" t="s">
        <v>204</v>
      </c>
      <c r="T1181" s="176" t="s">
        <v>204</v>
      </c>
      <c r="U1181" s="176" t="s">
        <v>266</v>
      </c>
      <c r="V1181" s="176" t="s">
        <v>266</v>
      </c>
      <c r="W1181" s="176" t="s">
        <v>266</v>
      </c>
      <c r="X1181" s="176" t="s">
        <v>266</v>
      </c>
      <c r="Y1181" s="176" t="s">
        <v>266</v>
      </c>
      <c r="Z1181" s="176" t="s">
        <v>266</v>
      </c>
      <c r="AA1181" s="176" t="s">
        <v>266</v>
      </c>
      <c r="AB1181" s="176" t="s">
        <v>266</v>
      </c>
      <c r="AC1181" s="176" t="s">
        <v>266</v>
      </c>
      <c r="AD1181" s="176" t="s">
        <v>266</v>
      </c>
      <c r="AE1181" s="176" t="s">
        <v>266</v>
      </c>
      <c r="AF1181" s="176" t="s">
        <v>266</v>
      </c>
      <c r="AG1181" s="176" t="s">
        <v>266</v>
      </c>
      <c r="AH1181" s="176" t="s">
        <v>266</v>
      </c>
      <c r="AI1181" s="176" t="s">
        <v>266</v>
      </c>
      <c r="AJ1181" s="176" t="s">
        <v>266</v>
      </c>
      <c r="AK1181" s="176" t="s">
        <v>266</v>
      </c>
      <c r="AL1181" s="176" t="s">
        <v>266</v>
      </c>
      <c r="AM1181" s="176" t="s">
        <v>266</v>
      </c>
      <c r="AN1181" s="176" t="s">
        <v>266</v>
      </c>
      <c r="AO1181" s="176" t="s">
        <v>266</v>
      </c>
      <c r="AP1181" s="176" t="s">
        <v>266</v>
      </c>
      <c r="AQ1181" s="176" t="s">
        <v>266</v>
      </c>
      <c r="AR1181" s="176" t="s">
        <v>266</v>
      </c>
      <c r="AS1181" s="176" t="s">
        <v>266</v>
      </c>
      <c r="AT1181" s="176" t="s">
        <v>266</v>
      </c>
      <c r="AU1181" s="176" t="s">
        <v>266</v>
      </c>
      <c r="AV1181" s="176" t="s">
        <v>266</v>
      </c>
      <c r="AW1181" s="176" t="s">
        <v>266</v>
      </c>
      <c r="AX1181" s="176" t="s">
        <v>266</v>
      </c>
    </row>
    <row r="1182" spans="1:50" x14ac:dyDescent="0.3">
      <c r="A1182" s="176">
        <v>808841</v>
      </c>
      <c r="B1182" s="176" t="s">
        <v>492</v>
      </c>
      <c r="C1182" s="176" t="s">
        <v>203</v>
      </c>
      <c r="D1182" s="176" t="s">
        <v>205</v>
      </c>
      <c r="E1182" s="176" t="s">
        <v>204</v>
      </c>
      <c r="F1182" s="176" t="s">
        <v>203</v>
      </c>
      <c r="G1182" s="176" t="s">
        <v>205</v>
      </c>
      <c r="H1182" s="176" t="s">
        <v>203</v>
      </c>
      <c r="I1182" s="176" t="s">
        <v>203</v>
      </c>
      <c r="J1182" s="176" t="s">
        <v>203</v>
      </c>
      <c r="K1182" s="176" t="s">
        <v>203</v>
      </c>
      <c r="L1182" s="176" t="s">
        <v>205</v>
      </c>
      <c r="M1182" s="176" t="s">
        <v>205</v>
      </c>
      <c r="N1182" s="176" t="s">
        <v>205</v>
      </c>
      <c r="O1182" s="176" t="s">
        <v>204</v>
      </c>
      <c r="P1182" s="176" t="s">
        <v>204</v>
      </c>
      <c r="Q1182" s="176" t="s">
        <v>204</v>
      </c>
      <c r="R1182" s="176" t="s">
        <v>204</v>
      </c>
      <c r="S1182" s="176" t="s">
        <v>204</v>
      </c>
      <c r="T1182" s="176" t="s">
        <v>204</v>
      </c>
      <c r="U1182" s="176" t="s">
        <v>266</v>
      </c>
      <c r="V1182" s="176" t="s">
        <v>266</v>
      </c>
      <c r="W1182" s="176" t="s">
        <v>266</v>
      </c>
      <c r="X1182" s="176" t="s">
        <v>266</v>
      </c>
      <c r="Y1182" s="176" t="s">
        <v>266</v>
      </c>
      <c r="Z1182" s="176" t="s">
        <v>266</v>
      </c>
      <c r="AA1182" s="176" t="s">
        <v>266</v>
      </c>
      <c r="AB1182" s="176" t="s">
        <v>266</v>
      </c>
      <c r="AC1182" s="176" t="s">
        <v>266</v>
      </c>
      <c r="AD1182" s="176" t="s">
        <v>266</v>
      </c>
      <c r="AE1182" s="176" t="s">
        <v>266</v>
      </c>
      <c r="AF1182" s="176" t="s">
        <v>266</v>
      </c>
      <c r="AG1182" s="176" t="s">
        <v>266</v>
      </c>
      <c r="AH1182" s="176" t="s">
        <v>266</v>
      </c>
      <c r="AI1182" s="176" t="s">
        <v>266</v>
      </c>
      <c r="AJ1182" s="176" t="s">
        <v>266</v>
      </c>
      <c r="AK1182" s="176" t="s">
        <v>266</v>
      </c>
      <c r="AL1182" s="176" t="s">
        <v>266</v>
      </c>
      <c r="AM1182" s="176" t="s">
        <v>266</v>
      </c>
      <c r="AN1182" s="176" t="s">
        <v>266</v>
      </c>
      <c r="AO1182" s="176" t="s">
        <v>266</v>
      </c>
      <c r="AP1182" s="176" t="s">
        <v>266</v>
      </c>
      <c r="AQ1182" s="176" t="s">
        <v>266</v>
      </c>
      <c r="AR1182" s="176" t="s">
        <v>266</v>
      </c>
      <c r="AS1182" s="176" t="s">
        <v>266</v>
      </c>
      <c r="AT1182" s="176" t="s">
        <v>266</v>
      </c>
      <c r="AU1182" s="176" t="s">
        <v>266</v>
      </c>
      <c r="AV1182" s="176" t="s">
        <v>266</v>
      </c>
      <c r="AW1182" s="176" t="s">
        <v>266</v>
      </c>
      <c r="AX1182" s="176" t="s">
        <v>266</v>
      </c>
    </row>
    <row r="1183" spans="1:50" x14ac:dyDescent="0.3">
      <c r="A1183" s="176">
        <v>808990</v>
      </c>
      <c r="B1183" s="176" t="s">
        <v>492</v>
      </c>
      <c r="C1183" s="176" t="s">
        <v>205</v>
      </c>
      <c r="D1183" s="176" t="s">
        <v>203</v>
      </c>
      <c r="E1183" s="176" t="s">
        <v>203</v>
      </c>
      <c r="F1183" s="176" t="s">
        <v>205</v>
      </c>
      <c r="G1183" s="176" t="s">
        <v>203</v>
      </c>
      <c r="H1183" s="176" t="s">
        <v>205</v>
      </c>
      <c r="I1183" s="176" t="s">
        <v>205</v>
      </c>
      <c r="J1183" s="176" t="s">
        <v>204</v>
      </c>
      <c r="K1183" s="176" t="s">
        <v>205</v>
      </c>
      <c r="L1183" s="176" t="s">
        <v>204</v>
      </c>
      <c r="M1183" s="176" t="s">
        <v>204</v>
      </c>
      <c r="N1183" s="176" t="s">
        <v>205</v>
      </c>
      <c r="O1183" s="176" t="s">
        <v>204</v>
      </c>
      <c r="P1183" s="176" t="s">
        <v>204</v>
      </c>
      <c r="Q1183" s="176" t="s">
        <v>204</v>
      </c>
      <c r="R1183" s="176" t="s">
        <v>204</v>
      </c>
      <c r="S1183" s="176" t="s">
        <v>204</v>
      </c>
      <c r="T1183" s="176" t="s">
        <v>204</v>
      </c>
      <c r="U1183" s="176" t="s">
        <v>266</v>
      </c>
      <c r="V1183" s="176" t="s">
        <v>266</v>
      </c>
      <c r="W1183" s="176" t="s">
        <v>266</v>
      </c>
      <c r="X1183" s="176" t="s">
        <v>266</v>
      </c>
      <c r="Y1183" s="176" t="s">
        <v>266</v>
      </c>
      <c r="Z1183" s="176" t="s">
        <v>266</v>
      </c>
      <c r="AA1183" s="176" t="s">
        <v>266</v>
      </c>
      <c r="AB1183" s="176" t="s">
        <v>266</v>
      </c>
      <c r="AC1183" s="176" t="s">
        <v>266</v>
      </c>
      <c r="AD1183" s="176" t="s">
        <v>266</v>
      </c>
      <c r="AE1183" s="176" t="s">
        <v>266</v>
      </c>
      <c r="AF1183" s="176" t="s">
        <v>266</v>
      </c>
      <c r="AG1183" s="176" t="s">
        <v>266</v>
      </c>
      <c r="AH1183" s="176" t="s">
        <v>266</v>
      </c>
      <c r="AI1183" s="176" t="s">
        <v>266</v>
      </c>
      <c r="AJ1183" s="176" t="s">
        <v>266</v>
      </c>
      <c r="AK1183" s="176" t="s">
        <v>266</v>
      </c>
      <c r="AL1183" s="176" t="s">
        <v>266</v>
      </c>
      <c r="AM1183" s="176" t="s">
        <v>266</v>
      </c>
      <c r="AN1183" s="176" t="s">
        <v>266</v>
      </c>
      <c r="AO1183" s="176" t="s">
        <v>266</v>
      </c>
      <c r="AP1183" s="176" t="s">
        <v>266</v>
      </c>
      <c r="AQ1183" s="176" t="s">
        <v>266</v>
      </c>
      <c r="AR1183" s="176" t="s">
        <v>266</v>
      </c>
      <c r="AS1183" s="176" t="s">
        <v>266</v>
      </c>
      <c r="AT1183" s="176" t="s">
        <v>266</v>
      </c>
      <c r="AU1183" s="176" t="s">
        <v>266</v>
      </c>
      <c r="AV1183" s="176" t="s">
        <v>266</v>
      </c>
      <c r="AW1183" s="176" t="s">
        <v>266</v>
      </c>
      <c r="AX1183" s="176" t="s">
        <v>266</v>
      </c>
    </row>
    <row r="1184" spans="1:50" x14ac:dyDescent="0.3">
      <c r="A1184" s="176">
        <v>809209</v>
      </c>
      <c r="B1184" s="176" t="s">
        <v>492</v>
      </c>
      <c r="C1184" s="176" t="s">
        <v>205</v>
      </c>
      <c r="D1184" s="176" t="s">
        <v>203</v>
      </c>
      <c r="E1184" s="176" t="s">
        <v>203</v>
      </c>
      <c r="F1184" s="176" t="s">
        <v>204</v>
      </c>
      <c r="G1184" s="176" t="s">
        <v>203</v>
      </c>
      <c r="H1184" s="176" t="s">
        <v>203</v>
      </c>
      <c r="I1184" s="176" t="s">
        <v>203</v>
      </c>
      <c r="J1184" s="176" t="s">
        <v>203</v>
      </c>
      <c r="K1184" s="176" t="s">
        <v>203</v>
      </c>
      <c r="L1184" s="176" t="s">
        <v>203</v>
      </c>
      <c r="M1184" s="176" t="s">
        <v>205</v>
      </c>
      <c r="N1184" s="176" t="s">
        <v>205</v>
      </c>
      <c r="O1184" s="176" t="s">
        <v>204</v>
      </c>
      <c r="P1184" s="176" t="s">
        <v>204</v>
      </c>
      <c r="Q1184" s="176" t="s">
        <v>204</v>
      </c>
      <c r="R1184" s="176" t="s">
        <v>204</v>
      </c>
      <c r="S1184" s="176" t="s">
        <v>204</v>
      </c>
      <c r="T1184" s="176" t="s">
        <v>204</v>
      </c>
      <c r="U1184" s="176" t="s">
        <v>266</v>
      </c>
      <c r="V1184" s="176" t="s">
        <v>266</v>
      </c>
      <c r="W1184" s="176" t="s">
        <v>266</v>
      </c>
      <c r="X1184" s="176" t="s">
        <v>266</v>
      </c>
      <c r="Y1184" s="176" t="s">
        <v>266</v>
      </c>
      <c r="Z1184" s="176" t="s">
        <v>266</v>
      </c>
      <c r="AA1184" s="176" t="s">
        <v>266</v>
      </c>
      <c r="AB1184" s="176" t="s">
        <v>266</v>
      </c>
      <c r="AC1184" s="176" t="s">
        <v>266</v>
      </c>
      <c r="AD1184" s="176" t="s">
        <v>266</v>
      </c>
      <c r="AE1184" s="176" t="s">
        <v>266</v>
      </c>
      <c r="AF1184" s="176" t="s">
        <v>266</v>
      </c>
      <c r="AG1184" s="176" t="s">
        <v>266</v>
      </c>
      <c r="AH1184" s="176" t="s">
        <v>266</v>
      </c>
      <c r="AI1184" s="176" t="s">
        <v>266</v>
      </c>
      <c r="AJ1184" s="176" t="s">
        <v>266</v>
      </c>
      <c r="AK1184" s="176" t="s">
        <v>266</v>
      </c>
      <c r="AL1184" s="176" t="s">
        <v>266</v>
      </c>
      <c r="AM1184" s="176" t="s">
        <v>266</v>
      </c>
      <c r="AN1184" s="176" t="s">
        <v>266</v>
      </c>
      <c r="AO1184" s="176" t="s">
        <v>266</v>
      </c>
      <c r="AP1184" s="176" t="s">
        <v>266</v>
      </c>
      <c r="AQ1184" s="176" t="s">
        <v>266</v>
      </c>
      <c r="AR1184" s="176" t="s">
        <v>266</v>
      </c>
      <c r="AS1184" s="176" t="s">
        <v>266</v>
      </c>
      <c r="AT1184" s="176" t="s">
        <v>266</v>
      </c>
      <c r="AU1184" s="176" t="s">
        <v>266</v>
      </c>
      <c r="AV1184" s="176" t="s">
        <v>266</v>
      </c>
      <c r="AW1184" s="176" t="s">
        <v>266</v>
      </c>
      <c r="AX1184" s="176" t="s">
        <v>266</v>
      </c>
    </row>
    <row r="1185" spans="1:50" x14ac:dyDescent="0.3">
      <c r="A1185" s="176">
        <v>809234</v>
      </c>
      <c r="B1185" s="176" t="s">
        <v>492</v>
      </c>
      <c r="C1185" s="176" t="s">
        <v>203</v>
      </c>
      <c r="D1185" s="176" t="s">
        <v>204</v>
      </c>
      <c r="E1185" s="176" t="s">
        <v>203</v>
      </c>
      <c r="F1185" s="176" t="s">
        <v>203</v>
      </c>
      <c r="G1185" s="176" t="s">
        <v>205</v>
      </c>
      <c r="H1185" s="176" t="s">
        <v>203</v>
      </c>
      <c r="I1185" s="176" t="s">
        <v>205</v>
      </c>
      <c r="J1185" s="176" t="s">
        <v>205</v>
      </c>
      <c r="K1185" s="176" t="s">
        <v>203</v>
      </c>
      <c r="L1185" s="176" t="s">
        <v>203</v>
      </c>
      <c r="M1185" s="176" t="s">
        <v>205</v>
      </c>
      <c r="N1185" s="176" t="s">
        <v>203</v>
      </c>
      <c r="O1185" s="176" t="s">
        <v>204</v>
      </c>
      <c r="P1185" s="176" t="s">
        <v>204</v>
      </c>
      <c r="Q1185" s="176" t="s">
        <v>204</v>
      </c>
      <c r="R1185" s="176" t="s">
        <v>204</v>
      </c>
      <c r="S1185" s="176" t="s">
        <v>204</v>
      </c>
      <c r="T1185" s="176" t="s">
        <v>204</v>
      </c>
      <c r="U1185" s="176" t="s">
        <v>266</v>
      </c>
      <c r="V1185" s="176" t="s">
        <v>266</v>
      </c>
      <c r="W1185" s="176" t="s">
        <v>266</v>
      </c>
      <c r="X1185" s="176" t="s">
        <v>266</v>
      </c>
      <c r="Y1185" s="176" t="s">
        <v>266</v>
      </c>
      <c r="Z1185" s="176" t="s">
        <v>266</v>
      </c>
      <c r="AA1185" s="176" t="s">
        <v>266</v>
      </c>
      <c r="AB1185" s="176" t="s">
        <v>266</v>
      </c>
      <c r="AC1185" s="176" t="s">
        <v>266</v>
      </c>
      <c r="AD1185" s="176" t="s">
        <v>266</v>
      </c>
      <c r="AE1185" s="176" t="s">
        <v>266</v>
      </c>
      <c r="AF1185" s="176" t="s">
        <v>266</v>
      </c>
      <c r="AG1185" s="176" t="s">
        <v>266</v>
      </c>
      <c r="AH1185" s="176" t="s">
        <v>266</v>
      </c>
      <c r="AI1185" s="176" t="s">
        <v>266</v>
      </c>
      <c r="AJ1185" s="176" t="s">
        <v>266</v>
      </c>
      <c r="AK1185" s="176" t="s">
        <v>266</v>
      </c>
      <c r="AL1185" s="176" t="s">
        <v>266</v>
      </c>
      <c r="AM1185" s="176" t="s">
        <v>266</v>
      </c>
      <c r="AN1185" s="176" t="s">
        <v>266</v>
      </c>
      <c r="AO1185" s="176" t="s">
        <v>266</v>
      </c>
      <c r="AP1185" s="176" t="s">
        <v>266</v>
      </c>
      <c r="AQ1185" s="176" t="s">
        <v>266</v>
      </c>
      <c r="AR1185" s="176" t="s">
        <v>266</v>
      </c>
      <c r="AS1185" s="176" t="s">
        <v>266</v>
      </c>
      <c r="AT1185" s="176" t="s">
        <v>266</v>
      </c>
      <c r="AU1185" s="176" t="s">
        <v>266</v>
      </c>
      <c r="AV1185" s="176" t="s">
        <v>266</v>
      </c>
      <c r="AW1185" s="176" t="s">
        <v>266</v>
      </c>
      <c r="AX1185" s="176" t="s">
        <v>266</v>
      </c>
    </row>
    <row r="1186" spans="1:50" x14ac:dyDescent="0.3">
      <c r="A1186" s="176">
        <v>809273</v>
      </c>
      <c r="B1186" s="176" t="s">
        <v>492</v>
      </c>
      <c r="C1186" s="176" t="s">
        <v>203</v>
      </c>
      <c r="D1186" s="176" t="s">
        <v>203</v>
      </c>
      <c r="E1186" s="176" t="s">
        <v>203</v>
      </c>
      <c r="F1186" s="176" t="s">
        <v>205</v>
      </c>
      <c r="G1186" s="176" t="s">
        <v>204</v>
      </c>
      <c r="H1186" s="176" t="s">
        <v>204</v>
      </c>
      <c r="I1186" s="176" t="s">
        <v>203</v>
      </c>
      <c r="J1186" s="176" t="s">
        <v>205</v>
      </c>
      <c r="K1186" s="176" t="s">
        <v>203</v>
      </c>
      <c r="L1186" s="176" t="s">
        <v>203</v>
      </c>
      <c r="M1186" s="176" t="s">
        <v>203</v>
      </c>
      <c r="N1186" s="176" t="s">
        <v>205</v>
      </c>
      <c r="O1186" s="176" t="s">
        <v>204</v>
      </c>
      <c r="P1186" s="176" t="s">
        <v>204</v>
      </c>
      <c r="Q1186" s="176" t="s">
        <v>204</v>
      </c>
      <c r="R1186" s="176" t="s">
        <v>204</v>
      </c>
      <c r="S1186" s="176" t="s">
        <v>204</v>
      </c>
      <c r="T1186" s="176" t="s">
        <v>204</v>
      </c>
      <c r="U1186" s="176" t="s">
        <v>266</v>
      </c>
      <c r="V1186" s="176" t="s">
        <v>266</v>
      </c>
      <c r="W1186" s="176" t="s">
        <v>266</v>
      </c>
      <c r="X1186" s="176" t="s">
        <v>266</v>
      </c>
      <c r="Y1186" s="176" t="s">
        <v>266</v>
      </c>
      <c r="Z1186" s="176" t="s">
        <v>266</v>
      </c>
      <c r="AA1186" s="176" t="s">
        <v>266</v>
      </c>
      <c r="AB1186" s="176" t="s">
        <v>266</v>
      </c>
      <c r="AC1186" s="176" t="s">
        <v>266</v>
      </c>
      <c r="AD1186" s="176" t="s">
        <v>266</v>
      </c>
      <c r="AE1186" s="176" t="s">
        <v>266</v>
      </c>
      <c r="AF1186" s="176" t="s">
        <v>266</v>
      </c>
      <c r="AG1186" s="176" t="s">
        <v>266</v>
      </c>
      <c r="AH1186" s="176" t="s">
        <v>266</v>
      </c>
      <c r="AI1186" s="176" t="s">
        <v>266</v>
      </c>
      <c r="AJ1186" s="176" t="s">
        <v>266</v>
      </c>
      <c r="AK1186" s="176" t="s">
        <v>266</v>
      </c>
      <c r="AL1186" s="176" t="s">
        <v>266</v>
      </c>
      <c r="AM1186" s="176" t="s">
        <v>266</v>
      </c>
      <c r="AN1186" s="176" t="s">
        <v>266</v>
      </c>
      <c r="AO1186" s="176" t="s">
        <v>266</v>
      </c>
      <c r="AP1186" s="176" t="s">
        <v>266</v>
      </c>
      <c r="AQ1186" s="176" t="s">
        <v>266</v>
      </c>
      <c r="AR1186" s="176" t="s">
        <v>266</v>
      </c>
      <c r="AS1186" s="176" t="s">
        <v>266</v>
      </c>
      <c r="AT1186" s="176" t="s">
        <v>266</v>
      </c>
      <c r="AU1186" s="176" t="s">
        <v>266</v>
      </c>
      <c r="AV1186" s="176" t="s">
        <v>266</v>
      </c>
      <c r="AW1186" s="176" t="s">
        <v>266</v>
      </c>
      <c r="AX1186" s="176" t="s">
        <v>266</v>
      </c>
    </row>
    <row r="1187" spans="1:50" x14ac:dyDescent="0.3">
      <c r="A1187" s="176">
        <v>809474</v>
      </c>
      <c r="B1187" s="176" t="s">
        <v>492</v>
      </c>
      <c r="C1187" s="176" t="s">
        <v>205</v>
      </c>
      <c r="D1187" s="176" t="s">
        <v>203</v>
      </c>
      <c r="E1187" s="176" t="s">
        <v>205</v>
      </c>
      <c r="F1187" s="176" t="s">
        <v>203</v>
      </c>
      <c r="G1187" s="176" t="s">
        <v>203</v>
      </c>
      <c r="H1187" s="176" t="s">
        <v>205</v>
      </c>
      <c r="I1187" s="176" t="s">
        <v>203</v>
      </c>
      <c r="J1187" s="176" t="s">
        <v>203</v>
      </c>
      <c r="K1187" s="176" t="s">
        <v>205</v>
      </c>
      <c r="L1187" s="176" t="s">
        <v>203</v>
      </c>
      <c r="M1187" s="176" t="s">
        <v>203</v>
      </c>
      <c r="N1187" s="176" t="s">
        <v>205</v>
      </c>
      <c r="O1187" s="176" t="s">
        <v>204</v>
      </c>
      <c r="P1187" s="176" t="s">
        <v>204</v>
      </c>
      <c r="Q1187" s="176" t="s">
        <v>204</v>
      </c>
      <c r="R1187" s="176" t="s">
        <v>204</v>
      </c>
      <c r="S1187" s="176" t="s">
        <v>204</v>
      </c>
      <c r="T1187" s="176" t="s">
        <v>204</v>
      </c>
      <c r="U1187" s="176" t="s">
        <v>266</v>
      </c>
      <c r="V1187" s="176" t="s">
        <v>266</v>
      </c>
      <c r="W1187" s="176" t="s">
        <v>266</v>
      </c>
      <c r="X1187" s="176" t="s">
        <v>266</v>
      </c>
      <c r="Y1187" s="176" t="s">
        <v>266</v>
      </c>
      <c r="Z1187" s="176" t="s">
        <v>266</v>
      </c>
      <c r="AA1187" s="176" t="s">
        <v>266</v>
      </c>
      <c r="AB1187" s="176" t="s">
        <v>266</v>
      </c>
      <c r="AC1187" s="176" t="s">
        <v>266</v>
      </c>
      <c r="AD1187" s="176" t="s">
        <v>266</v>
      </c>
      <c r="AE1187" s="176" t="s">
        <v>266</v>
      </c>
      <c r="AF1187" s="176" t="s">
        <v>266</v>
      </c>
      <c r="AG1187" s="176" t="s">
        <v>266</v>
      </c>
      <c r="AH1187" s="176" t="s">
        <v>266</v>
      </c>
      <c r="AI1187" s="176" t="s">
        <v>266</v>
      </c>
      <c r="AJ1187" s="176" t="s">
        <v>266</v>
      </c>
      <c r="AK1187" s="176" t="s">
        <v>266</v>
      </c>
      <c r="AL1187" s="176" t="s">
        <v>266</v>
      </c>
      <c r="AM1187" s="176" t="s">
        <v>266</v>
      </c>
      <c r="AN1187" s="176" t="s">
        <v>266</v>
      </c>
      <c r="AO1187" s="176" t="s">
        <v>266</v>
      </c>
      <c r="AP1187" s="176" t="s">
        <v>266</v>
      </c>
      <c r="AQ1187" s="176" t="s">
        <v>266</v>
      </c>
      <c r="AR1187" s="176" t="s">
        <v>266</v>
      </c>
      <c r="AS1187" s="176" t="s">
        <v>266</v>
      </c>
      <c r="AT1187" s="176" t="s">
        <v>266</v>
      </c>
      <c r="AU1187" s="176" t="s">
        <v>266</v>
      </c>
      <c r="AV1187" s="176" t="s">
        <v>266</v>
      </c>
      <c r="AW1187" s="176" t="s">
        <v>266</v>
      </c>
      <c r="AX1187" s="176" t="s">
        <v>266</v>
      </c>
    </row>
    <row r="1188" spans="1:50" x14ac:dyDescent="0.3">
      <c r="A1188" s="176">
        <v>809608</v>
      </c>
      <c r="B1188" s="176" t="s">
        <v>492</v>
      </c>
      <c r="C1188" s="176" t="s">
        <v>203</v>
      </c>
      <c r="D1188" s="176" t="s">
        <v>204</v>
      </c>
      <c r="E1188" s="176" t="s">
        <v>205</v>
      </c>
      <c r="F1188" s="176" t="s">
        <v>205</v>
      </c>
      <c r="G1188" s="176" t="s">
        <v>203</v>
      </c>
      <c r="H1188" s="176" t="s">
        <v>203</v>
      </c>
      <c r="I1188" s="176" t="s">
        <v>205</v>
      </c>
      <c r="J1188" s="176" t="s">
        <v>203</v>
      </c>
      <c r="K1188" s="176" t="s">
        <v>203</v>
      </c>
      <c r="L1188" s="176" t="s">
        <v>205</v>
      </c>
      <c r="M1188" s="176" t="s">
        <v>205</v>
      </c>
      <c r="N1188" s="176" t="s">
        <v>205</v>
      </c>
      <c r="O1188" s="176" t="s">
        <v>204</v>
      </c>
      <c r="P1188" s="176" t="s">
        <v>204</v>
      </c>
      <c r="Q1188" s="176" t="s">
        <v>204</v>
      </c>
      <c r="R1188" s="176" t="s">
        <v>204</v>
      </c>
      <c r="S1188" s="176" t="s">
        <v>204</v>
      </c>
      <c r="T1188" s="176" t="s">
        <v>204</v>
      </c>
      <c r="U1188" s="176" t="s">
        <v>266</v>
      </c>
      <c r="V1188" s="176" t="s">
        <v>266</v>
      </c>
      <c r="W1188" s="176" t="s">
        <v>266</v>
      </c>
      <c r="X1188" s="176" t="s">
        <v>266</v>
      </c>
      <c r="Y1188" s="176" t="s">
        <v>266</v>
      </c>
      <c r="Z1188" s="176" t="s">
        <v>266</v>
      </c>
      <c r="AA1188" s="176" t="s">
        <v>266</v>
      </c>
      <c r="AB1188" s="176" t="s">
        <v>266</v>
      </c>
      <c r="AC1188" s="176" t="s">
        <v>266</v>
      </c>
      <c r="AD1188" s="176" t="s">
        <v>266</v>
      </c>
      <c r="AE1188" s="176" t="s">
        <v>266</v>
      </c>
      <c r="AF1188" s="176" t="s">
        <v>266</v>
      </c>
      <c r="AG1188" s="176" t="s">
        <v>266</v>
      </c>
      <c r="AH1188" s="176" t="s">
        <v>266</v>
      </c>
      <c r="AI1188" s="176" t="s">
        <v>266</v>
      </c>
      <c r="AJ1188" s="176" t="s">
        <v>266</v>
      </c>
      <c r="AK1188" s="176" t="s">
        <v>266</v>
      </c>
      <c r="AL1188" s="176" t="s">
        <v>266</v>
      </c>
      <c r="AM1188" s="176" t="s">
        <v>266</v>
      </c>
      <c r="AN1188" s="176" t="s">
        <v>266</v>
      </c>
      <c r="AO1188" s="176" t="s">
        <v>266</v>
      </c>
      <c r="AP1188" s="176" t="s">
        <v>266</v>
      </c>
      <c r="AQ1188" s="176" t="s">
        <v>266</v>
      </c>
      <c r="AR1188" s="176" t="s">
        <v>266</v>
      </c>
      <c r="AS1188" s="176" t="s">
        <v>266</v>
      </c>
      <c r="AT1188" s="176" t="s">
        <v>266</v>
      </c>
      <c r="AU1188" s="176" t="s">
        <v>266</v>
      </c>
      <c r="AV1188" s="176" t="s">
        <v>266</v>
      </c>
      <c r="AW1188" s="176" t="s">
        <v>266</v>
      </c>
      <c r="AX1188" s="176" t="s">
        <v>266</v>
      </c>
    </row>
    <row r="1189" spans="1:50" x14ac:dyDescent="0.3">
      <c r="A1189" s="176">
        <v>809973</v>
      </c>
      <c r="B1189" s="176" t="s">
        <v>492</v>
      </c>
      <c r="C1189" s="176" t="s">
        <v>203</v>
      </c>
      <c r="D1189" s="176" t="s">
        <v>205</v>
      </c>
      <c r="E1189" s="176" t="s">
        <v>205</v>
      </c>
      <c r="F1189" s="176" t="s">
        <v>205</v>
      </c>
      <c r="G1189" s="176" t="s">
        <v>205</v>
      </c>
      <c r="H1189" s="176" t="s">
        <v>205</v>
      </c>
      <c r="I1189" s="176" t="s">
        <v>205</v>
      </c>
      <c r="J1189" s="176" t="s">
        <v>205</v>
      </c>
      <c r="K1189" s="176" t="s">
        <v>205</v>
      </c>
      <c r="L1189" s="176" t="s">
        <v>205</v>
      </c>
      <c r="M1189" s="176" t="s">
        <v>205</v>
      </c>
      <c r="N1189" s="176" t="s">
        <v>205</v>
      </c>
      <c r="O1189" s="176" t="s">
        <v>204</v>
      </c>
      <c r="P1189" s="176" t="s">
        <v>204</v>
      </c>
      <c r="Q1189" s="176" t="s">
        <v>204</v>
      </c>
      <c r="R1189" s="176" t="s">
        <v>204</v>
      </c>
      <c r="S1189" s="176" t="s">
        <v>204</v>
      </c>
      <c r="T1189" s="176" t="s">
        <v>204</v>
      </c>
      <c r="U1189" s="176" t="s">
        <v>266</v>
      </c>
      <c r="V1189" s="176" t="s">
        <v>266</v>
      </c>
      <c r="W1189" s="176" t="s">
        <v>266</v>
      </c>
      <c r="X1189" s="176" t="s">
        <v>266</v>
      </c>
      <c r="Y1189" s="176" t="s">
        <v>266</v>
      </c>
      <c r="Z1189" s="176" t="s">
        <v>266</v>
      </c>
      <c r="AA1189" s="176" t="s">
        <v>266</v>
      </c>
      <c r="AB1189" s="176" t="s">
        <v>266</v>
      </c>
      <c r="AC1189" s="176" t="s">
        <v>266</v>
      </c>
      <c r="AD1189" s="176" t="s">
        <v>266</v>
      </c>
      <c r="AE1189" s="176" t="s">
        <v>266</v>
      </c>
      <c r="AF1189" s="176" t="s">
        <v>266</v>
      </c>
      <c r="AG1189" s="176" t="s">
        <v>266</v>
      </c>
      <c r="AH1189" s="176" t="s">
        <v>266</v>
      </c>
      <c r="AI1189" s="176" t="s">
        <v>266</v>
      </c>
      <c r="AJ1189" s="176" t="s">
        <v>266</v>
      </c>
      <c r="AK1189" s="176" t="s">
        <v>266</v>
      </c>
      <c r="AL1189" s="176" t="s">
        <v>266</v>
      </c>
      <c r="AM1189" s="176" t="s">
        <v>266</v>
      </c>
      <c r="AN1189" s="176" t="s">
        <v>266</v>
      </c>
      <c r="AO1189" s="176" t="s">
        <v>266</v>
      </c>
      <c r="AP1189" s="176" t="s">
        <v>266</v>
      </c>
      <c r="AQ1189" s="176" t="s">
        <v>266</v>
      </c>
      <c r="AR1189" s="176" t="s">
        <v>266</v>
      </c>
      <c r="AS1189" s="176" t="s">
        <v>266</v>
      </c>
      <c r="AT1189" s="176" t="s">
        <v>266</v>
      </c>
      <c r="AU1189" s="176" t="s">
        <v>266</v>
      </c>
      <c r="AV1189" s="176" t="s">
        <v>266</v>
      </c>
      <c r="AW1189" s="176" t="s">
        <v>266</v>
      </c>
      <c r="AX1189" s="176" t="s">
        <v>266</v>
      </c>
    </row>
    <row r="1190" spans="1:50" x14ac:dyDescent="0.3">
      <c r="A1190" s="176">
        <v>810075</v>
      </c>
      <c r="B1190" s="176" t="s">
        <v>492</v>
      </c>
      <c r="C1190" s="176" t="s">
        <v>205</v>
      </c>
      <c r="D1190" s="176" t="s">
        <v>205</v>
      </c>
      <c r="E1190" s="176" t="s">
        <v>205</v>
      </c>
      <c r="F1190" s="176" t="s">
        <v>203</v>
      </c>
      <c r="G1190" s="176" t="s">
        <v>203</v>
      </c>
      <c r="H1190" s="176" t="s">
        <v>203</v>
      </c>
      <c r="I1190" s="176" t="s">
        <v>203</v>
      </c>
      <c r="J1190" s="176" t="s">
        <v>205</v>
      </c>
      <c r="K1190" s="176" t="s">
        <v>205</v>
      </c>
      <c r="L1190" s="176" t="s">
        <v>203</v>
      </c>
      <c r="M1190" s="176" t="s">
        <v>203</v>
      </c>
      <c r="N1190" s="176" t="s">
        <v>203</v>
      </c>
      <c r="O1190" s="176" t="s">
        <v>204</v>
      </c>
      <c r="P1190" s="176" t="s">
        <v>204</v>
      </c>
      <c r="Q1190" s="176" t="s">
        <v>204</v>
      </c>
      <c r="R1190" s="176" t="s">
        <v>204</v>
      </c>
      <c r="S1190" s="176" t="s">
        <v>204</v>
      </c>
      <c r="T1190" s="176" t="s">
        <v>204</v>
      </c>
      <c r="U1190" s="176" t="s">
        <v>266</v>
      </c>
      <c r="V1190" s="176" t="s">
        <v>266</v>
      </c>
      <c r="W1190" s="176" t="s">
        <v>266</v>
      </c>
      <c r="X1190" s="176" t="s">
        <v>266</v>
      </c>
      <c r="Y1190" s="176" t="s">
        <v>266</v>
      </c>
      <c r="Z1190" s="176" t="s">
        <v>266</v>
      </c>
      <c r="AA1190" s="176" t="s">
        <v>266</v>
      </c>
      <c r="AB1190" s="176" t="s">
        <v>266</v>
      </c>
      <c r="AC1190" s="176" t="s">
        <v>266</v>
      </c>
      <c r="AD1190" s="176" t="s">
        <v>266</v>
      </c>
      <c r="AE1190" s="176" t="s">
        <v>266</v>
      </c>
      <c r="AF1190" s="176" t="s">
        <v>266</v>
      </c>
      <c r="AG1190" s="176" t="s">
        <v>266</v>
      </c>
      <c r="AH1190" s="176" t="s">
        <v>266</v>
      </c>
      <c r="AI1190" s="176" t="s">
        <v>266</v>
      </c>
      <c r="AJ1190" s="176" t="s">
        <v>266</v>
      </c>
      <c r="AK1190" s="176" t="s">
        <v>266</v>
      </c>
      <c r="AL1190" s="176" t="s">
        <v>266</v>
      </c>
      <c r="AM1190" s="176" t="s">
        <v>266</v>
      </c>
      <c r="AN1190" s="176" t="s">
        <v>266</v>
      </c>
      <c r="AO1190" s="176" t="s">
        <v>266</v>
      </c>
      <c r="AP1190" s="176" t="s">
        <v>266</v>
      </c>
      <c r="AQ1190" s="176" t="s">
        <v>266</v>
      </c>
      <c r="AR1190" s="176" t="s">
        <v>266</v>
      </c>
      <c r="AS1190" s="176" t="s">
        <v>266</v>
      </c>
      <c r="AT1190" s="176" t="s">
        <v>266</v>
      </c>
      <c r="AU1190" s="176" t="s">
        <v>266</v>
      </c>
      <c r="AV1190" s="176" t="s">
        <v>266</v>
      </c>
      <c r="AW1190" s="176" t="s">
        <v>266</v>
      </c>
      <c r="AX1190" s="176" t="s">
        <v>266</v>
      </c>
    </row>
    <row r="1191" spans="1:50" x14ac:dyDescent="0.3">
      <c r="A1191" s="176">
        <v>810170</v>
      </c>
      <c r="B1191" s="176" t="s">
        <v>492</v>
      </c>
      <c r="C1191" s="176" t="s">
        <v>203</v>
      </c>
      <c r="D1191" s="176" t="s">
        <v>203</v>
      </c>
      <c r="E1191" s="176" t="s">
        <v>203</v>
      </c>
      <c r="F1191" s="176" t="s">
        <v>203</v>
      </c>
      <c r="G1191" s="176" t="s">
        <v>204</v>
      </c>
      <c r="H1191" s="176" t="s">
        <v>205</v>
      </c>
      <c r="I1191" s="176" t="s">
        <v>205</v>
      </c>
      <c r="J1191" s="176" t="s">
        <v>203</v>
      </c>
      <c r="K1191" s="176" t="s">
        <v>203</v>
      </c>
      <c r="L1191" s="176" t="s">
        <v>203</v>
      </c>
      <c r="M1191" s="176" t="s">
        <v>205</v>
      </c>
      <c r="N1191" s="176" t="s">
        <v>205</v>
      </c>
      <c r="O1191" s="176" t="s">
        <v>204</v>
      </c>
      <c r="P1191" s="176" t="s">
        <v>204</v>
      </c>
      <c r="Q1191" s="176" t="s">
        <v>204</v>
      </c>
      <c r="R1191" s="176" t="s">
        <v>204</v>
      </c>
      <c r="S1191" s="176" t="s">
        <v>204</v>
      </c>
      <c r="T1191" s="176" t="s">
        <v>204</v>
      </c>
      <c r="U1191" s="176" t="s">
        <v>266</v>
      </c>
      <c r="V1191" s="176" t="s">
        <v>266</v>
      </c>
      <c r="W1191" s="176" t="s">
        <v>266</v>
      </c>
      <c r="X1191" s="176" t="s">
        <v>266</v>
      </c>
      <c r="Y1191" s="176" t="s">
        <v>266</v>
      </c>
      <c r="Z1191" s="176" t="s">
        <v>266</v>
      </c>
      <c r="AA1191" s="176" t="s">
        <v>266</v>
      </c>
      <c r="AB1191" s="176" t="s">
        <v>266</v>
      </c>
      <c r="AC1191" s="176" t="s">
        <v>266</v>
      </c>
      <c r="AD1191" s="176" t="s">
        <v>266</v>
      </c>
      <c r="AE1191" s="176" t="s">
        <v>266</v>
      </c>
      <c r="AF1191" s="176" t="s">
        <v>266</v>
      </c>
      <c r="AG1191" s="176" t="s">
        <v>266</v>
      </c>
      <c r="AH1191" s="176" t="s">
        <v>266</v>
      </c>
      <c r="AI1191" s="176" t="s">
        <v>266</v>
      </c>
      <c r="AJ1191" s="176" t="s">
        <v>266</v>
      </c>
      <c r="AK1191" s="176" t="s">
        <v>266</v>
      </c>
      <c r="AL1191" s="176" t="s">
        <v>266</v>
      </c>
      <c r="AM1191" s="176" t="s">
        <v>266</v>
      </c>
      <c r="AN1191" s="176" t="s">
        <v>266</v>
      </c>
      <c r="AO1191" s="176" t="s">
        <v>266</v>
      </c>
      <c r="AP1191" s="176" t="s">
        <v>266</v>
      </c>
      <c r="AQ1191" s="176" t="s">
        <v>266</v>
      </c>
      <c r="AR1191" s="176" t="s">
        <v>266</v>
      </c>
      <c r="AS1191" s="176" t="s">
        <v>266</v>
      </c>
      <c r="AT1191" s="176" t="s">
        <v>266</v>
      </c>
      <c r="AU1191" s="176" t="s">
        <v>266</v>
      </c>
      <c r="AV1191" s="176" t="s">
        <v>266</v>
      </c>
      <c r="AW1191" s="176" t="s">
        <v>266</v>
      </c>
      <c r="AX1191" s="176" t="s">
        <v>266</v>
      </c>
    </row>
    <row r="1192" spans="1:50" x14ac:dyDescent="0.3">
      <c r="A1192" s="176">
        <v>810361</v>
      </c>
      <c r="B1192" s="176" t="s">
        <v>492</v>
      </c>
      <c r="C1192" s="176" t="s">
        <v>203</v>
      </c>
      <c r="D1192" s="176" t="s">
        <v>205</v>
      </c>
      <c r="E1192" s="176" t="s">
        <v>205</v>
      </c>
      <c r="F1192" s="176" t="s">
        <v>203</v>
      </c>
      <c r="G1192" s="176" t="s">
        <v>205</v>
      </c>
      <c r="H1192" s="176" t="s">
        <v>203</v>
      </c>
      <c r="I1192" s="176" t="s">
        <v>205</v>
      </c>
      <c r="J1192" s="176" t="s">
        <v>205</v>
      </c>
      <c r="K1192" s="176" t="s">
        <v>203</v>
      </c>
      <c r="L1192" s="176" t="s">
        <v>203</v>
      </c>
      <c r="M1192" s="176" t="s">
        <v>205</v>
      </c>
      <c r="N1192" s="176" t="s">
        <v>205</v>
      </c>
      <c r="O1192" s="176" t="s">
        <v>204</v>
      </c>
      <c r="P1192" s="176" t="s">
        <v>204</v>
      </c>
      <c r="Q1192" s="176" t="s">
        <v>204</v>
      </c>
      <c r="R1192" s="176" t="s">
        <v>204</v>
      </c>
      <c r="S1192" s="176" t="s">
        <v>204</v>
      </c>
      <c r="T1192" s="176" t="s">
        <v>204</v>
      </c>
      <c r="U1192" s="176" t="s">
        <v>266</v>
      </c>
      <c r="V1192" s="176" t="s">
        <v>266</v>
      </c>
      <c r="W1192" s="176" t="s">
        <v>266</v>
      </c>
      <c r="X1192" s="176" t="s">
        <v>266</v>
      </c>
      <c r="Y1192" s="176" t="s">
        <v>266</v>
      </c>
      <c r="Z1192" s="176" t="s">
        <v>266</v>
      </c>
      <c r="AA1192" s="176" t="s">
        <v>266</v>
      </c>
      <c r="AB1192" s="176" t="s">
        <v>266</v>
      </c>
      <c r="AC1192" s="176" t="s">
        <v>266</v>
      </c>
      <c r="AD1192" s="176" t="s">
        <v>266</v>
      </c>
      <c r="AE1192" s="176" t="s">
        <v>266</v>
      </c>
      <c r="AF1192" s="176" t="s">
        <v>266</v>
      </c>
      <c r="AG1192" s="176" t="s">
        <v>266</v>
      </c>
      <c r="AH1192" s="176" t="s">
        <v>266</v>
      </c>
      <c r="AI1192" s="176" t="s">
        <v>266</v>
      </c>
      <c r="AJ1192" s="176" t="s">
        <v>266</v>
      </c>
      <c r="AK1192" s="176" t="s">
        <v>266</v>
      </c>
      <c r="AL1192" s="176" t="s">
        <v>266</v>
      </c>
      <c r="AM1192" s="176" t="s">
        <v>266</v>
      </c>
      <c r="AN1192" s="176" t="s">
        <v>266</v>
      </c>
      <c r="AO1192" s="176" t="s">
        <v>266</v>
      </c>
      <c r="AP1192" s="176" t="s">
        <v>266</v>
      </c>
      <c r="AQ1192" s="176" t="s">
        <v>266</v>
      </c>
      <c r="AR1192" s="176" t="s">
        <v>266</v>
      </c>
      <c r="AS1192" s="176" t="s">
        <v>266</v>
      </c>
      <c r="AT1192" s="176" t="s">
        <v>266</v>
      </c>
      <c r="AU1192" s="176" t="s">
        <v>266</v>
      </c>
      <c r="AV1192" s="176" t="s">
        <v>266</v>
      </c>
      <c r="AW1192" s="176" t="s">
        <v>266</v>
      </c>
      <c r="AX1192" s="176" t="s">
        <v>266</v>
      </c>
    </row>
    <row r="1193" spans="1:50" x14ac:dyDescent="0.3">
      <c r="A1193" s="176">
        <v>810378</v>
      </c>
      <c r="B1193" s="176" t="s">
        <v>492</v>
      </c>
      <c r="C1193" s="176" t="s">
        <v>205</v>
      </c>
      <c r="D1193" s="176" t="s">
        <v>205</v>
      </c>
      <c r="E1193" s="176" t="s">
        <v>203</v>
      </c>
      <c r="F1193" s="176" t="s">
        <v>205</v>
      </c>
      <c r="G1193" s="176" t="s">
        <v>204</v>
      </c>
      <c r="H1193" s="176" t="s">
        <v>205</v>
      </c>
      <c r="I1193" s="176" t="s">
        <v>205</v>
      </c>
      <c r="J1193" s="176" t="s">
        <v>203</v>
      </c>
      <c r="K1193" s="176" t="s">
        <v>203</v>
      </c>
      <c r="L1193" s="176" t="s">
        <v>205</v>
      </c>
      <c r="M1193" s="176" t="s">
        <v>203</v>
      </c>
      <c r="N1193" s="176" t="s">
        <v>205</v>
      </c>
      <c r="O1193" s="176" t="s">
        <v>204</v>
      </c>
      <c r="P1193" s="176" t="s">
        <v>204</v>
      </c>
      <c r="Q1193" s="176" t="s">
        <v>204</v>
      </c>
      <c r="R1193" s="176" t="s">
        <v>204</v>
      </c>
      <c r="S1193" s="176" t="s">
        <v>204</v>
      </c>
      <c r="T1193" s="176" t="s">
        <v>204</v>
      </c>
      <c r="U1193" s="176" t="s">
        <v>266</v>
      </c>
      <c r="V1193" s="176" t="s">
        <v>266</v>
      </c>
      <c r="W1193" s="176" t="s">
        <v>266</v>
      </c>
      <c r="X1193" s="176" t="s">
        <v>266</v>
      </c>
      <c r="Y1193" s="176" t="s">
        <v>266</v>
      </c>
      <c r="Z1193" s="176" t="s">
        <v>266</v>
      </c>
      <c r="AA1193" s="176" t="s">
        <v>266</v>
      </c>
      <c r="AB1193" s="176" t="s">
        <v>266</v>
      </c>
      <c r="AC1193" s="176" t="s">
        <v>266</v>
      </c>
      <c r="AD1193" s="176" t="s">
        <v>266</v>
      </c>
      <c r="AE1193" s="176" t="s">
        <v>266</v>
      </c>
      <c r="AF1193" s="176" t="s">
        <v>266</v>
      </c>
      <c r="AG1193" s="176" t="s">
        <v>266</v>
      </c>
      <c r="AH1193" s="176" t="s">
        <v>266</v>
      </c>
      <c r="AI1193" s="176" t="s">
        <v>266</v>
      </c>
      <c r="AJ1193" s="176" t="s">
        <v>266</v>
      </c>
      <c r="AK1193" s="176" t="s">
        <v>266</v>
      </c>
      <c r="AL1193" s="176" t="s">
        <v>266</v>
      </c>
      <c r="AM1193" s="176" t="s">
        <v>266</v>
      </c>
      <c r="AN1193" s="176" t="s">
        <v>266</v>
      </c>
      <c r="AO1193" s="176" t="s">
        <v>266</v>
      </c>
      <c r="AP1193" s="176" t="s">
        <v>266</v>
      </c>
      <c r="AQ1193" s="176" t="s">
        <v>266</v>
      </c>
      <c r="AR1193" s="176" t="s">
        <v>266</v>
      </c>
      <c r="AS1193" s="176" t="s">
        <v>266</v>
      </c>
      <c r="AT1193" s="176" t="s">
        <v>266</v>
      </c>
      <c r="AU1193" s="176" t="s">
        <v>266</v>
      </c>
      <c r="AV1193" s="176" t="s">
        <v>266</v>
      </c>
      <c r="AW1193" s="176" t="s">
        <v>266</v>
      </c>
      <c r="AX1193" s="176" t="s">
        <v>266</v>
      </c>
    </row>
    <row r="1194" spans="1:50" x14ac:dyDescent="0.3">
      <c r="A1194" s="176">
        <v>810493</v>
      </c>
      <c r="B1194" s="176" t="s">
        <v>492</v>
      </c>
      <c r="C1194" s="176" t="s">
        <v>203</v>
      </c>
      <c r="D1194" s="176" t="s">
        <v>203</v>
      </c>
      <c r="E1194" s="176" t="s">
        <v>203</v>
      </c>
      <c r="F1194" s="176" t="s">
        <v>203</v>
      </c>
      <c r="G1194" s="176" t="s">
        <v>203</v>
      </c>
      <c r="H1194" s="176" t="s">
        <v>203</v>
      </c>
      <c r="I1194" s="176" t="s">
        <v>203</v>
      </c>
      <c r="J1194" s="176" t="s">
        <v>205</v>
      </c>
      <c r="K1194" s="176" t="s">
        <v>203</v>
      </c>
      <c r="L1194" s="176" t="s">
        <v>203</v>
      </c>
      <c r="M1194" s="176" t="s">
        <v>203</v>
      </c>
      <c r="N1194" s="176" t="s">
        <v>205</v>
      </c>
      <c r="O1194" s="176" t="s">
        <v>204</v>
      </c>
      <c r="P1194" s="176" t="s">
        <v>204</v>
      </c>
      <c r="Q1194" s="176" t="s">
        <v>204</v>
      </c>
      <c r="R1194" s="176" t="s">
        <v>204</v>
      </c>
      <c r="S1194" s="176" t="s">
        <v>204</v>
      </c>
      <c r="T1194" s="176" t="s">
        <v>204</v>
      </c>
      <c r="U1194" s="176" t="s">
        <v>266</v>
      </c>
      <c r="V1194" s="176" t="s">
        <v>266</v>
      </c>
      <c r="W1194" s="176" t="s">
        <v>266</v>
      </c>
      <c r="X1194" s="176" t="s">
        <v>266</v>
      </c>
      <c r="Y1194" s="176" t="s">
        <v>266</v>
      </c>
      <c r="Z1194" s="176" t="s">
        <v>266</v>
      </c>
      <c r="AA1194" s="176" t="s">
        <v>266</v>
      </c>
      <c r="AB1194" s="176" t="s">
        <v>266</v>
      </c>
      <c r="AC1194" s="176" t="s">
        <v>266</v>
      </c>
      <c r="AD1194" s="176" t="s">
        <v>266</v>
      </c>
      <c r="AE1194" s="176" t="s">
        <v>266</v>
      </c>
      <c r="AF1194" s="176" t="s">
        <v>266</v>
      </c>
      <c r="AG1194" s="176" t="s">
        <v>266</v>
      </c>
      <c r="AH1194" s="176" t="s">
        <v>266</v>
      </c>
      <c r="AI1194" s="176" t="s">
        <v>266</v>
      </c>
      <c r="AJ1194" s="176" t="s">
        <v>266</v>
      </c>
      <c r="AK1194" s="176" t="s">
        <v>266</v>
      </c>
      <c r="AL1194" s="176" t="s">
        <v>266</v>
      </c>
      <c r="AM1194" s="176" t="s">
        <v>266</v>
      </c>
      <c r="AN1194" s="176" t="s">
        <v>266</v>
      </c>
      <c r="AO1194" s="176" t="s">
        <v>266</v>
      </c>
      <c r="AP1194" s="176" t="s">
        <v>266</v>
      </c>
      <c r="AQ1194" s="176" t="s">
        <v>266</v>
      </c>
      <c r="AR1194" s="176" t="s">
        <v>266</v>
      </c>
      <c r="AS1194" s="176" t="s">
        <v>266</v>
      </c>
      <c r="AT1194" s="176" t="s">
        <v>266</v>
      </c>
      <c r="AU1194" s="176" t="s">
        <v>266</v>
      </c>
      <c r="AV1194" s="176" t="s">
        <v>266</v>
      </c>
      <c r="AW1194" s="176" t="s">
        <v>266</v>
      </c>
      <c r="AX1194" s="176" t="s">
        <v>266</v>
      </c>
    </row>
    <row r="1195" spans="1:50" x14ac:dyDescent="0.3">
      <c r="A1195" s="176">
        <v>810622</v>
      </c>
      <c r="B1195" s="176" t="s">
        <v>492</v>
      </c>
      <c r="C1195" s="176" t="s">
        <v>203</v>
      </c>
      <c r="D1195" s="176" t="s">
        <v>205</v>
      </c>
      <c r="E1195" s="176" t="s">
        <v>205</v>
      </c>
      <c r="F1195" s="176" t="s">
        <v>205</v>
      </c>
      <c r="G1195" s="176" t="s">
        <v>205</v>
      </c>
      <c r="H1195" s="176" t="s">
        <v>205</v>
      </c>
      <c r="I1195" s="176" t="s">
        <v>205</v>
      </c>
      <c r="J1195" s="176" t="s">
        <v>205</v>
      </c>
      <c r="K1195" s="176" t="s">
        <v>204</v>
      </c>
      <c r="L1195" s="176" t="s">
        <v>205</v>
      </c>
      <c r="M1195" s="176" t="s">
        <v>203</v>
      </c>
      <c r="N1195" s="176" t="s">
        <v>203</v>
      </c>
      <c r="O1195" s="176" t="s">
        <v>204</v>
      </c>
      <c r="P1195" s="176" t="s">
        <v>204</v>
      </c>
      <c r="Q1195" s="176" t="s">
        <v>204</v>
      </c>
      <c r="R1195" s="176" t="s">
        <v>204</v>
      </c>
      <c r="S1195" s="176" t="s">
        <v>204</v>
      </c>
      <c r="T1195" s="176" t="s">
        <v>204</v>
      </c>
      <c r="U1195" s="176" t="s">
        <v>266</v>
      </c>
      <c r="V1195" s="176" t="s">
        <v>266</v>
      </c>
      <c r="W1195" s="176" t="s">
        <v>266</v>
      </c>
      <c r="X1195" s="176" t="s">
        <v>266</v>
      </c>
      <c r="Y1195" s="176" t="s">
        <v>266</v>
      </c>
      <c r="Z1195" s="176" t="s">
        <v>266</v>
      </c>
      <c r="AA1195" s="176" t="s">
        <v>266</v>
      </c>
      <c r="AB1195" s="176" t="s">
        <v>266</v>
      </c>
      <c r="AC1195" s="176" t="s">
        <v>266</v>
      </c>
      <c r="AD1195" s="176" t="s">
        <v>266</v>
      </c>
      <c r="AE1195" s="176" t="s">
        <v>266</v>
      </c>
      <c r="AF1195" s="176" t="s">
        <v>266</v>
      </c>
      <c r="AG1195" s="176" t="s">
        <v>266</v>
      </c>
      <c r="AH1195" s="176" t="s">
        <v>266</v>
      </c>
      <c r="AI1195" s="176" t="s">
        <v>266</v>
      </c>
      <c r="AJ1195" s="176" t="s">
        <v>266</v>
      </c>
      <c r="AK1195" s="176" t="s">
        <v>266</v>
      </c>
      <c r="AL1195" s="176" t="s">
        <v>266</v>
      </c>
      <c r="AM1195" s="176" t="s">
        <v>266</v>
      </c>
      <c r="AN1195" s="176" t="s">
        <v>266</v>
      </c>
      <c r="AO1195" s="176" t="s">
        <v>266</v>
      </c>
      <c r="AP1195" s="176" t="s">
        <v>266</v>
      </c>
      <c r="AQ1195" s="176" t="s">
        <v>266</v>
      </c>
      <c r="AR1195" s="176" t="s">
        <v>266</v>
      </c>
      <c r="AS1195" s="176" t="s">
        <v>266</v>
      </c>
      <c r="AT1195" s="176" t="s">
        <v>266</v>
      </c>
      <c r="AU1195" s="176" t="s">
        <v>266</v>
      </c>
      <c r="AV1195" s="176" t="s">
        <v>266</v>
      </c>
      <c r="AW1195" s="176" t="s">
        <v>266</v>
      </c>
      <c r="AX1195" s="176" t="s">
        <v>266</v>
      </c>
    </row>
    <row r="1196" spans="1:50" x14ac:dyDescent="0.3">
      <c r="A1196" s="176">
        <v>810753</v>
      </c>
      <c r="B1196" s="176" t="s">
        <v>492</v>
      </c>
      <c r="C1196" s="176" t="s">
        <v>203</v>
      </c>
      <c r="D1196" s="176" t="s">
        <v>203</v>
      </c>
      <c r="E1196" s="176" t="s">
        <v>204</v>
      </c>
      <c r="F1196" s="176" t="s">
        <v>204</v>
      </c>
      <c r="G1196" s="176" t="s">
        <v>204</v>
      </c>
      <c r="H1196" s="176" t="s">
        <v>203</v>
      </c>
      <c r="I1196" s="176" t="s">
        <v>204</v>
      </c>
      <c r="J1196" s="176" t="s">
        <v>203</v>
      </c>
      <c r="K1196" s="176" t="s">
        <v>203</v>
      </c>
      <c r="L1196" s="176" t="s">
        <v>203</v>
      </c>
      <c r="M1196" s="176" t="s">
        <v>203</v>
      </c>
      <c r="N1196" s="176" t="s">
        <v>203</v>
      </c>
      <c r="O1196" s="176" t="s">
        <v>204</v>
      </c>
      <c r="P1196" s="176" t="s">
        <v>204</v>
      </c>
      <c r="Q1196" s="176" t="s">
        <v>204</v>
      </c>
      <c r="R1196" s="176" t="s">
        <v>204</v>
      </c>
      <c r="S1196" s="176" t="s">
        <v>204</v>
      </c>
      <c r="T1196" s="176" t="s">
        <v>204</v>
      </c>
      <c r="U1196" s="176" t="s">
        <v>266</v>
      </c>
      <c r="V1196" s="176" t="s">
        <v>266</v>
      </c>
      <c r="W1196" s="176" t="s">
        <v>266</v>
      </c>
      <c r="X1196" s="176" t="s">
        <v>266</v>
      </c>
      <c r="Y1196" s="176" t="s">
        <v>266</v>
      </c>
      <c r="Z1196" s="176" t="s">
        <v>266</v>
      </c>
      <c r="AA1196" s="176" t="s">
        <v>266</v>
      </c>
      <c r="AB1196" s="176" t="s">
        <v>266</v>
      </c>
      <c r="AC1196" s="176" t="s">
        <v>266</v>
      </c>
      <c r="AD1196" s="176" t="s">
        <v>266</v>
      </c>
      <c r="AE1196" s="176" t="s">
        <v>266</v>
      </c>
      <c r="AF1196" s="176" t="s">
        <v>266</v>
      </c>
      <c r="AG1196" s="176" t="s">
        <v>266</v>
      </c>
      <c r="AH1196" s="176" t="s">
        <v>266</v>
      </c>
      <c r="AI1196" s="176" t="s">
        <v>266</v>
      </c>
      <c r="AJ1196" s="176" t="s">
        <v>266</v>
      </c>
      <c r="AK1196" s="176" t="s">
        <v>266</v>
      </c>
      <c r="AL1196" s="176" t="s">
        <v>266</v>
      </c>
      <c r="AM1196" s="176" t="s">
        <v>266</v>
      </c>
      <c r="AN1196" s="176" t="s">
        <v>266</v>
      </c>
      <c r="AO1196" s="176" t="s">
        <v>266</v>
      </c>
      <c r="AP1196" s="176" t="s">
        <v>266</v>
      </c>
      <c r="AQ1196" s="176" t="s">
        <v>266</v>
      </c>
      <c r="AR1196" s="176" t="s">
        <v>266</v>
      </c>
      <c r="AS1196" s="176" t="s">
        <v>266</v>
      </c>
      <c r="AT1196" s="176" t="s">
        <v>266</v>
      </c>
      <c r="AU1196" s="176" t="s">
        <v>266</v>
      </c>
      <c r="AV1196" s="176" t="s">
        <v>266</v>
      </c>
      <c r="AW1196" s="176" t="s">
        <v>266</v>
      </c>
      <c r="AX1196" s="176" t="s">
        <v>266</v>
      </c>
    </row>
    <row r="1197" spans="1:50" x14ac:dyDescent="0.3">
      <c r="A1197" s="176">
        <v>810755</v>
      </c>
      <c r="B1197" s="176" t="s">
        <v>492</v>
      </c>
      <c r="C1197" s="176" t="s">
        <v>205</v>
      </c>
      <c r="D1197" s="176" t="s">
        <v>203</v>
      </c>
      <c r="E1197" s="176" t="s">
        <v>203</v>
      </c>
      <c r="F1197" s="176" t="s">
        <v>203</v>
      </c>
      <c r="G1197" s="176" t="s">
        <v>203</v>
      </c>
      <c r="H1197" s="176" t="s">
        <v>205</v>
      </c>
      <c r="I1197" s="176" t="s">
        <v>204</v>
      </c>
      <c r="J1197" s="176" t="s">
        <v>205</v>
      </c>
      <c r="K1197" s="176" t="s">
        <v>203</v>
      </c>
      <c r="L1197" s="176" t="s">
        <v>203</v>
      </c>
      <c r="M1197" s="176" t="s">
        <v>203</v>
      </c>
      <c r="N1197" s="176" t="s">
        <v>203</v>
      </c>
      <c r="O1197" s="176" t="s">
        <v>204</v>
      </c>
      <c r="P1197" s="176" t="s">
        <v>204</v>
      </c>
      <c r="Q1197" s="176" t="s">
        <v>204</v>
      </c>
      <c r="R1197" s="176" t="s">
        <v>204</v>
      </c>
      <c r="S1197" s="176" t="s">
        <v>204</v>
      </c>
      <c r="T1197" s="176" t="s">
        <v>204</v>
      </c>
      <c r="U1197" s="176" t="s">
        <v>266</v>
      </c>
      <c r="V1197" s="176" t="s">
        <v>266</v>
      </c>
      <c r="W1197" s="176" t="s">
        <v>266</v>
      </c>
      <c r="X1197" s="176" t="s">
        <v>266</v>
      </c>
      <c r="Y1197" s="176" t="s">
        <v>266</v>
      </c>
      <c r="Z1197" s="176" t="s">
        <v>266</v>
      </c>
      <c r="AA1197" s="176" t="s">
        <v>266</v>
      </c>
      <c r="AB1197" s="176" t="s">
        <v>266</v>
      </c>
      <c r="AC1197" s="176" t="s">
        <v>266</v>
      </c>
      <c r="AD1197" s="176" t="s">
        <v>266</v>
      </c>
      <c r="AE1197" s="176" t="s">
        <v>266</v>
      </c>
      <c r="AF1197" s="176" t="s">
        <v>266</v>
      </c>
      <c r="AG1197" s="176" t="s">
        <v>266</v>
      </c>
      <c r="AH1197" s="176" t="s">
        <v>266</v>
      </c>
      <c r="AI1197" s="176" t="s">
        <v>266</v>
      </c>
      <c r="AJ1197" s="176" t="s">
        <v>266</v>
      </c>
      <c r="AK1197" s="176" t="s">
        <v>266</v>
      </c>
      <c r="AL1197" s="176" t="s">
        <v>266</v>
      </c>
      <c r="AM1197" s="176" t="s">
        <v>266</v>
      </c>
      <c r="AN1197" s="176" t="s">
        <v>266</v>
      </c>
      <c r="AO1197" s="176" t="s">
        <v>266</v>
      </c>
      <c r="AP1197" s="176" t="s">
        <v>266</v>
      </c>
      <c r="AQ1197" s="176" t="s">
        <v>266</v>
      </c>
      <c r="AR1197" s="176" t="s">
        <v>266</v>
      </c>
      <c r="AS1197" s="176" t="s">
        <v>266</v>
      </c>
      <c r="AT1197" s="176" t="s">
        <v>266</v>
      </c>
      <c r="AU1197" s="176" t="s">
        <v>266</v>
      </c>
      <c r="AV1197" s="176" t="s">
        <v>266</v>
      </c>
      <c r="AW1197" s="176" t="s">
        <v>266</v>
      </c>
      <c r="AX1197" s="176" t="s">
        <v>266</v>
      </c>
    </row>
    <row r="1198" spans="1:50" x14ac:dyDescent="0.3">
      <c r="A1198" s="176">
        <v>810857</v>
      </c>
      <c r="B1198" s="176" t="s">
        <v>492</v>
      </c>
      <c r="C1198" s="176" t="s">
        <v>205</v>
      </c>
      <c r="D1198" s="176" t="s">
        <v>203</v>
      </c>
      <c r="E1198" s="176" t="s">
        <v>205</v>
      </c>
      <c r="F1198" s="176" t="s">
        <v>205</v>
      </c>
      <c r="G1198" s="176" t="s">
        <v>205</v>
      </c>
      <c r="H1198" s="176" t="s">
        <v>203</v>
      </c>
      <c r="I1198" s="176" t="s">
        <v>205</v>
      </c>
      <c r="J1198" s="176" t="s">
        <v>204</v>
      </c>
      <c r="K1198" s="176" t="s">
        <v>204</v>
      </c>
      <c r="L1198" s="176" t="s">
        <v>205</v>
      </c>
      <c r="M1198" s="176" t="s">
        <v>204</v>
      </c>
      <c r="N1198" s="176" t="s">
        <v>205</v>
      </c>
      <c r="O1198" s="176" t="s">
        <v>204</v>
      </c>
      <c r="P1198" s="176" t="s">
        <v>204</v>
      </c>
      <c r="Q1198" s="176" t="s">
        <v>204</v>
      </c>
      <c r="R1198" s="176" t="s">
        <v>204</v>
      </c>
      <c r="S1198" s="176" t="s">
        <v>204</v>
      </c>
      <c r="T1198" s="176" t="s">
        <v>204</v>
      </c>
      <c r="U1198" s="176" t="s">
        <v>266</v>
      </c>
      <c r="V1198" s="176" t="s">
        <v>266</v>
      </c>
      <c r="W1198" s="176" t="s">
        <v>266</v>
      </c>
      <c r="X1198" s="176" t="s">
        <v>266</v>
      </c>
      <c r="Y1198" s="176" t="s">
        <v>266</v>
      </c>
      <c r="Z1198" s="176" t="s">
        <v>266</v>
      </c>
      <c r="AA1198" s="176" t="s">
        <v>266</v>
      </c>
      <c r="AB1198" s="176" t="s">
        <v>266</v>
      </c>
      <c r="AC1198" s="176" t="s">
        <v>266</v>
      </c>
      <c r="AD1198" s="176" t="s">
        <v>266</v>
      </c>
      <c r="AE1198" s="176" t="s">
        <v>266</v>
      </c>
      <c r="AF1198" s="176" t="s">
        <v>266</v>
      </c>
      <c r="AG1198" s="176" t="s">
        <v>266</v>
      </c>
      <c r="AH1198" s="176" t="s">
        <v>266</v>
      </c>
      <c r="AI1198" s="176" t="s">
        <v>266</v>
      </c>
      <c r="AJ1198" s="176" t="s">
        <v>266</v>
      </c>
      <c r="AK1198" s="176" t="s">
        <v>266</v>
      </c>
      <c r="AL1198" s="176" t="s">
        <v>266</v>
      </c>
      <c r="AM1198" s="176" t="s">
        <v>266</v>
      </c>
      <c r="AN1198" s="176" t="s">
        <v>266</v>
      </c>
      <c r="AO1198" s="176" t="s">
        <v>266</v>
      </c>
      <c r="AP1198" s="176" t="s">
        <v>266</v>
      </c>
      <c r="AQ1198" s="176" t="s">
        <v>266</v>
      </c>
      <c r="AR1198" s="176" t="s">
        <v>266</v>
      </c>
      <c r="AS1198" s="176" t="s">
        <v>266</v>
      </c>
      <c r="AT1198" s="176" t="s">
        <v>266</v>
      </c>
      <c r="AU1198" s="176" t="s">
        <v>266</v>
      </c>
      <c r="AV1198" s="176" t="s">
        <v>266</v>
      </c>
      <c r="AW1198" s="176" t="s">
        <v>266</v>
      </c>
      <c r="AX1198" s="176" t="s">
        <v>266</v>
      </c>
    </row>
    <row r="1199" spans="1:50" x14ac:dyDescent="0.3">
      <c r="A1199" s="176">
        <v>810874</v>
      </c>
      <c r="B1199" s="176" t="s">
        <v>492</v>
      </c>
      <c r="C1199" s="176" t="s">
        <v>203</v>
      </c>
      <c r="D1199" s="176" t="s">
        <v>204</v>
      </c>
      <c r="E1199" s="176" t="s">
        <v>203</v>
      </c>
      <c r="F1199" s="176" t="s">
        <v>203</v>
      </c>
      <c r="G1199" s="176" t="s">
        <v>205</v>
      </c>
      <c r="H1199" s="176" t="s">
        <v>205</v>
      </c>
      <c r="I1199" s="176" t="s">
        <v>205</v>
      </c>
      <c r="J1199" s="176" t="s">
        <v>205</v>
      </c>
      <c r="K1199" s="176" t="s">
        <v>205</v>
      </c>
      <c r="L1199" s="176" t="s">
        <v>205</v>
      </c>
      <c r="M1199" s="176" t="s">
        <v>205</v>
      </c>
      <c r="N1199" s="176" t="s">
        <v>205</v>
      </c>
      <c r="O1199" s="176" t="s">
        <v>204</v>
      </c>
      <c r="P1199" s="176" t="s">
        <v>204</v>
      </c>
      <c r="Q1199" s="176" t="s">
        <v>204</v>
      </c>
      <c r="R1199" s="176" t="s">
        <v>204</v>
      </c>
      <c r="S1199" s="176" t="s">
        <v>204</v>
      </c>
      <c r="T1199" s="176" t="s">
        <v>204</v>
      </c>
      <c r="U1199" s="176" t="s">
        <v>266</v>
      </c>
      <c r="V1199" s="176" t="s">
        <v>266</v>
      </c>
      <c r="W1199" s="176" t="s">
        <v>266</v>
      </c>
      <c r="X1199" s="176" t="s">
        <v>266</v>
      </c>
      <c r="Y1199" s="176" t="s">
        <v>266</v>
      </c>
      <c r="Z1199" s="176" t="s">
        <v>266</v>
      </c>
      <c r="AA1199" s="176" t="s">
        <v>266</v>
      </c>
      <c r="AB1199" s="176" t="s">
        <v>266</v>
      </c>
      <c r="AC1199" s="176" t="s">
        <v>266</v>
      </c>
      <c r="AD1199" s="176" t="s">
        <v>266</v>
      </c>
      <c r="AE1199" s="176" t="s">
        <v>266</v>
      </c>
      <c r="AF1199" s="176" t="s">
        <v>266</v>
      </c>
      <c r="AG1199" s="176" t="s">
        <v>266</v>
      </c>
      <c r="AH1199" s="176" t="s">
        <v>266</v>
      </c>
      <c r="AI1199" s="176" t="s">
        <v>266</v>
      </c>
      <c r="AJ1199" s="176" t="s">
        <v>266</v>
      </c>
      <c r="AK1199" s="176" t="s">
        <v>266</v>
      </c>
      <c r="AL1199" s="176" t="s">
        <v>266</v>
      </c>
      <c r="AM1199" s="176" t="s">
        <v>266</v>
      </c>
      <c r="AN1199" s="176" t="s">
        <v>266</v>
      </c>
      <c r="AO1199" s="176" t="s">
        <v>266</v>
      </c>
      <c r="AP1199" s="176" t="s">
        <v>266</v>
      </c>
      <c r="AQ1199" s="176" t="s">
        <v>266</v>
      </c>
      <c r="AR1199" s="176" t="s">
        <v>266</v>
      </c>
      <c r="AS1199" s="176" t="s">
        <v>266</v>
      </c>
      <c r="AT1199" s="176" t="s">
        <v>266</v>
      </c>
      <c r="AU1199" s="176" t="s">
        <v>266</v>
      </c>
      <c r="AV1199" s="176" t="s">
        <v>266</v>
      </c>
      <c r="AW1199" s="176" t="s">
        <v>266</v>
      </c>
      <c r="AX1199" s="176" t="s">
        <v>266</v>
      </c>
    </row>
    <row r="1200" spans="1:50" x14ac:dyDescent="0.3">
      <c r="A1200" s="176">
        <v>810911</v>
      </c>
      <c r="B1200" s="176" t="s">
        <v>492</v>
      </c>
      <c r="C1200" s="176" t="s">
        <v>205</v>
      </c>
      <c r="D1200" s="176" t="s">
        <v>203</v>
      </c>
      <c r="E1200" s="176" t="s">
        <v>205</v>
      </c>
      <c r="F1200" s="176" t="s">
        <v>203</v>
      </c>
      <c r="G1200" s="176" t="s">
        <v>203</v>
      </c>
      <c r="H1200" s="176" t="s">
        <v>203</v>
      </c>
      <c r="I1200" s="176" t="s">
        <v>203</v>
      </c>
      <c r="J1200" s="176" t="s">
        <v>205</v>
      </c>
      <c r="K1200" s="176" t="s">
        <v>205</v>
      </c>
      <c r="L1200" s="176" t="s">
        <v>203</v>
      </c>
      <c r="M1200" s="176" t="s">
        <v>203</v>
      </c>
      <c r="N1200" s="176" t="s">
        <v>203</v>
      </c>
      <c r="O1200" s="176" t="s">
        <v>204</v>
      </c>
      <c r="P1200" s="176" t="s">
        <v>204</v>
      </c>
      <c r="Q1200" s="176" t="s">
        <v>204</v>
      </c>
      <c r="R1200" s="176" t="s">
        <v>204</v>
      </c>
      <c r="S1200" s="176" t="s">
        <v>204</v>
      </c>
      <c r="T1200" s="176" t="s">
        <v>204</v>
      </c>
      <c r="U1200" s="176" t="s">
        <v>266</v>
      </c>
      <c r="V1200" s="176" t="s">
        <v>266</v>
      </c>
      <c r="W1200" s="176" t="s">
        <v>266</v>
      </c>
      <c r="X1200" s="176" t="s">
        <v>266</v>
      </c>
      <c r="Y1200" s="176" t="s">
        <v>266</v>
      </c>
      <c r="Z1200" s="176" t="s">
        <v>266</v>
      </c>
      <c r="AA1200" s="176" t="s">
        <v>266</v>
      </c>
      <c r="AB1200" s="176" t="s">
        <v>266</v>
      </c>
      <c r="AC1200" s="176" t="s">
        <v>266</v>
      </c>
      <c r="AD1200" s="176" t="s">
        <v>266</v>
      </c>
      <c r="AE1200" s="176" t="s">
        <v>266</v>
      </c>
      <c r="AF1200" s="176" t="s">
        <v>266</v>
      </c>
      <c r="AG1200" s="176" t="s">
        <v>266</v>
      </c>
      <c r="AH1200" s="176" t="s">
        <v>266</v>
      </c>
      <c r="AI1200" s="176" t="s">
        <v>266</v>
      </c>
      <c r="AJ1200" s="176" t="s">
        <v>266</v>
      </c>
      <c r="AK1200" s="176" t="s">
        <v>266</v>
      </c>
      <c r="AL1200" s="176" t="s">
        <v>266</v>
      </c>
      <c r="AM1200" s="176" t="s">
        <v>266</v>
      </c>
      <c r="AN1200" s="176" t="s">
        <v>266</v>
      </c>
      <c r="AO1200" s="176" t="s">
        <v>266</v>
      </c>
      <c r="AP1200" s="176" t="s">
        <v>266</v>
      </c>
      <c r="AQ1200" s="176" t="s">
        <v>266</v>
      </c>
      <c r="AR1200" s="176" t="s">
        <v>266</v>
      </c>
      <c r="AS1200" s="176" t="s">
        <v>266</v>
      </c>
      <c r="AT1200" s="176" t="s">
        <v>266</v>
      </c>
      <c r="AU1200" s="176" t="s">
        <v>266</v>
      </c>
      <c r="AV1200" s="176" t="s">
        <v>266</v>
      </c>
      <c r="AW1200" s="176" t="s">
        <v>266</v>
      </c>
      <c r="AX1200" s="176" t="s">
        <v>266</v>
      </c>
    </row>
    <row r="1201" spans="1:50" x14ac:dyDescent="0.3">
      <c r="A1201" s="176">
        <v>811044</v>
      </c>
      <c r="B1201" s="176" t="s">
        <v>492</v>
      </c>
      <c r="C1201" s="176" t="s">
        <v>203</v>
      </c>
      <c r="D1201" s="176" t="s">
        <v>205</v>
      </c>
      <c r="E1201" s="176" t="s">
        <v>204</v>
      </c>
      <c r="F1201" s="176" t="s">
        <v>203</v>
      </c>
      <c r="G1201" s="176" t="s">
        <v>205</v>
      </c>
      <c r="H1201" s="176" t="s">
        <v>204</v>
      </c>
      <c r="I1201" s="176" t="s">
        <v>203</v>
      </c>
      <c r="J1201" s="176" t="s">
        <v>204</v>
      </c>
      <c r="K1201" s="176" t="s">
        <v>203</v>
      </c>
      <c r="L1201" s="176" t="s">
        <v>205</v>
      </c>
      <c r="M1201" s="176" t="s">
        <v>204</v>
      </c>
      <c r="N1201" s="176" t="s">
        <v>204</v>
      </c>
      <c r="O1201" s="176" t="s">
        <v>204</v>
      </c>
      <c r="P1201" s="176" t="s">
        <v>204</v>
      </c>
      <c r="Q1201" s="176" t="s">
        <v>204</v>
      </c>
      <c r="R1201" s="176" t="s">
        <v>204</v>
      </c>
      <c r="S1201" s="176" t="s">
        <v>204</v>
      </c>
      <c r="T1201" s="176" t="s">
        <v>204</v>
      </c>
    </row>
    <row r="1202" spans="1:50" x14ac:dyDescent="0.3">
      <c r="A1202" s="176">
        <v>811223</v>
      </c>
      <c r="B1202" s="176" t="s">
        <v>492</v>
      </c>
      <c r="C1202" s="176" t="s">
        <v>205</v>
      </c>
      <c r="D1202" s="176" t="s">
        <v>203</v>
      </c>
      <c r="E1202" s="176" t="s">
        <v>205</v>
      </c>
      <c r="F1202" s="176" t="s">
        <v>205</v>
      </c>
      <c r="G1202" s="176" t="s">
        <v>203</v>
      </c>
      <c r="H1202" s="176" t="s">
        <v>205</v>
      </c>
      <c r="I1202" s="176" t="s">
        <v>205</v>
      </c>
      <c r="J1202" s="176" t="s">
        <v>205</v>
      </c>
      <c r="K1202" s="176" t="s">
        <v>203</v>
      </c>
      <c r="L1202" s="176" t="s">
        <v>205</v>
      </c>
      <c r="M1202" s="176" t="s">
        <v>203</v>
      </c>
      <c r="N1202" s="176" t="s">
        <v>205</v>
      </c>
      <c r="O1202" s="176" t="s">
        <v>204</v>
      </c>
      <c r="P1202" s="176" t="s">
        <v>204</v>
      </c>
      <c r="Q1202" s="176" t="s">
        <v>204</v>
      </c>
      <c r="R1202" s="176" t="s">
        <v>204</v>
      </c>
      <c r="S1202" s="176" t="s">
        <v>204</v>
      </c>
      <c r="T1202" s="176" t="s">
        <v>204</v>
      </c>
      <c r="U1202" s="176" t="s">
        <v>266</v>
      </c>
      <c r="V1202" s="176" t="s">
        <v>266</v>
      </c>
      <c r="W1202" s="176" t="s">
        <v>266</v>
      </c>
      <c r="X1202" s="176" t="s">
        <v>266</v>
      </c>
      <c r="Y1202" s="176" t="s">
        <v>266</v>
      </c>
      <c r="Z1202" s="176" t="s">
        <v>266</v>
      </c>
      <c r="AA1202" s="176" t="s">
        <v>266</v>
      </c>
      <c r="AB1202" s="176" t="s">
        <v>266</v>
      </c>
      <c r="AC1202" s="176" t="s">
        <v>266</v>
      </c>
      <c r="AD1202" s="176" t="s">
        <v>266</v>
      </c>
      <c r="AE1202" s="176" t="s">
        <v>266</v>
      </c>
      <c r="AF1202" s="176" t="s">
        <v>266</v>
      </c>
      <c r="AG1202" s="176" t="s">
        <v>266</v>
      </c>
      <c r="AH1202" s="176" t="s">
        <v>266</v>
      </c>
      <c r="AI1202" s="176" t="s">
        <v>266</v>
      </c>
      <c r="AJ1202" s="176" t="s">
        <v>266</v>
      </c>
      <c r="AK1202" s="176" t="s">
        <v>266</v>
      </c>
      <c r="AL1202" s="176" t="s">
        <v>266</v>
      </c>
      <c r="AM1202" s="176" t="s">
        <v>266</v>
      </c>
      <c r="AN1202" s="176" t="s">
        <v>266</v>
      </c>
      <c r="AO1202" s="176" t="s">
        <v>266</v>
      </c>
      <c r="AP1202" s="176" t="s">
        <v>266</v>
      </c>
      <c r="AQ1202" s="176" t="s">
        <v>266</v>
      </c>
      <c r="AR1202" s="176" t="s">
        <v>266</v>
      </c>
      <c r="AS1202" s="176" t="s">
        <v>266</v>
      </c>
      <c r="AT1202" s="176" t="s">
        <v>266</v>
      </c>
      <c r="AU1202" s="176" t="s">
        <v>266</v>
      </c>
      <c r="AV1202" s="176" t="s">
        <v>266</v>
      </c>
      <c r="AW1202" s="176" t="s">
        <v>266</v>
      </c>
      <c r="AX1202" s="176" t="s">
        <v>266</v>
      </c>
    </row>
    <row r="1203" spans="1:50" x14ac:dyDescent="0.3">
      <c r="A1203" s="176">
        <v>811236</v>
      </c>
      <c r="B1203" s="176" t="s">
        <v>492</v>
      </c>
      <c r="C1203" s="176" t="s">
        <v>203</v>
      </c>
      <c r="D1203" s="176" t="s">
        <v>203</v>
      </c>
      <c r="E1203" s="176" t="s">
        <v>205</v>
      </c>
      <c r="F1203" s="176" t="s">
        <v>203</v>
      </c>
      <c r="G1203" s="176" t="s">
        <v>205</v>
      </c>
      <c r="H1203" s="176" t="s">
        <v>204</v>
      </c>
      <c r="I1203" s="176" t="s">
        <v>205</v>
      </c>
      <c r="J1203" s="176" t="s">
        <v>204</v>
      </c>
      <c r="K1203" s="176" t="s">
        <v>203</v>
      </c>
      <c r="L1203" s="176" t="s">
        <v>204</v>
      </c>
      <c r="M1203" s="176" t="s">
        <v>204</v>
      </c>
      <c r="N1203" s="176" t="s">
        <v>204</v>
      </c>
      <c r="O1203" s="176" t="s">
        <v>204</v>
      </c>
      <c r="P1203" s="176" t="s">
        <v>204</v>
      </c>
      <c r="Q1203" s="176" t="s">
        <v>204</v>
      </c>
      <c r="R1203" s="176" t="s">
        <v>204</v>
      </c>
      <c r="S1203" s="176" t="s">
        <v>204</v>
      </c>
      <c r="T1203" s="176" t="s">
        <v>204</v>
      </c>
      <c r="U1203" s="176" t="s">
        <v>266</v>
      </c>
      <c r="V1203" s="176" t="s">
        <v>266</v>
      </c>
      <c r="W1203" s="176" t="s">
        <v>266</v>
      </c>
      <c r="X1203" s="176" t="s">
        <v>266</v>
      </c>
      <c r="Y1203" s="176" t="s">
        <v>266</v>
      </c>
      <c r="Z1203" s="176" t="s">
        <v>266</v>
      </c>
      <c r="AA1203" s="176" t="s">
        <v>266</v>
      </c>
      <c r="AB1203" s="176" t="s">
        <v>266</v>
      </c>
      <c r="AC1203" s="176" t="s">
        <v>266</v>
      </c>
      <c r="AD1203" s="176" t="s">
        <v>266</v>
      </c>
      <c r="AE1203" s="176" t="s">
        <v>266</v>
      </c>
      <c r="AF1203" s="176" t="s">
        <v>266</v>
      </c>
      <c r="AG1203" s="176" t="s">
        <v>266</v>
      </c>
      <c r="AH1203" s="176" t="s">
        <v>266</v>
      </c>
      <c r="AI1203" s="176" t="s">
        <v>266</v>
      </c>
      <c r="AJ1203" s="176" t="s">
        <v>266</v>
      </c>
      <c r="AK1203" s="176" t="s">
        <v>266</v>
      </c>
      <c r="AL1203" s="176" t="s">
        <v>266</v>
      </c>
      <c r="AM1203" s="176" t="s">
        <v>266</v>
      </c>
      <c r="AN1203" s="176" t="s">
        <v>266</v>
      </c>
      <c r="AO1203" s="176" t="s">
        <v>266</v>
      </c>
      <c r="AP1203" s="176" t="s">
        <v>266</v>
      </c>
      <c r="AQ1203" s="176" t="s">
        <v>266</v>
      </c>
      <c r="AR1203" s="176" t="s">
        <v>266</v>
      </c>
      <c r="AS1203" s="176" t="s">
        <v>266</v>
      </c>
      <c r="AT1203" s="176" t="s">
        <v>266</v>
      </c>
      <c r="AU1203" s="176" t="s">
        <v>266</v>
      </c>
      <c r="AV1203" s="176" t="s">
        <v>266</v>
      </c>
      <c r="AW1203" s="176" t="s">
        <v>266</v>
      </c>
      <c r="AX1203" s="176" t="s">
        <v>266</v>
      </c>
    </row>
    <row r="1204" spans="1:50" x14ac:dyDescent="0.3">
      <c r="A1204" s="176">
        <v>811262</v>
      </c>
      <c r="B1204" s="176" t="s">
        <v>492</v>
      </c>
      <c r="C1204" s="176" t="s">
        <v>203</v>
      </c>
      <c r="D1204" s="176" t="s">
        <v>205</v>
      </c>
      <c r="E1204" s="176" t="s">
        <v>205</v>
      </c>
      <c r="F1204" s="176" t="s">
        <v>203</v>
      </c>
      <c r="G1204" s="176" t="s">
        <v>203</v>
      </c>
      <c r="H1204" s="176" t="s">
        <v>203</v>
      </c>
      <c r="I1204" s="176" t="s">
        <v>205</v>
      </c>
      <c r="J1204" s="176" t="s">
        <v>205</v>
      </c>
      <c r="K1204" s="176" t="s">
        <v>205</v>
      </c>
      <c r="L1204" s="176" t="s">
        <v>205</v>
      </c>
      <c r="M1204" s="176" t="s">
        <v>203</v>
      </c>
      <c r="N1204" s="176" t="s">
        <v>205</v>
      </c>
      <c r="O1204" s="176" t="s">
        <v>204</v>
      </c>
      <c r="P1204" s="176" t="s">
        <v>204</v>
      </c>
      <c r="Q1204" s="176" t="s">
        <v>204</v>
      </c>
      <c r="R1204" s="176" t="s">
        <v>204</v>
      </c>
      <c r="S1204" s="176" t="s">
        <v>204</v>
      </c>
      <c r="T1204" s="176" t="s">
        <v>204</v>
      </c>
      <c r="U1204" s="176" t="s">
        <v>266</v>
      </c>
      <c r="V1204" s="176" t="s">
        <v>266</v>
      </c>
      <c r="W1204" s="176" t="s">
        <v>266</v>
      </c>
      <c r="X1204" s="176" t="s">
        <v>266</v>
      </c>
      <c r="Y1204" s="176" t="s">
        <v>266</v>
      </c>
      <c r="Z1204" s="176" t="s">
        <v>266</v>
      </c>
      <c r="AA1204" s="176" t="s">
        <v>266</v>
      </c>
      <c r="AB1204" s="176" t="s">
        <v>266</v>
      </c>
      <c r="AC1204" s="176" t="s">
        <v>266</v>
      </c>
      <c r="AD1204" s="176" t="s">
        <v>266</v>
      </c>
      <c r="AE1204" s="176" t="s">
        <v>266</v>
      </c>
      <c r="AF1204" s="176" t="s">
        <v>266</v>
      </c>
      <c r="AG1204" s="176" t="s">
        <v>266</v>
      </c>
      <c r="AH1204" s="176" t="s">
        <v>266</v>
      </c>
      <c r="AI1204" s="176" t="s">
        <v>266</v>
      </c>
      <c r="AJ1204" s="176" t="s">
        <v>266</v>
      </c>
      <c r="AK1204" s="176" t="s">
        <v>266</v>
      </c>
      <c r="AL1204" s="176" t="s">
        <v>266</v>
      </c>
      <c r="AM1204" s="176" t="s">
        <v>266</v>
      </c>
      <c r="AN1204" s="176" t="s">
        <v>266</v>
      </c>
      <c r="AO1204" s="176" t="s">
        <v>266</v>
      </c>
      <c r="AP1204" s="176" t="s">
        <v>266</v>
      </c>
      <c r="AQ1204" s="176" t="s">
        <v>266</v>
      </c>
      <c r="AR1204" s="176" t="s">
        <v>266</v>
      </c>
      <c r="AS1204" s="176" t="s">
        <v>266</v>
      </c>
      <c r="AT1204" s="176" t="s">
        <v>266</v>
      </c>
      <c r="AU1204" s="176" t="s">
        <v>266</v>
      </c>
      <c r="AV1204" s="176" t="s">
        <v>266</v>
      </c>
      <c r="AW1204" s="176" t="s">
        <v>266</v>
      </c>
      <c r="AX1204" s="176" t="s">
        <v>266</v>
      </c>
    </row>
    <row r="1205" spans="1:50" x14ac:dyDescent="0.3">
      <c r="A1205" s="176">
        <v>811424</v>
      </c>
      <c r="B1205" s="176" t="s">
        <v>492</v>
      </c>
      <c r="C1205" s="176" t="s">
        <v>204</v>
      </c>
      <c r="D1205" s="176" t="s">
        <v>203</v>
      </c>
      <c r="E1205" s="176" t="s">
        <v>204</v>
      </c>
      <c r="F1205" s="176" t="s">
        <v>204</v>
      </c>
      <c r="G1205" s="176" t="s">
        <v>204</v>
      </c>
      <c r="H1205" s="176" t="s">
        <v>204</v>
      </c>
      <c r="I1205" s="176" t="s">
        <v>204</v>
      </c>
      <c r="J1205" s="176" t="s">
        <v>204</v>
      </c>
      <c r="K1205" s="176" t="s">
        <v>203</v>
      </c>
      <c r="L1205" s="176" t="s">
        <v>203</v>
      </c>
      <c r="M1205" s="176" t="s">
        <v>204</v>
      </c>
      <c r="N1205" s="176" t="s">
        <v>204</v>
      </c>
      <c r="O1205" s="176" t="s">
        <v>204</v>
      </c>
      <c r="P1205" s="176" t="s">
        <v>204</v>
      </c>
      <c r="Q1205" s="176" t="s">
        <v>204</v>
      </c>
      <c r="R1205" s="176" t="s">
        <v>204</v>
      </c>
      <c r="S1205" s="176" t="s">
        <v>204</v>
      </c>
      <c r="T1205" s="176" t="s">
        <v>204</v>
      </c>
      <c r="U1205" s="176" t="s">
        <v>266</v>
      </c>
      <c r="V1205" s="176" t="s">
        <v>266</v>
      </c>
      <c r="W1205" s="176" t="s">
        <v>266</v>
      </c>
      <c r="X1205" s="176" t="s">
        <v>266</v>
      </c>
      <c r="Y1205" s="176" t="s">
        <v>266</v>
      </c>
      <c r="Z1205" s="176" t="s">
        <v>266</v>
      </c>
      <c r="AA1205" s="176" t="s">
        <v>266</v>
      </c>
      <c r="AB1205" s="176" t="s">
        <v>266</v>
      </c>
      <c r="AC1205" s="176" t="s">
        <v>266</v>
      </c>
      <c r="AD1205" s="176" t="s">
        <v>266</v>
      </c>
      <c r="AE1205" s="176" t="s">
        <v>266</v>
      </c>
      <c r="AF1205" s="176" t="s">
        <v>266</v>
      </c>
      <c r="AG1205" s="176" t="s">
        <v>266</v>
      </c>
      <c r="AH1205" s="176" t="s">
        <v>266</v>
      </c>
      <c r="AI1205" s="176" t="s">
        <v>266</v>
      </c>
      <c r="AJ1205" s="176" t="s">
        <v>266</v>
      </c>
      <c r="AK1205" s="176" t="s">
        <v>266</v>
      </c>
      <c r="AL1205" s="176" t="s">
        <v>266</v>
      </c>
      <c r="AM1205" s="176" t="s">
        <v>266</v>
      </c>
      <c r="AN1205" s="176" t="s">
        <v>266</v>
      </c>
      <c r="AO1205" s="176" t="s">
        <v>266</v>
      </c>
      <c r="AP1205" s="176" t="s">
        <v>266</v>
      </c>
      <c r="AQ1205" s="176" t="s">
        <v>266</v>
      </c>
      <c r="AR1205" s="176" t="s">
        <v>266</v>
      </c>
      <c r="AS1205" s="176" t="s">
        <v>266</v>
      </c>
      <c r="AT1205" s="176" t="s">
        <v>266</v>
      </c>
      <c r="AU1205" s="176" t="s">
        <v>266</v>
      </c>
      <c r="AV1205" s="176" t="s">
        <v>266</v>
      </c>
      <c r="AW1205" s="176" t="s">
        <v>266</v>
      </c>
      <c r="AX1205" s="176" t="s">
        <v>266</v>
      </c>
    </row>
    <row r="1206" spans="1:50" x14ac:dyDescent="0.3">
      <c r="A1206" s="176">
        <v>811503</v>
      </c>
      <c r="B1206" s="176" t="s">
        <v>492</v>
      </c>
      <c r="C1206" s="176" t="s">
        <v>205</v>
      </c>
      <c r="D1206" s="176" t="s">
        <v>203</v>
      </c>
      <c r="E1206" s="176" t="s">
        <v>205</v>
      </c>
      <c r="F1206" s="176" t="s">
        <v>205</v>
      </c>
      <c r="G1206" s="176" t="s">
        <v>203</v>
      </c>
      <c r="H1206" s="176" t="s">
        <v>205</v>
      </c>
      <c r="I1206" s="176" t="s">
        <v>205</v>
      </c>
      <c r="J1206" s="176" t="s">
        <v>203</v>
      </c>
      <c r="K1206" s="176" t="s">
        <v>205</v>
      </c>
      <c r="L1206" s="176" t="s">
        <v>203</v>
      </c>
      <c r="M1206" s="176" t="s">
        <v>203</v>
      </c>
      <c r="N1206" s="176" t="s">
        <v>205</v>
      </c>
      <c r="O1206" s="176" t="s">
        <v>204</v>
      </c>
      <c r="P1206" s="176" t="s">
        <v>204</v>
      </c>
      <c r="Q1206" s="176" t="s">
        <v>204</v>
      </c>
      <c r="R1206" s="176" t="s">
        <v>204</v>
      </c>
      <c r="S1206" s="176" t="s">
        <v>204</v>
      </c>
      <c r="T1206" s="176" t="s">
        <v>204</v>
      </c>
      <c r="U1206" s="176" t="s">
        <v>266</v>
      </c>
      <c r="V1206" s="176" t="s">
        <v>266</v>
      </c>
      <c r="W1206" s="176" t="s">
        <v>266</v>
      </c>
      <c r="X1206" s="176" t="s">
        <v>266</v>
      </c>
      <c r="Y1206" s="176" t="s">
        <v>266</v>
      </c>
      <c r="Z1206" s="176" t="s">
        <v>266</v>
      </c>
      <c r="AA1206" s="176" t="s">
        <v>266</v>
      </c>
      <c r="AB1206" s="176" t="s">
        <v>266</v>
      </c>
      <c r="AC1206" s="176" t="s">
        <v>266</v>
      </c>
      <c r="AD1206" s="176" t="s">
        <v>266</v>
      </c>
      <c r="AE1206" s="176" t="s">
        <v>266</v>
      </c>
      <c r="AF1206" s="176" t="s">
        <v>266</v>
      </c>
      <c r="AG1206" s="176" t="s">
        <v>266</v>
      </c>
      <c r="AH1206" s="176" t="s">
        <v>266</v>
      </c>
      <c r="AI1206" s="176" t="s">
        <v>266</v>
      </c>
      <c r="AJ1206" s="176" t="s">
        <v>266</v>
      </c>
      <c r="AK1206" s="176" t="s">
        <v>266</v>
      </c>
      <c r="AL1206" s="176" t="s">
        <v>266</v>
      </c>
      <c r="AM1206" s="176" t="s">
        <v>266</v>
      </c>
      <c r="AN1206" s="176" t="s">
        <v>266</v>
      </c>
      <c r="AO1206" s="176" t="s">
        <v>266</v>
      </c>
      <c r="AP1206" s="176" t="s">
        <v>266</v>
      </c>
      <c r="AQ1206" s="176" t="s">
        <v>266</v>
      </c>
      <c r="AR1206" s="176" t="s">
        <v>266</v>
      </c>
      <c r="AS1206" s="176" t="s">
        <v>266</v>
      </c>
      <c r="AT1206" s="176" t="s">
        <v>266</v>
      </c>
      <c r="AU1206" s="176" t="s">
        <v>266</v>
      </c>
      <c r="AV1206" s="176" t="s">
        <v>266</v>
      </c>
      <c r="AW1206" s="176" t="s">
        <v>266</v>
      </c>
      <c r="AX1206" s="176" t="s">
        <v>266</v>
      </c>
    </row>
    <row r="1207" spans="1:50" x14ac:dyDescent="0.3">
      <c r="A1207" s="176">
        <v>811505</v>
      </c>
      <c r="B1207" s="176" t="s">
        <v>492</v>
      </c>
      <c r="C1207" s="176" t="s">
        <v>203</v>
      </c>
      <c r="D1207" s="176" t="s">
        <v>203</v>
      </c>
      <c r="E1207" s="176" t="s">
        <v>203</v>
      </c>
      <c r="F1207" s="176" t="s">
        <v>203</v>
      </c>
      <c r="G1207" s="176" t="s">
        <v>203</v>
      </c>
      <c r="H1207" s="176" t="s">
        <v>203</v>
      </c>
      <c r="I1207" s="176" t="s">
        <v>203</v>
      </c>
      <c r="J1207" s="176" t="s">
        <v>205</v>
      </c>
      <c r="K1207" s="176" t="s">
        <v>205</v>
      </c>
      <c r="L1207" s="176" t="s">
        <v>203</v>
      </c>
      <c r="M1207" s="176" t="s">
        <v>203</v>
      </c>
      <c r="N1207" s="176" t="s">
        <v>205</v>
      </c>
      <c r="O1207" s="176" t="s">
        <v>204</v>
      </c>
      <c r="P1207" s="176" t="s">
        <v>204</v>
      </c>
      <c r="Q1207" s="176" t="s">
        <v>204</v>
      </c>
      <c r="R1207" s="176" t="s">
        <v>204</v>
      </c>
      <c r="S1207" s="176" t="s">
        <v>204</v>
      </c>
      <c r="T1207" s="176" t="s">
        <v>204</v>
      </c>
      <c r="U1207" s="176" t="s">
        <v>266</v>
      </c>
      <c r="V1207" s="176" t="s">
        <v>266</v>
      </c>
      <c r="W1207" s="176" t="s">
        <v>266</v>
      </c>
      <c r="X1207" s="176" t="s">
        <v>266</v>
      </c>
      <c r="Y1207" s="176" t="s">
        <v>266</v>
      </c>
      <c r="Z1207" s="176" t="s">
        <v>266</v>
      </c>
      <c r="AA1207" s="176" t="s">
        <v>266</v>
      </c>
      <c r="AB1207" s="176" t="s">
        <v>266</v>
      </c>
      <c r="AC1207" s="176" t="s">
        <v>266</v>
      </c>
      <c r="AD1207" s="176" t="s">
        <v>266</v>
      </c>
      <c r="AE1207" s="176" t="s">
        <v>266</v>
      </c>
      <c r="AF1207" s="176" t="s">
        <v>266</v>
      </c>
      <c r="AG1207" s="176" t="s">
        <v>266</v>
      </c>
      <c r="AH1207" s="176" t="s">
        <v>266</v>
      </c>
      <c r="AI1207" s="176" t="s">
        <v>266</v>
      </c>
      <c r="AJ1207" s="176" t="s">
        <v>266</v>
      </c>
      <c r="AK1207" s="176" t="s">
        <v>266</v>
      </c>
      <c r="AL1207" s="176" t="s">
        <v>266</v>
      </c>
      <c r="AM1207" s="176" t="s">
        <v>266</v>
      </c>
      <c r="AN1207" s="176" t="s">
        <v>266</v>
      </c>
      <c r="AO1207" s="176" t="s">
        <v>266</v>
      </c>
      <c r="AP1207" s="176" t="s">
        <v>266</v>
      </c>
      <c r="AQ1207" s="176" t="s">
        <v>266</v>
      </c>
      <c r="AR1207" s="176" t="s">
        <v>266</v>
      </c>
      <c r="AS1207" s="176" t="s">
        <v>266</v>
      </c>
      <c r="AT1207" s="176" t="s">
        <v>266</v>
      </c>
      <c r="AU1207" s="176" t="s">
        <v>266</v>
      </c>
      <c r="AV1207" s="176" t="s">
        <v>266</v>
      </c>
      <c r="AW1207" s="176" t="s">
        <v>266</v>
      </c>
      <c r="AX1207" s="176" t="s">
        <v>266</v>
      </c>
    </row>
    <row r="1208" spans="1:50" x14ac:dyDescent="0.3">
      <c r="A1208" s="176">
        <v>811576</v>
      </c>
      <c r="B1208" s="176" t="s">
        <v>492</v>
      </c>
      <c r="C1208" s="176" t="s">
        <v>203</v>
      </c>
      <c r="D1208" s="176" t="s">
        <v>203</v>
      </c>
      <c r="E1208" s="176" t="s">
        <v>203</v>
      </c>
      <c r="F1208" s="176" t="s">
        <v>203</v>
      </c>
      <c r="G1208" s="176" t="s">
        <v>203</v>
      </c>
      <c r="H1208" s="176" t="s">
        <v>203</v>
      </c>
      <c r="I1208" s="176" t="s">
        <v>203</v>
      </c>
      <c r="J1208" s="176" t="s">
        <v>205</v>
      </c>
      <c r="K1208" s="176" t="s">
        <v>205</v>
      </c>
      <c r="L1208" s="176" t="s">
        <v>203</v>
      </c>
      <c r="M1208" s="176" t="s">
        <v>203</v>
      </c>
      <c r="N1208" s="176" t="s">
        <v>205</v>
      </c>
      <c r="O1208" s="176" t="s">
        <v>204</v>
      </c>
      <c r="P1208" s="176" t="s">
        <v>204</v>
      </c>
      <c r="Q1208" s="176" t="s">
        <v>204</v>
      </c>
      <c r="R1208" s="176" t="s">
        <v>204</v>
      </c>
      <c r="S1208" s="176" t="s">
        <v>204</v>
      </c>
      <c r="T1208" s="176" t="s">
        <v>204</v>
      </c>
      <c r="U1208" s="176" t="s">
        <v>266</v>
      </c>
      <c r="V1208" s="176" t="s">
        <v>266</v>
      </c>
      <c r="W1208" s="176" t="s">
        <v>266</v>
      </c>
      <c r="X1208" s="176" t="s">
        <v>266</v>
      </c>
      <c r="Y1208" s="176" t="s">
        <v>266</v>
      </c>
      <c r="Z1208" s="176" t="s">
        <v>266</v>
      </c>
      <c r="AA1208" s="176" t="s">
        <v>266</v>
      </c>
      <c r="AB1208" s="176" t="s">
        <v>266</v>
      </c>
      <c r="AC1208" s="176" t="s">
        <v>266</v>
      </c>
      <c r="AD1208" s="176" t="s">
        <v>266</v>
      </c>
      <c r="AE1208" s="176" t="s">
        <v>266</v>
      </c>
      <c r="AF1208" s="176" t="s">
        <v>266</v>
      </c>
      <c r="AG1208" s="176" t="s">
        <v>266</v>
      </c>
      <c r="AH1208" s="176" t="s">
        <v>266</v>
      </c>
      <c r="AI1208" s="176" t="s">
        <v>266</v>
      </c>
      <c r="AJ1208" s="176" t="s">
        <v>266</v>
      </c>
      <c r="AK1208" s="176" t="s">
        <v>266</v>
      </c>
      <c r="AL1208" s="176" t="s">
        <v>266</v>
      </c>
      <c r="AM1208" s="176" t="s">
        <v>266</v>
      </c>
      <c r="AN1208" s="176" t="s">
        <v>266</v>
      </c>
      <c r="AO1208" s="176" t="s">
        <v>266</v>
      </c>
      <c r="AP1208" s="176" t="s">
        <v>266</v>
      </c>
      <c r="AQ1208" s="176" t="s">
        <v>266</v>
      </c>
      <c r="AR1208" s="176" t="s">
        <v>266</v>
      </c>
      <c r="AS1208" s="176" t="s">
        <v>266</v>
      </c>
      <c r="AT1208" s="176" t="s">
        <v>266</v>
      </c>
      <c r="AU1208" s="176" t="s">
        <v>266</v>
      </c>
      <c r="AV1208" s="176" t="s">
        <v>266</v>
      </c>
      <c r="AW1208" s="176" t="s">
        <v>266</v>
      </c>
      <c r="AX1208" s="176" t="s">
        <v>266</v>
      </c>
    </row>
    <row r="1209" spans="1:50" x14ac:dyDescent="0.3">
      <c r="A1209" s="176">
        <v>811695</v>
      </c>
      <c r="B1209" s="176" t="s">
        <v>492</v>
      </c>
      <c r="C1209" s="176" t="s">
        <v>203</v>
      </c>
      <c r="D1209" s="176" t="s">
        <v>205</v>
      </c>
      <c r="E1209" s="176" t="s">
        <v>205</v>
      </c>
      <c r="F1209" s="176" t="s">
        <v>203</v>
      </c>
      <c r="G1209" s="176" t="s">
        <v>203</v>
      </c>
      <c r="H1209" s="176" t="s">
        <v>203</v>
      </c>
      <c r="I1209" s="176" t="s">
        <v>203</v>
      </c>
      <c r="J1209" s="176" t="s">
        <v>204</v>
      </c>
      <c r="K1209" s="176" t="s">
        <v>204</v>
      </c>
      <c r="L1209" s="176" t="s">
        <v>203</v>
      </c>
      <c r="M1209" s="176" t="s">
        <v>205</v>
      </c>
      <c r="N1209" s="176" t="s">
        <v>205</v>
      </c>
      <c r="O1209" s="176" t="s">
        <v>204</v>
      </c>
      <c r="P1209" s="176" t="s">
        <v>204</v>
      </c>
      <c r="Q1209" s="176" t="s">
        <v>204</v>
      </c>
      <c r="R1209" s="176" t="s">
        <v>204</v>
      </c>
      <c r="S1209" s="176" t="s">
        <v>204</v>
      </c>
      <c r="T1209" s="176" t="s">
        <v>204</v>
      </c>
      <c r="U1209" s="176" t="s">
        <v>266</v>
      </c>
      <c r="V1209" s="176" t="s">
        <v>266</v>
      </c>
      <c r="W1209" s="176" t="s">
        <v>266</v>
      </c>
      <c r="X1209" s="176" t="s">
        <v>266</v>
      </c>
      <c r="Y1209" s="176" t="s">
        <v>266</v>
      </c>
      <c r="Z1209" s="176" t="s">
        <v>266</v>
      </c>
      <c r="AA1209" s="176" t="s">
        <v>266</v>
      </c>
      <c r="AB1209" s="176" t="s">
        <v>266</v>
      </c>
      <c r="AC1209" s="176" t="s">
        <v>266</v>
      </c>
      <c r="AD1209" s="176" t="s">
        <v>266</v>
      </c>
      <c r="AE1209" s="176" t="s">
        <v>266</v>
      </c>
      <c r="AF1209" s="176" t="s">
        <v>266</v>
      </c>
      <c r="AG1209" s="176" t="s">
        <v>266</v>
      </c>
      <c r="AH1209" s="176" t="s">
        <v>266</v>
      </c>
      <c r="AI1209" s="176" t="s">
        <v>266</v>
      </c>
      <c r="AJ1209" s="176" t="s">
        <v>266</v>
      </c>
      <c r="AK1209" s="176" t="s">
        <v>266</v>
      </c>
      <c r="AL1209" s="176" t="s">
        <v>266</v>
      </c>
      <c r="AM1209" s="176" t="s">
        <v>266</v>
      </c>
      <c r="AN1209" s="176" t="s">
        <v>266</v>
      </c>
      <c r="AO1209" s="176" t="s">
        <v>266</v>
      </c>
      <c r="AP1209" s="176" t="s">
        <v>266</v>
      </c>
      <c r="AQ1209" s="176" t="s">
        <v>266</v>
      </c>
      <c r="AR1209" s="176" t="s">
        <v>266</v>
      </c>
      <c r="AS1209" s="176" t="s">
        <v>266</v>
      </c>
      <c r="AT1209" s="176" t="s">
        <v>266</v>
      </c>
      <c r="AU1209" s="176" t="s">
        <v>266</v>
      </c>
      <c r="AV1209" s="176" t="s">
        <v>266</v>
      </c>
      <c r="AW1209" s="176" t="s">
        <v>266</v>
      </c>
      <c r="AX1209" s="176" t="s">
        <v>266</v>
      </c>
    </row>
    <row r="1210" spans="1:50" x14ac:dyDescent="0.3">
      <c r="A1210" s="176">
        <v>811976</v>
      </c>
      <c r="B1210" s="176" t="s">
        <v>492</v>
      </c>
      <c r="C1210" s="176" t="s">
        <v>203</v>
      </c>
      <c r="D1210" s="176" t="s">
        <v>203</v>
      </c>
      <c r="E1210" s="176" t="s">
        <v>205</v>
      </c>
      <c r="F1210" s="176" t="s">
        <v>203</v>
      </c>
      <c r="G1210" s="176" t="s">
        <v>205</v>
      </c>
      <c r="H1210" s="176" t="s">
        <v>205</v>
      </c>
      <c r="I1210" s="176" t="s">
        <v>205</v>
      </c>
      <c r="J1210" s="176" t="s">
        <v>205</v>
      </c>
      <c r="K1210" s="176" t="s">
        <v>204</v>
      </c>
      <c r="L1210" s="176" t="s">
        <v>205</v>
      </c>
      <c r="M1210" s="176" t="s">
        <v>205</v>
      </c>
      <c r="N1210" s="176" t="s">
        <v>205</v>
      </c>
      <c r="O1210" s="176" t="s">
        <v>204</v>
      </c>
      <c r="P1210" s="176" t="s">
        <v>204</v>
      </c>
      <c r="Q1210" s="176" t="s">
        <v>204</v>
      </c>
      <c r="R1210" s="176" t="s">
        <v>204</v>
      </c>
      <c r="S1210" s="176" t="s">
        <v>204</v>
      </c>
      <c r="T1210" s="176" t="s">
        <v>204</v>
      </c>
      <c r="U1210" s="176" t="s">
        <v>266</v>
      </c>
      <c r="V1210" s="176" t="s">
        <v>266</v>
      </c>
      <c r="W1210" s="176" t="s">
        <v>266</v>
      </c>
      <c r="X1210" s="176" t="s">
        <v>266</v>
      </c>
      <c r="Y1210" s="176" t="s">
        <v>266</v>
      </c>
      <c r="Z1210" s="176" t="s">
        <v>266</v>
      </c>
      <c r="AA1210" s="176" t="s">
        <v>266</v>
      </c>
      <c r="AB1210" s="176" t="s">
        <v>266</v>
      </c>
      <c r="AC1210" s="176" t="s">
        <v>266</v>
      </c>
      <c r="AD1210" s="176" t="s">
        <v>266</v>
      </c>
      <c r="AE1210" s="176" t="s">
        <v>266</v>
      </c>
      <c r="AF1210" s="176" t="s">
        <v>266</v>
      </c>
      <c r="AG1210" s="176" t="s">
        <v>266</v>
      </c>
      <c r="AH1210" s="176" t="s">
        <v>266</v>
      </c>
      <c r="AI1210" s="176" t="s">
        <v>266</v>
      </c>
      <c r="AJ1210" s="176" t="s">
        <v>266</v>
      </c>
      <c r="AK1210" s="176" t="s">
        <v>266</v>
      </c>
      <c r="AL1210" s="176" t="s">
        <v>266</v>
      </c>
      <c r="AM1210" s="176" t="s">
        <v>266</v>
      </c>
      <c r="AN1210" s="176" t="s">
        <v>266</v>
      </c>
      <c r="AO1210" s="176" t="s">
        <v>266</v>
      </c>
      <c r="AP1210" s="176" t="s">
        <v>266</v>
      </c>
      <c r="AQ1210" s="176" t="s">
        <v>266</v>
      </c>
      <c r="AR1210" s="176" t="s">
        <v>266</v>
      </c>
      <c r="AS1210" s="176" t="s">
        <v>266</v>
      </c>
      <c r="AT1210" s="176" t="s">
        <v>266</v>
      </c>
      <c r="AU1210" s="176" t="s">
        <v>266</v>
      </c>
      <c r="AV1210" s="176" t="s">
        <v>266</v>
      </c>
      <c r="AW1210" s="176" t="s">
        <v>266</v>
      </c>
      <c r="AX1210" s="176" t="s">
        <v>266</v>
      </c>
    </row>
    <row r="1211" spans="1:50" x14ac:dyDescent="0.3">
      <c r="A1211" s="176">
        <v>811992</v>
      </c>
      <c r="B1211" s="176" t="s">
        <v>492</v>
      </c>
      <c r="C1211" s="176" t="s">
        <v>203</v>
      </c>
      <c r="D1211" s="176" t="s">
        <v>205</v>
      </c>
      <c r="E1211" s="176" t="s">
        <v>205</v>
      </c>
      <c r="F1211" s="176" t="s">
        <v>203</v>
      </c>
      <c r="G1211" s="176" t="s">
        <v>204</v>
      </c>
      <c r="H1211" s="176" t="s">
        <v>205</v>
      </c>
      <c r="I1211" s="176" t="s">
        <v>203</v>
      </c>
      <c r="J1211" s="176" t="s">
        <v>205</v>
      </c>
      <c r="K1211" s="176" t="s">
        <v>205</v>
      </c>
      <c r="L1211" s="176" t="s">
        <v>204</v>
      </c>
      <c r="M1211" s="176" t="s">
        <v>205</v>
      </c>
      <c r="N1211" s="176" t="s">
        <v>203</v>
      </c>
      <c r="O1211" s="176" t="s">
        <v>204</v>
      </c>
      <c r="P1211" s="176" t="s">
        <v>204</v>
      </c>
      <c r="Q1211" s="176" t="s">
        <v>204</v>
      </c>
      <c r="R1211" s="176" t="s">
        <v>204</v>
      </c>
      <c r="S1211" s="176" t="s">
        <v>204</v>
      </c>
      <c r="T1211" s="176" t="s">
        <v>204</v>
      </c>
      <c r="U1211" s="176" t="s">
        <v>266</v>
      </c>
      <c r="V1211" s="176" t="s">
        <v>266</v>
      </c>
      <c r="W1211" s="176" t="s">
        <v>266</v>
      </c>
      <c r="X1211" s="176" t="s">
        <v>266</v>
      </c>
      <c r="Y1211" s="176" t="s">
        <v>266</v>
      </c>
      <c r="Z1211" s="176" t="s">
        <v>266</v>
      </c>
      <c r="AA1211" s="176" t="s">
        <v>266</v>
      </c>
      <c r="AB1211" s="176" t="s">
        <v>266</v>
      </c>
      <c r="AC1211" s="176" t="s">
        <v>266</v>
      </c>
      <c r="AD1211" s="176" t="s">
        <v>266</v>
      </c>
      <c r="AE1211" s="176" t="s">
        <v>266</v>
      </c>
      <c r="AF1211" s="176" t="s">
        <v>266</v>
      </c>
      <c r="AG1211" s="176" t="s">
        <v>266</v>
      </c>
      <c r="AH1211" s="176" t="s">
        <v>266</v>
      </c>
      <c r="AI1211" s="176" t="s">
        <v>266</v>
      </c>
      <c r="AJ1211" s="176" t="s">
        <v>266</v>
      </c>
      <c r="AK1211" s="176" t="s">
        <v>266</v>
      </c>
      <c r="AL1211" s="176" t="s">
        <v>266</v>
      </c>
      <c r="AM1211" s="176" t="s">
        <v>266</v>
      </c>
      <c r="AN1211" s="176" t="s">
        <v>266</v>
      </c>
      <c r="AO1211" s="176" t="s">
        <v>266</v>
      </c>
      <c r="AP1211" s="176" t="s">
        <v>266</v>
      </c>
      <c r="AQ1211" s="176" t="s">
        <v>266</v>
      </c>
      <c r="AR1211" s="176" t="s">
        <v>266</v>
      </c>
      <c r="AS1211" s="176" t="s">
        <v>266</v>
      </c>
      <c r="AT1211" s="176" t="s">
        <v>266</v>
      </c>
      <c r="AU1211" s="176" t="s">
        <v>266</v>
      </c>
      <c r="AV1211" s="176" t="s">
        <v>266</v>
      </c>
      <c r="AW1211" s="176" t="s">
        <v>266</v>
      </c>
      <c r="AX1211" s="176" t="s">
        <v>266</v>
      </c>
    </row>
    <row r="1212" spans="1:50" x14ac:dyDescent="0.3">
      <c r="A1212" s="176">
        <v>812018</v>
      </c>
      <c r="B1212" s="176" t="s">
        <v>492</v>
      </c>
      <c r="C1212" s="176" t="s">
        <v>203</v>
      </c>
      <c r="D1212" s="176" t="s">
        <v>203</v>
      </c>
      <c r="E1212" s="176" t="s">
        <v>205</v>
      </c>
      <c r="F1212" s="176" t="s">
        <v>205</v>
      </c>
      <c r="G1212" s="176" t="s">
        <v>205</v>
      </c>
      <c r="H1212" s="176" t="s">
        <v>203</v>
      </c>
      <c r="I1212" s="176" t="s">
        <v>203</v>
      </c>
      <c r="J1212" s="176" t="s">
        <v>205</v>
      </c>
      <c r="K1212" s="176" t="s">
        <v>203</v>
      </c>
      <c r="L1212" s="176" t="s">
        <v>203</v>
      </c>
      <c r="M1212" s="176" t="s">
        <v>203</v>
      </c>
      <c r="N1212" s="176" t="s">
        <v>203</v>
      </c>
      <c r="O1212" s="176" t="s">
        <v>204</v>
      </c>
      <c r="P1212" s="176" t="s">
        <v>204</v>
      </c>
      <c r="Q1212" s="176" t="s">
        <v>204</v>
      </c>
      <c r="R1212" s="176" t="s">
        <v>204</v>
      </c>
      <c r="S1212" s="176" t="s">
        <v>204</v>
      </c>
      <c r="T1212" s="176" t="s">
        <v>204</v>
      </c>
      <c r="U1212" s="176" t="s">
        <v>266</v>
      </c>
      <c r="V1212" s="176" t="s">
        <v>266</v>
      </c>
      <c r="W1212" s="176" t="s">
        <v>266</v>
      </c>
      <c r="X1212" s="176" t="s">
        <v>266</v>
      </c>
      <c r="Y1212" s="176" t="s">
        <v>266</v>
      </c>
      <c r="Z1212" s="176" t="s">
        <v>266</v>
      </c>
      <c r="AA1212" s="176" t="s">
        <v>266</v>
      </c>
      <c r="AB1212" s="176" t="s">
        <v>266</v>
      </c>
      <c r="AC1212" s="176" t="s">
        <v>266</v>
      </c>
      <c r="AD1212" s="176" t="s">
        <v>266</v>
      </c>
      <c r="AE1212" s="176" t="s">
        <v>266</v>
      </c>
      <c r="AF1212" s="176" t="s">
        <v>266</v>
      </c>
      <c r="AG1212" s="176" t="s">
        <v>266</v>
      </c>
      <c r="AH1212" s="176" t="s">
        <v>266</v>
      </c>
      <c r="AI1212" s="176" t="s">
        <v>266</v>
      </c>
      <c r="AJ1212" s="176" t="s">
        <v>266</v>
      </c>
      <c r="AK1212" s="176" t="s">
        <v>266</v>
      </c>
      <c r="AL1212" s="176" t="s">
        <v>266</v>
      </c>
      <c r="AM1212" s="176" t="s">
        <v>266</v>
      </c>
      <c r="AN1212" s="176" t="s">
        <v>266</v>
      </c>
      <c r="AO1212" s="176" t="s">
        <v>266</v>
      </c>
      <c r="AP1212" s="176" t="s">
        <v>266</v>
      </c>
      <c r="AQ1212" s="176" t="s">
        <v>266</v>
      </c>
      <c r="AR1212" s="176" t="s">
        <v>266</v>
      </c>
      <c r="AS1212" s="176" t="s">
        <v>266</v>
      </c>
      <c r="AT1212" s="176" t="s">
        <v>266</v>
      </c>
      <c r="AU1212" s="176" t="s">
        <v>266</v>
      </c>
      <c r="AV1212" s="176" t="s">
        <v>266</v>
      </c>
      <c r="AW1212" s="176" t="s">
        <v>266</v>
      </c>
      <c r="AX1212" s="176" t="s">
        <v>266</v>
      </c>
    </row>
    <row r="1213" spans="1:50" x14ac:dyDescent="0.3">
      <c r="A1213" s="176">
        <v>812039</v>
      </c>
      <c r="B1213" s="176" t="s">
        <v>492</v>
      </c>
      <c r="C1213" s="176" t="s">
        <v>205</v>
      </c>
      <c r="D1213" s="176" t="s">
        <v>203</v>
      </c>
      <c r="E1213" s="176" t="s">
        <v>205</v>
      </c>
      <c r="F1213" s="176" t="s">
        <v>203</v>
      </c>
      <c r="G1213" s="176" t="s">
        <v>203</v>
      </c>
      <c r="H1213" s="176" t="s">
        <v>205</v>
      </c>
      <c r="I1213" s="176" t="s">
        <v>205</v>
      </c>
      <c r="J1213" s="176" t="s">
        <v>205</v>
      </c>
      <c r="K1213" s="176" t="s">
        <v>205</v>
      </c>
      <c r="L1213" s="176" t="s">
        <v>205</v>
      </c>
      <c r="M1213" s="176" t="s">
        <v>203</v>
      </c>
      <c r="N1213" s="176" t="s">
        <v>205</v>
      </c>
      <c r="O1213" s="176" t="s">
        <v>204</v>
      </c>
      <c r="P1213" s="176" t="s">
        <v>204</v>
      </c>
      <c r="Q1213" s="176" t="s">
        <v>204</v>
      </c>
      <c r="R1213" s="176" t="s">
        <v>204</v>
      </c>
      <c r="S1213" s="176" t="s">
        <v>204</v>
      </c>
      <c r="T1213" s="176" t="s">
        <v>204</v>
      </c>
      <c r="U1213" s="176" t="s">
        <v>266</v>
      </c>
      <c r="V1213" s="176" t="s">
        <v>266</v>
      </c>
      <c r="W1213" s="176" t="s">
        <v>266</v>
      </c>
      <c r="X1213" s="176" t="s">
        <v>266</v>
      </c>
      <c r="Y1213" s="176" t="s">
        <v>266</v>
      </c>
      <c r="Z1213" s="176" t="s">
        <v>266</v>
      </c>
      <c r="AA1213" s="176" t="s">
        <v>266</v>
      </c>
      <c r="AB1213" s="176" t="s">
        <v>266</v>
      </c>
      <c r="AC1213" s="176" t="s">
        <v>266</v>
      </c>
      <c r="AD1213" s="176" t="s">
        <v>266</v>
      </c>
      <c r="AE1213" s="176" t="s">
        <v>266</v>
      </c>
      <c r="AF1213" s="176" t="s">
        <v>266</v>
      </c>
      <c r="AG1213" s="176" t="s">
        <v>266</v>
      </c>
      <c r="AH1213" s="176" t="s">
        <v>266</v>
      </c>
      <c r="AI1213" s="176" t="s">
        <v>266</v>
      </c>
      <c r="AJ1213" s="176" t="s">
        <v>266</v>
      </c>
      <c r="AK1213" s="176" t="s">
        <v>266</v>
      </c>
      <c r="AL1213" s="176" t="s">
        <v>266</v>
      </c>
      <c r="AM1213" s="176" t="s">
        <v>266</v>
      </c>
      <c r="AN1213" s="176" t="s">
        <v>266</v>
      </c>
      <c r="AO1213" s="176" t="s">
        <v>266</v>
      </c>
      <c r="AP1213" s="176" t="s">
        <v>266</v>
      </c>
      <c r="AQ1213" s="176" t="s">
        <v>266</v>
      </c>
      <c r="AR1213" s="176" t="s">
        <v>266</v>
      </c>
      <c r="AS1213" s="176" t="s">
        <v>266</v>
      </c>
      <c r="AT1213" s="176" t="s">
        <v>266</v>
      </c>
      <c r="AU1213" s="176" t="s">
        <v>266</v>
      </c>
      <c r="AV1213" s="176" t="s">
        <v>266</v>
      </c>
      <c r="AW1213" s="176" t="s">
        <v>266</v>
      </c>
      <c r="AX1213" s="176" t="s">
        <v>266</v>
      </c>
    </row>
    <row r="1214" spans="1:50" x14ac:dyDescent="0.3">
      <c r="A1214" s="176">
        <v>812048</v>
      </c>
      <c r="B1214" s="176" t="s">
        <v>492</v>
      </c>
      <c r="C1214" s="176" t="s">
        <v>205</v>
      </c>
      <c r="D1214" s="176" t="s">
        <v>205</v>
      </c>
      <c r="E1214" s="176" t="s">
        <v>205</v>
      </c>
      <c r="F1214" s="176" t="s">
        <v>205</v>
      </c>
      <c r="G1214" s="176" t="s">
        <v>205</v>
      </c>
      <c r="H1214" s="176" t="s">
        <v>205</v>
      </c>
      <c r="I1214" s="176" t="s">
        <v>205</v>
      </c>
      <c r="J1214" s="176" t="s">
        <v>203</v>
      </c>
      <c r="K1214" s="176" t="s">
        <v>203</v>
      </c>
      <c r="L1214" s="176" t="s">
        <v>203</v>
      </c>
      <c r="M1214" s="176" t="s">
        <v>205</v>
      </c>
      <c r="N1214" s="176" t="s">
        <v>205</v>
      </c>
      <c r="O1214" s="176" t="s">
        <v>204</v>
      </c>
      <c r="P1214" s="176" t="s">
        <v>204</v>
      </c>
      <c r="Q1214" s="176" t="s">
        <v>204</v>
      </c>
      <c r="R1214" s="176" t="s">
        <v>204</v>
      </c>
      <c r="S1214" s="176" t="s">
        <v>204</v>
      </c>
      <c r="T1214" s="176" t="s">
        <v>204</v>
      </c>
      <c r="U1214" s="176" t="s">
        <v>266</v>
      </c>
      <c r="V1214" s="176" t="s">
        <v>266</v>
      </c>
      <c r="W1214" s="176" t="s">
        <v>266</v>
      </c>
      <c r="X1214" s="176" t="s">
        <v>266</v>
      </c>
      <c r="Y1214" s="176" t="s">
        <v>266</v>
      </c>
      <c r="Z1214" s="176" t="s">
        <v>266</v>
      </c>
      <c r="AA1214" s="176" t="s">
        <v>266</v>
      </c>
      <c r="AB1214" s="176" t="s">
        <v>266</v>
      </c>
      <c r="AC1214" s="176" t="s">
        <v>266</v>
      </c>
      <c r="AD1214" s="176" t="s">
        <v>266</v>
      </c>
      <c r="AE1214" s="176" t="s">
        <v>266</v>
      </c>
      <c r="AF1214" s="176" t="s">
        <v>266</v>
      </c>
      <c r="AG1214" s="176" t="s">
        <v>266</v>
      </c>
      <c r="AH1214" s="176" t="s">
        <v>266</v>
      </c>
      <c r="AI1214" s="176" t="s">
        <v>266</v>
      </c>
      <c r="AJ1214" s="176" t="s">
        <v>266</v>
      </c>
      <c r="AK1214" s="176" t="s">
        <v>266</v>
      </c>
      <c r="AL1214" s="176" t="s">
        <v>266</v>
      </c>
      <c r="AM1214" s="176" t="s">
        <v>266</v>
      </c>
      <c r="AN1214" s="176" t="s">
        <v>266</v>
      </c>
      <c r="AO1214" s="176" t="s">
        <v>266</v>
      </c>
      <c r="AP1214" s="176" t="s">
        <v>266</v>
      </c>
      <c r="AQ1214" s="176" t="s">
        <v>266</v>
      </c>
      <c r="AR1214" s="176" t="s">
        <v>266</v>
      </c>
      <c r="AS1214" s="176" t="s">
        <v>266</v>
      </c>
      <c r="AT1214" s="176" t="s">
        <v>266</v>
      </c>
      <c r="AU1214" s="176" t="s">
        <v>266</v>
      </c>
      <c r="AV1214" s="176" t="s">
        <v>266</v>
      </c>
      <c r="AW1214" s="176" t="s">
        <v>266</v>
      </c>
      <c r="AX1214" s="176" t="s">
        <v>266</v>
      </c>
    </row>
    <row r="1215" spans="1:50" x14ac:dyDescent="0.3">
      <c r="A1215" s="176">
        <v>812074</v>
      </c>
      <c r="B1215" s="176" t="s">
        <v>492</v>
      </c>
      <c r="C1215" s="176" t="s">
        <v>203</v>
      </c>
      <c r="D1215" s="176" t="s">
        <v>203</v>
      </c>
      <c r="E1215" s="176" t="s">
        <v>205</v>
      </c>
      <c r="F1215" s="176" t="s">
        <v>203</v>
      </c>
      <c r="G1215" s="176" t="s">
        <v>205</v>
      </c>
      <c r="H1215" s="176" t="s">
        <v>203</v>
      </c>
      <c r="I1215" s="176" t="s">
        <v>203</v>
      </c>
      <c r="J1215" s="176" t="s">
        <v>205</v>
      </c>
      <c r="K1215" s="176" t="s">
        <v>203</v>
      </c>
      <c r="L1215" s="176" t="s">
        <v>205</v>
      </c>
      <c r="M1215" s="176" t="s">
        <v>203</v>
      </c>
      <c r="N1215" s="176" t="s">
        <v>205</v>
      </c>
      <c r="O1215" s="176" t="s">
        <v>204</v>
      </c>
      <c r="P1215" s="176" t="s">
        <v>204</v>
      </c>
      <c r="Q1215" s="176" t="s">
        <v>204</v>
      </c>
      <c r="R1215" s="176" t="s">
        <v>204</v>
      </c>
      <c r="S1215" s="176" t="s">
        <v>204</v>
      </c>
      <c r="T1215" s="176" t="s">
        <v>204</v>
      </c>
      <c r="U1215" s="176" t="s">
        <v>266</v>
      </c>
      <c r="V1215" s="176" t="s">
        <v>266</v>
      </c>
      <c r="W1215" s="176" t="s">
        <v>266</v>
      </c>
      <c r="X1215" s="176" t="s">
        <v>266</v>
      </c>
      <c r="Y1215" s="176" t="s">
        <v>266</v>
      </c>
      <c r="Z1215" s="176" t="s">
        <v>266</v>
      </c>
      <c r="AA1215" s="176" t="s">
        <v>266</v>
      </c>
      <c r="AB1215" s="176" t="s">
        <v>266</v>
      </c>
      <c r="AC1215" s="176" t="s">
        <v>266</v>
      </c>
      <c r="AD1215" s="176" t="s">
        <v>266</v>
      </c>
      <c r="AE1215" s="176" t="s">
        <v>266</v>
      </c>
      <c r="AF1215" s="176" t="s">
        <v>266</v>
      </c>
      <c r="AG1215" s="176" t="s">
        <v>266</v>
      </c>
      <c r="AH1215" s="176" t="s">
        <v>266</v>
      </c>
      <c r="AI1215" s="176" t="s">
        <v>266</v>
      </c>
      <c r="AJ1215" s="176" t="s">
        <v>266</v>
      </c>
      <c r="AK1215" s="176" t="s">
        <v>266</v>
      </c>
      <c r="AL1215" s="176" t="s">
        <v>266</v>
      </c>
      <c r="AM1215" s="176" t="s">
        <v>266</v>
      </c>
      <c r="AN1215" s="176" t="s">
        <v>266</v>
      </c>
      <c r="AO1215" s="176" t="s">
        <v>266</v>
      </c>
      <c r="AP1215" s="176" t="s">
        <v>266</v>
      </c>
      <c r="AQ1215" s="176" t="s">
        <v>266</v>
      </c>
      <c r="AR1215" s="176" t="s">
        <v>266</v>
      </c>
      <c r="AS1215" s="176" t="s">
        <v>266</v>
      </c>
      <c r="AT1215" s="176" t="s">
        <v>266</v>
      </c>
      <c r="AU1215" s="176" t="s">
        <v>266</v>
      </c>
      <c r="AV1215" s="176" t="s">
        <v>266</v>
      </c>
      <c r="AW1215" s="176" t="s">
        <v>266</v>
      </c>
      <c r="AX1215" s="176" t="s">
        <v>266</v>
      </c>
    </row>
    <row r="1216" spans="1:50" x14ac:dyDescent="0.3">
      <c r="A1216" s="176">
        <v>812077</v>
      </c>
      <c r="B1216" s="176" t="s">
        <v>492</v>
      </c>
      <c r="C1216" s="176" t="s">
        <v>205</v>
      </c>
      <c r="D1216" s="176" t="s">
        <v>203</v>
      </c>
      <c r="E1216" s="176" t="s">
        <v>203</v>
      </c>
      <c r="F1216" s="176" t="s">
        <v>203</v>
      </c>
      <c r="G1216" s="176" t="s">
        <v>203</v>
      </c>
      <c r="H1216" s="176" t="s">
        <v>205</v>
      </c>
      <c r="I1216" s="176" t="s">
        <v>203</v>
      </c>
      <c r="J1216" s="176" t="s">
        <v>205</v>
      </c>
      <c r="K1216" s="176" t="s">
        <v>205</v>
      </c>
      <c r="L1216" s="176" t="s">
        <v>205</v>
      </c>
      <c r="M1216" s="176" t="s">
        <v>203</v>
      </c>
      <c r="N1216" s="176" t="s">
        <v>203</v>
      </c>
      <c r="O1216" s="176" t="s">
        <v>204</v>
      </c>
      <c r="P1216" s="176" t="s">
        <v>204</v>
      </c>
      <c r="Q1216" s="176" t="s">
        <v>204</v>
      </c>
      <c r="R1216" s="176" t="s">
        <v>204</v>
      </c>
      <c r="S1216" s="176" t="s">
        <v>204</v>
      </c>
      <c r="T1216" s="176" t="s">
        <v>204</v>
      </c>
      <c r="U1216" s="176" t="s">
        <v>266</v>
      </c>
      <c r="V1216" s="176" t="s">
        <v>266</v>
      </c>
      <c r="W1216" s="176" t="s">
        <v>266</v>
      </c>
      <c r="X1216" s="176" t="s">
        <v>266</v>
      </c>
      <c r="Y1216" s="176" t="s">
        <v>266</v>
      </c>
      <c r="Z1216" s="176" t="s">
        <v>266</v>
      </c>
      <c r="AA1216" s="176" t="s">
        <v>266</v>
      </c>
      <c r="AB1216" s="176" t="s">
        <v>266</v>
      </c>
      <c r="AC1216" s="176" t="s">
        <v>266</v>
      </c>
      <c r="AD1216" s="176" t="s">
        <v>266</v>
      </c>
      <c r="AE1216" s="176" t="s">
        <v>266</v>
      </c>
      <c r="AF1216" s="176" t="s">
        <v>266</v>
      </c>
      <c r="AG1216" s="176" t="s">
        <v>266</v>
      </c>
      <c r="AH1216" s="176" t="s">
        <v>266</v>
      </c>
      <c r="AI1216" s="176" t="s">
        <v>266</v>
      </c>
      <c r="AJ1216" s="176" t="s">
        <v>266</v>
      </c>
      <c r="AK1216" s="176" t="s">
        <v>266</v>
      </c>
      <c r="AL1216" s="176" t="s">
        <v>266</v>
      </c>
      <c r="AM1216" s="176" t="s">
        <v>266</v>
      </c>
      <c r="AN1216" s="176" t="s">
        <v>266</v>
      </c>
      <c r="AO1216" s="176" t="s">
        <v>266</v>
      </c>
      <c r="AP1216" s="176" t="s">
        <v>266</v>
      </c>
      <c r="AQ1216" s="176" t="s">
        <v>266</v>
      </c>
      <c r="AR1216" s="176" t="s">
        <v>266</v>
      </c>
      <c r="AS1216" s="176" t="s">
        <v>266</v>
      </c>
      <c r="AT1216" s="176" t="s">
        <v>266</v>
      </c>
      <c r="AU1216" s="176" t="s">
        <v>266</v>
      </c>
      <c r="AV1216" s="176" t="s">
        <v>266</v>
      </c>
      <c r="AW1216" s="176" t="s">
        <v>266</v>
      </c>
      <c r="AX1216" s="176" t="s">
        <v>266</v>
      </c>
    </row>
    <row r="1217" spans="1:50" x14ac:dyDescent="0.3">
      <c r="A1217" s="176">
        <v>812136</v>
      </c>
      <c r="B1217" s="176" t="s">
        <v>492</v>
      </c>
      <c r="C1217" s="176" t="s">
        <v>205</v>
      </c>
      <c r="D1217" s="176" t="s">
        <v>203</v>
      </c>
      <c r="E1217" s="176" t="s">
        <v>205</v>
      </c>
      <c r="F1217" s="176" t="s">
        <v>203</v>
      </c>
      <c r="G1217" s="176" t="s">
        <v>205</v>
      </c>
      <c r="H1217" s="176" t="s">
        <v>205</v>
      </c>
      <c r="I1217" s="176" t="s">
        <v>205</v>
      </c>
      <c r="J1217" s="176" t="s">
        <v>205</v>
      </c>
      <c r="K1217" s="176" t="s">
        <v>203</v>
      </c>
      <c r="L1217" s="176" t="s">
        <v>205</v>
      </c>
      <c r="M1217" s="176" t="s">
        <v>203</v>
      </c>
      <c r="N1217" s="176" t="s">
        <v>205</v>
      </c>
      <c r="O1217" s="176" t="s">
        <v>204</v>
      </c>
      <c r="P1217" s="176" t="s">
        <v>204</v>
      </c>
      <c r="Q1217" s="176" t="s">
        <v>204</v>
      </c>
      <c r="R1217" s="176" t="s">
        <v>204</v>
      </c>
      <c r="S1217" s="176" t="s">
        <v>204</v>
      </c>
      <c r="T1217" s="176" t="s">
        <v>204</v>
      </c>
      <c r="U1217" s="176" t="s">
        <v>266</v>
      </c>
      <c r="V1217" s="176" t="s">
        <v>266</v>
      </c>
      <c r="W1217" s="176" t="s">
        <v>266</v>
      </c>
      <c r="X1217" s="176" t="s">
        <v>266</v>
      </c>
      <c r="Y1217" s="176" t="s">
        <v>266</v>
      </c>
      <c r="Z1217" s="176" t="s">
        <v>266</v>
      </c>
      <c r="AA1217" s="176" t="s">
        <v>266</v>
      </c>
      <c r="AB1217" s="176" t="s">
        <v>266</v>
      </c>
      <c r="AC1217" s="176" t="s">
        <v>266</v>
      </c>
      <c r="AD1217" s="176" t="s">
        <v>266</v>
      </c>
      <c r="AE1217" s="176" t="s">
        <v>266</v>
      </c>
      <c r="AF1217" s="176" t="s">
        <v>266</v>
      </c>
      <c r="AG1217" s="176" t="s">
        <v>266</v>
      </c>
      <c r="AH1217" s="176" t="s">
        <v>266</v>
      </c>
      <c r="AI1217" s="176" t="s">
        <v>266</v>
      </c>
      <c r="AJ1217" s="176" t="s">
        <v>266</v>
      </c>
      <c r="AK1217" s="176" t="s">
        <v>266</v>
      </c>
      <c r="AL1217" s="176" t="s">
        <v>266</v>
      </c>
      <c r="AM1217" s="176" t="s">
        <v>266</v>
      </c>
      <c r="AN1217" s="176" t="s">
        <v>266</v>
      </c>
      <c r="AO1217" s="176" t="s">
        <v>266</v>
      </c>
      <c r="AP1217" s="176" t="s">
        <v>266</v>
      </c>
      <c r="AQ1217" s="176" t="s">
        <v>266</v>
      </c>
      <c r="AR1217" s="176" t="s">
        <v>266</v>
      </c>
      <c r="AS1217" s="176" t="s">
        <v>266</v>
      </c>
      <c r="AT1217" s="176" t="s">
        <v>266</v>
      </c>
      <c r="AU1217" s="176" t="s">
        <v>266</v>
      </c>
      <c r="AV1217" s="176" t="s">
        <v>266</v>
      </c>
      <c r="AW1217" s="176" t="s">
        <v>266</v>
      </c>
      <c r="AX1217" s="176" t="s">
        <v>266</v>
      </c>
    </row>
    <row r="1218" spans="1:50" x14ac:dyDescent="0.3">
      <c r="A1218" s="176">
        <v>812139</v>
      </c>
      <c r="B1218" s="176" t="s">
        <v>492</v>
      </c>
      <c r="C1218" s="176" t="s">
        <v>203</v>
      </c>
      <c r="D1218" s="176" t="s">
        <v>203</v>
      </c>
      <c r="E1218" s="176" t="s">
        <v>203</v>
      </c>
      <c r="F1218" s="176" t="s">
        <v>203</v>
      </c>
      <c r="G1218" s="176" t="s">
        <v>205</v>
      </c>
      <c r="H1218" s="176" t="s">
        <v>203</v>
      </c>
      <c r="I1218" s="176" t="s">
        <v>203</v>
      </c>
      <c r="J1218" s="176" t="s">
        <v>203</v>
      </c>
      <c r="K1218" s="176" t="s">
        <v>203</v>
      </c>
      <c r="L1218" s="176" t="s">
        <v>203</v>
      </c>
      <c r="M1218" s="176" t="s">
        <v>203</v>
      </c>
      <c r="N1218" s="176" t="s">
        <v>203</v>
      </c>
      <c r="O1218" s="176" t="s">
        <v>204</v>
      </c>
      <c r="P1218" s="176" t="s">
        <v>204</v>
      </c>
      <c r="Q1218" s="176" t="s">
        <v>204</v>
      </c>
      <c r="R1218" s="176" t="s">
        <v>204</v>
      </c>
      <c r="S1218" s="176" t="s">
        <v>204</v>
      </c>
      <c r="T1218" s="176" t="s">
        <v>204</v>
      </c>
      <c r="U1218" s="176" t="s">
        <v>266</v>
      </c>
      <c r="V1218" s="176" t="s">
        <v>266</v>
      </c>
      <c r="W1218" s="176" t="s">
        <v>266</v>
      </c>
      <c r="X1218" s="176" t="s">
        <v>266</v>
      </c>
      <c r="Y1218" s="176" t="s">
        <v>266</v>
      </c>
      <c r="Z1218" s="176" t="s">
        <v>266</v>
      </c>
      <c r="AA1218" s="176" t="s">
        <v>266</v>
      </c>
      <c r="AB1218" s="176" t="s">
        <v>266</v>
      </c>
      <c r="AC1218" s="176" t="s">
        <v>266</v>
      </c>
      <c r="AD1218" s="176" t="s">
        <v>266</v>
      </c>
      <c r="AE1218" s="176" t="s">
        <v>266</v>
      </c>
      <c r="AF1218" s="176" t="s">
        <v>266</v>
      </c>
      <c r="AG1218" s="176" t="s">
        <v>266</v>
      </c>
      <c r="AH1218" s="176" t="s">
        <v>266</v>
      </c>
      <c r="AI1218" s="176" t="s">
        <v>266</v>
      </c>
      <c r="AJ1218" s="176" t="s">
        <v>266</v>
      </c>
      <c r="AK1218" s="176" t="s">
        <v>266</v>
      </c>
      <c r="AL1218" s="176" t="s">
        <v>266</v>
      </c>
      <c r="AM1218" s="176" t="s">
        <v>266</v>
      </c>
      <c r="AN1218" s="176" t="s">
        <v>266</v>
      </c>
      <c r="AO1218" s="176" t="s">
        <v>266</v>
      </c>
      <c r="AP1218" s="176" t="s">
        <v>266</v>
      </c>
      <c r="AQ1218" s="176" t="s">
        <v>266</v>
      </c>
      <c r="AR1218" s="176" t="s">
        <v>266</v>
      </c>
      <c r="AS1218" s="176" t="s">
        <v>266</v>
      </c>
      <c r="AT1218" s="176" t="s">
        <v>266</v>
      </c>
      <c r="AU1218" s="176" t="s">
        <v>266</v>
      </c>
      <c r="AV1218" s="176" t="s">
        <v>266</v>
      </c>
      <c r="AW1218" s="176" t="s">
        <v>266</v>
      </c>
      <c r="AX1218" s="176" t="s">
        <v>266</v>
      </c>
    </row>
    <row r="1219" spans="1:50" x14ac:dyDescent="0.3">
      <c r="A1219" s="176">
        <v>812165</v>
      </c>
      <c r="B1219" s="176" t="s">
        <v>492</v>
      </c>
      <c r="C1219" s="176" t="s">
        <v>205</v>
      </c>
      <c r="D1219" s="176" t="s">
        <v>205</v>
      </c>
      <c r="E1219" s="176" t="s">
        <v>203</v>
      </c>
      <c r="F1219" s="176" t="s">
        <v>205</v>
      </c>
      <c r="G1219" s="176" t="s">
        <v>205</v>
      </c>
      <c r="H1219" s="176" t="s">
        <v>205</v>
      </c>
      <c r="I1219" s="176" t="s">
        <v>205</v>
      </c>
      <c r="J1219" s="176" t="s">
        <v>203</v>
      </c>
      <c r="K1219" s="176" t="s">
        <v>203</v>
      </c>
      <c r="L1219" s="176" t="s">
        <v>205</v>
      </c>
      <c r="M1219" s="176" t="s">
        <v>203</v>
      </c>
      <c r="N1219" s="176" t="s">
        <v>205</v>
      </c>
      <c r="O1219" s="176" t="s">
        <v>204</v>
      </c>
      <c r="P1219" s="176" t="s">
        <v>204</v>
      </c>
      <c r="Q1219" s="176" t="s">
        <v>204</v>
      </c>
      <c r="R1219" s="176" t="s">
        <v>204</v>
      </c>
      <c r="S1219" s="176" t="s">
        <v>204</v>
      </c>
      <c r="T1219" s="176" t="s">
        <v>204</v>
      </c>
      <c r="U1219" s="176" t="s">
        <v>266</v>
      </c>
      <c r="V1219" s="176" t="s">
        <v>266</v>
      </c>
      <c r="W1219" s="176" t="s">
        <v>266</v>
      </c>
      <c r="X1219" s="176" t="s">
        <v>266</v>
      </c>
      <c r="Y1219" s="176" t="s">
        <v>266</v>
      </c>
      <c r="Z1219" s="176" t="s">
        <v>266</v>
      </c>
      <c r="AA1219" s="176" t="s">
        <v>266</v>
      </c>
      <c r="AB1219" s="176" t="s">
        <v>266</v>
      </c>
      <c r="AC1219" s="176" t="s">
        <v>266</v>
      </c>
      <c r="AD1219" s="176" t="s">
        <v>266</v>
      </c>
      <c r="AE1219" s="176" t="s">
        <v>266</v>
      </c>
      <c r="AF1219" s="176" t="s">
        <v>266</v>
      </c>
      <c r="AG1219" s="176" t="s">
        <v>266</v>
      </c>
      <c r="AH1219" s="176" t="s">
        <v>266</v>
      </c>
      <c r="AI1219" s="176" t="s">
        <v>266</v>
      </c>
      <c r="AJ1219" s="176" t="s">
        <v>266</v>
      </c>
      <c r="AK1219" s="176" t="s">
        <v>266</v>
      </c>
      <c r="AL1219" s="176" t="s">
        <v>266</v>
      </c>
      <c r="AM1219" s="176" t="s">
        <v>266</v>
      </c>
      <c r="AN1219" s="176" t="s">
        <v>266</v>
      </c>
      <c r="AO1219" s="176" t="s">
        <v>266</v>
      </c>
      <c r="AP1219" s="176" t="s">
        <v>266</v>
      </c>
      <c r="AQ1219" s="176" t="s">
        <v>266</v>
      </c>
      <c r="AR1219" s="176" t="s">
        <v>266</v>
      </c>
      <c r="AS1219" s="176" t="s">
        <v>266</v>
      </c>
      <c r="AT1219" s="176" t="s">
        <v>266</v>
      </c>
      <c r="AU1219" s="176" t="s">
        <v>266</v>
      </c>
      <c r="AV1219" s="176" t="s">
        <v>266</v>
      </c>
      <c r="AW1219" s="176" t="s">
        <v>266</v>
      </c>
      <c r="AX1219" s="176" t="s">
        <v>266</v>
      </c>
    </row>
    <row r="1220" spans="1:50" x14ac:dyDescent="0.3">
      <c r="A1220" s="176">
        <v>812198</v>
      </c>
      <c r="B1220" s="176" t="s">
        <v>492</v>
      </c>
      <c r="C1220" s="176" t="s">
        <v>203</v>
      </c>
      <c r="D1220" s="176" t="s">
        <v>203</v>
      </c>
      <c r="E1220" s="176" t="s">
        <v>205</v>
      </c>
      <c r="F1220" s="176" t="s">
        <v>205</v>
      </c>
      <c r="G1220" s="176" t="s">
        <v>205</v>
      </c>
      <c r="H1220" s="176" t="s">
        <v>205</v>
      </c>
      <c r="I1220" s="176" t="s">
        <v>203</v>
      </c>
      <c r="J1220" s="176" t="s">
        <v>205</v>
      </c>
      <c r="K1220" s="176" t="s">
        <v>205</v>
      </c>
      <c r="L1220" s="176" t="s">
        <v>205</v>
      </c>
      <c r="M1220" s="176" t="s">
        <v>205</v>
      </c>
      <c r="N1220" s="176" t="s">
        <v>205</v>
      </c>
      <c r="O1220" s="176" t="s">
        <v>204</v>
      </c>
      <c r="P1220" s="176" t="s">
        <v>204</v>
      </c>
      <c r="Q1220" s="176" t="s">
        <v>204</v>
      </c>
      <c r="R1220" s="176" t="s">
        <v>204</v>
      </c>
      <c r="S1220" s="176" t="s">
        <v>204</v>
      </c>
      <c r="T1220" s="176" t="s">
        <v>204</v>
      </c>
      <c r="U1220" s="176" t="s">
        <v>266</v>
      </c>
      <c r="V1220" s="176" t="s">
        <v>266</v>
      </c>
      <c r="W1220" s="176" t="s">
        <v>266</v>
      </c>
      <c r="X1220" s="176" t="s">
        <v>266</v>
      </c>
      <c r="Y1220" s="176" t="s">
        <v>266</v>
      </c>
      <c r="Z1220" s="176" t="s">
        <v>266</v>
      </c>
      <c r="AA1220" s="176" t="s">
        <v>266</v>
      </c>
      <c r="AB1220" s="176" t="s">
        <v>266</v>
      </c>
      <c r="AC1220" s="176" t="s">
        <v>266</v>
      </c>
      <c r="AD1220" s="176" t="s">
        <v>266</v>
      </c>
      <c r="AE1220" s="176" t="s">
        <v>266</v>
      </c>
      <c r="AF1220" s="176" t="s">
        <v>266</v>
      </c>
      <c r="AG1220" s="176" t="s">
        <v>266</v>
      </c>
      <c r="AH1220" s="176" t="s">
        <v>266</v>
      </c>
      <c r="AI1220" s="176" t="s">
        <v>266</v>
      </c>
      <c r="AJ1220" s="176" t="s">
        <v>266</v>
      </c>
      <c r="AK1220" s="176" t="s">
        <v>266</v>
      </c>
      <c r="AL1220" s="176" t="s">
        <v>266</v>
      </c>
      <c r="AM1220" s="176" t="s">
        <v>266</v>
      </c>
      <c r="AN1220" s="176" t="s">
        <v>266</v>
      </c>
      <c r="AO1220" s="176" t="s">
        <v>266</v>
      </c>
      <c r="AP1220" s="176" t="s">
        <v>266</v>
      </c>
      <c r="AQ1220" s="176" t="s">
        <v>266</v>
      </c>
      <c r="AR1220" s="176" t="s">
        <v>266</v>
      </c>
      <c r="AS1220" s="176" t="s">
        <v>266</v>
      </c>
      <c r="AT1220" s="176" t="s">
        <v>266</v>
      </c>
      <c r="AU1220" s="176" t="s">
        <v>266</v>
      </c>
      <c r="AV1220" s="176" t="s">
        <v>266</v>
      </c>
      <c r="AW1220" s="176" t="s">
        <v>266</v>
      </c>
      <c r="AX1220" s="176" t="s">
        <v>266</v>
      </c>
    </row>
    <row r="1221" spans="1:50" x14ac:dyDescent="0.3">
      <c r="A1221" s="176">
        <v>812257</v>
      </c>
      <c r="B1221" s="176" t="s">
        <v>492</v>
      </c>
      <c r="C1221" s="176" t="s">
        <v>203</v>
      </c>
      <c r="D1221" s="176" t="s">
        <v>205</v>
      </c>
      <c r="E1221" s="176" t="s">
        <v>203</v>
      </c>
      <c r="F1221" s="176" t="s">
        <v>205</v>
      </c>
      <c r="G1221" s="176" t="s">
        <v>205</v>
      </c>
      <c r="H1221" s="176" t="s">
        <v>205</v>
      </c>
      <c r="I1221" s="176" t="s">
        <v>203</v>
      </c>
      <c r="J1221" s="176" t="s">
        <v>205</v>
      </c>
      <c r="K1221" s="176" t="s">
        <v>205</v>
      </c>
      <c r="L1221" s="176" t="s">
        <v>205</v>
      </c>
      <c r="M1221" s="176" t="s">
        <v>205</v>
      </c>
      <c r="N1221" s="176" t="s">
        <v>205</v>
      </c>
      <c r="O1221" s="176" t="s">
        <v>204</v>
      </c>
      <c r="P1221" s="176" t="s">
        <v>204</v>
      </c>
      <c r="Q1221" s="176" t="s">
        <v>204</v>
      </c>
      <c r="R1221" s="176" t="s">
        <v>204</v>
      </c>
      <c r="S1221" s="176" t="s">
        <v>204</v>
      </c>
      <c r="T1221" s="176" t="s">
        <v>204</v>
      </c>
      <c r="U1221" s="176" t="s">
        <v>266</v>
      </c>
      <c r="V1221" s="176" t="s">
        <v>266</v>
      </c>
      <c r="W1221" s="176" t="s">
        <v>266</v>
      </c>
      <c r="X1221" s="176" t="s">
        <v>266</v>
      </c>
      <c r="Y1221" s="176" t="s">
        <v>266</v>
      </c>
      <c r="Z1221" s="176" t="s">
        <v>266</v>
      </c>
      <c r="AA1221" s="176" t="s">
        <v>266</v>
      </c>
      <c r="AB1221" s="176" t="s">
        <v>266</v>
      </c>
      <c r="AC1221" s="176" t="s">
        <v>266</v>
      </c>
      <c r="AD1221" s="176" t="s">
        <v>266</v>
      </c>
      <c r="AE1221" s="176" t="s">
        <v>266</v>
      </c>
      <c r="AF1221" s="176" t="s">
        <v>266</v>
      </c>
      <c r="AG1221" s="176" t="s">
        <v>266</v>
      </c>
      <c r="AH1221" s="176" t="s">
        <v>266</v>
      </c>
      <c r="AI1221" s="176" t="s">
        <v>266</v>
      </c>
      <c r="AJ1221" s="176" t="s">
        <v>266</v>
      </c>
      <c r="AK1221" s="176" t="s">
        <v>266</v>
      </c>
      <c r="AL1221" s="176" t="s">
        <v>266</v>
      </c>
      <c r="AM1221" s="176" t="s">
        <v>266</v>
      </c>
      <c r="AN1221" s="176" t="s">
        <v>266</v>
      </c>
      <c r="AO1221" s="176" t="s">
        <v>266</v>
      </c>
      <c r="AP1221" s="176" t="s">
        <v>266</v>
      </c>
      <c r="AQ1221" s="176" t="s">
        <v>266</v>
      </c>
      <c r="AR1221" s="176" t="s">
        <v>266</v>
      </c>
      <c r="AS1221" s="176" t="s">
        <v>266</v>
      </c>
      <c r="AT1221" s="176" t="s">
        <v>266</v>
      </c>
      <c r="AU1221" s="176" t="s">
        <v>266</v>
      </c>
      <c r="AV1221" s="176" t="s">
        <v>266</v>
      </c>
      <c r="AW1221" s="176" t="s">
        <v>266</v>
      </c>
      <c r="AX1221" s="176" t="s">
        <v>266</v>
      </c>
    </row>
    <row r="1222" spans="1:50" x14ac:dyDescent="0.3">
      <c r="A1222" s="176">
        <v>812273</v>
      </c>
      <c r="B1222" s="176" t="s">
        <v>492</v>
      </c>
      <c r="C1222" s="176" t="s">
        <v>205</v>
      </c>
      <c r="D1222" s="176" t="s">
        <v>205</v>
      </c>
      <c r="E1222" s="176" t="s">
        <v>205</v>
      </c>
      <c r="F1222" s="176" t="s">
        <v>205</v>
      </c>
      <c r="G1222" s="176" t="s">
        <v>205</v>
      </c>
      <c r="H1222" s="176" t="s">
        <v>205</v>
      </c>
      <c r="I1222" s="176" t="s">
        <v>205</v>
      </c>
      <c r="J1222" s="176" t="s">
        <v>205</v>
      </c>
      <c r="K1222" s="176" t="s">
        <v>205</v>
      </c>
      <c r="L1222" s="176" t="s">
        <v>205</v>
      </c>
      <c r="M1222" s="176" t="s">
        <v>203</v>
      </c>
      <c r="N1222" s="176" t="s">
        <v>204</v>
      </c>
      <c r="O1222" s="176" t="s">
        <v>204</v>
      </c>
      <c r="P1222" s="176" t="s">
        <v>204</v>
      </c>
      <c r="Q1222" s="176" t="s">
        <v>204</v>
      </c>
      <c r="R1222" s="176" t="s">
        <v>204</v>
      </c>
      <c r="S1222" s="176" t="s">
        <v>204</v>
      </c>
      <c r="T1222" s="176" t="s">
        <v>204</v>
      </c>
      <c r="U1222" s="176" t="s">
        <v>266</v>
      </c>
      <c r="V1222" s="176" t="s">
        <v>266</v>
      </c>
      <c r="W1222" s="176" t="s">
        <v>266</v>
      </c>
      <c r="X1222" s="176" t="s">
        <v>266</v>
      </c>
      <c r="Y1222" s="176" t="s">
        <v>266</v>
      </c>
      <c r="Z1222" s="176" t="s">
        <v>266</v>
      </c>
      <c r="AA1222" s="176" t="s">
        <v>266</v>
      </c>
      <c r="AB1222" s="176" t="s">
        <v>266</v>
      </c>
      <c r="AC1222" s="176" t="s">
        <v>266</v>
      </c>
      <c r="AD1222" s="176" t="s">
        <v>266</v>
      </c>
      <c r="AE1222" s="176" t="s">
        <v>266</v>
      </c>
      <c r="AF1222" s="176" t="s">
        <v>266</v>
      </c>
      <c r="AG1222" s="176" t="s">
        <v>266</v>
      </c>
      <c r="AH1222" s="176" t="s">
        <v>266</v>
      </c>
      <c r="AI1222" s="176" t="s">
        <v>266</v>
      </c>
      <c r="AJ1222" s="176" t="s">
        <v>266</v>
      </c>
      <c r="AK1222" s="176" t="s">
        <v>266</v>
      </c>
      <c r="AL1222" s="176" t="s">
        <v>266</v>
      </c>
      <c r="AM1222" s="176" t="s">
        <v>266</v>
      </c>
      <c r="AN1222" s="176" t="s">
        <v>266</v>
      </c>
      <c r="AO1222" s="176" t="s">
        <v>266</v>
      </c>
      <c r="AP1222" s="176" t="s">
        <v>266</v>
      </c>
      <c r="AQ1222" s="176" t="s">
        <v>266</v>
      </c>
      <c r="AR1222" s="176" t="s">
        <v>266</v>
      </c>
      <c r="AS1222" s="176" t="s">
        <v>266</v>
      </c>
      <c r="AT1222" s="176" t="s">
        <v>266</v>
      </c>
      <c r="AU1222" s="176" t="s">
        <v>266</v>
      </c>
      <c r="AV1222" s="176" t="s">
        <v>266</v>
      </c>
      <c r="AW1222" s="176" t="s">
        <v>266</v>
      </c>
      <c r="AX1222" s="176" t="s">
        <v>266</v>
      </c>
    </row>
    <row r="1223" spans="1:50" x14ac:dyDescent="0.3">
      <c r="A1223" s="176">
        <v>812339</v>
      </c>
      <c r="B1223" s="176" t="s">
        <v>492</v>
      </c>
      <c r="C1223" s="176" t="s">
        <v>205</v>
      </c>
      <c r="D1223" s="176" t="s">
        <v>203</v>
      </c>
      <c r="E1223" s="176" t="s">
        <v>203</v>
      </c>
      <c r="F1223" s="176" t="s">
        <v>205</v>
      </c>
      <c r="G1223" s="176" t="s">
        <v>203</v>
      </c>
      <c r="H1223" s="176" t="s">
        <v>205</v>
      </c>
      <c r="I1223" s="176" t="s">
        <v>205</v>
      </c>
      <c r="J1223" s="176" t="s">
        <v>203</v>
      </c>
      <c r="K1223" s="176" t="s">
        <v>205</v>
      </c>
      <c r="L1223" s="176" t="s">
        <v>203</v>
      </c>
      <c r="M1223" s="176" t="s">
        <v>203</v>
      </c>
      <c r="N1223" s="176" t="s">
        <v>205</v>
      </c>
      <c r="O1223" s="176" t="s">
        <v>204</v>
      </c>
      <c r="P1223" s="176" t="s">
        <v>204</v>
      </c>
      <c r="Q1223" s="176" t="s">
        <v>204</v>
      </c>
      <c r="R1223" s="176" t="s">
        <v>204</v>
      </c>
      <c r="S1223" s="176" t="s">
        <v>204</v>
      </c>
      <c r="T1223" s="176" t="s">
        <v>204</v>
      </c>
      <c r="U1223" s="176" t="s">
        <v>266</v>
      </c>
      <c r="V1223" s="176" t="s">
        <v>266</v>
      </c>
      <c r="W1223" s="176" t="s">
        <v>266</v>
      </c>
      <c r="X1223" s="176" t="s">
        <v>266</v>
      </c>
      <c r="Y1223" s="176" t="s">
        <v>266</v>
      </c>
      <c r="Z1223" s="176" t="s">
        <v>266</v>
      </c>
      <c r="AA1223" s="176" t="s">
        <v>266</v>
      </c>
      <c r="AB1223" s="176" t="s">
        <v>266</v>
      </c>
      <c r="AC1223" s="176" t="s">
        <v>266</v>
      </c>
      <c r="AD1223" s="176" t="s">
        <v>266</v>
      </c>
      <c r="AE1223" s="176" t="s">
        <v>266</v>
      </c>
      <c r="AF1223" s="176" t="s">
        <v>266</v>
      </c>
      <c r="AG1223" s="176" t="s">
        <v>266</v>
      </c>
      <c r="AH1223" s="176" t="s">
        <v>266</v>
      </c>
      <c r="AI1223" s="176" t="s">
        <v>266</v>
      </c>
      <c r="AJ1223" s="176" t="s">
        <v>266</v>
      </c>
      <c r="AK1223" s="176" t="s">
        <v>266</v>
      </c>
      <c r="AL1223" s="176" t="s">
        <v>266</v>
      </c>
      <c r="AM1223" s="176" t="s">
        <v>266</v>
      </c>
      <c r="AN1223" s="176" t="s">
        <v>266</v>
      </c>
      <c r="AO1223" s="176" t="s">
        <v>266</v>
      </c>
      <c r="AP1223" s="176" t="s">
        <v>266</v>
      </c>
      <c r="AQ1223" s="176" t="s">
        <v>266</v>
      </c>
      <c r="AR1223" s="176" t="s">
        <v>266</v>
      </c>
      <c r="AS1223" s="176" t="s">
        <v>266</v>
      </c>
      <c r="AT1223" s="176" t="s">
        <v>266</v>
      </c>
      <c r="AU1223" s="176" t="s">
        <v>266</v>
      </c>
      <c r="AV1223" s="176" t="s">
        <v>266</v>
      </c>
      <c r="AW1223" s="176" t="s">
        <v>266</v>
      </c>
      <c r="AX1223" s="176" t="s">
        <v>266</v>
      </c>
    </row>
    <row r="1224" spans="1:50" x14ac:dyDescent="0.3">
      <c r="A1224" s="176">
        <v>812342</v>
      </c>
      <c r="B1224" s="176" t="s">
        <v>492</v>
      </c>
      <c r="C1224" s="176" t="s">
        <v>203</v>
      </c>
      <c r="D1224" s="176" t="s">
        <v>205</v>
      </c>
      <c r="E1224" s="176" t="s">
        <v>205</v>
      </c>
      <c r="F1224" s="176" t="s">
        <v>203</v>
      </c>
      <c r="G1224" s="176" t="s">
        <v>203</v>
      </c>
      <c r="H1224" s="176" t="s">
        <v>205</v>
      </c>
      <c r="I1224" s="176" t="s">
        <v>203</v>
      </c>
      <c r="J1224" s="176" t="s">
        <v>205</v>
      </c>
      <c r="K1224" s="176" t="s">
        <v>204</v>
      </c>
      <c r="L1224" s="176" t="s">
        <v>205</v>
      </c>
      <c r="M1224" s="176" t="s">
        <v>205</v>
      </c>
      <c r="N1224" s="176" t="s">
        <v>205</v>
      </c>
      <c r="O1224" s="176" t="s">
        <v>204</v>
      </c>
      <c r="P1224" s="176" t="s">
        <v>204</v>
      </c>
      <c r="Q1224" s="176" t="s">
        <v>204</v>
      </c>
      <c r="R1224" s="176" t="s">
        <v>204</v>
      </c>
      <c r="S1224" s="176" t="s">
        <v>204</v>
      </c>
      <c r="T1224" s="176" t="s">
        <v>204</v>
      </c>
      <c r="U1224" s="176" t="s">
        <v>266</v>
      </c>
      <c r="V1224" s="176" t="s">
        <v>266</v>
      </c>
      <c r="W1224" s="176" t="s">
        <v>266</v>
      </c>
      <c r="X1224" s="176" t="s">
        <v>266</v>
      </c>
      <c r="Y1224" s="176" t="s">
        <v>266</v>
      </c>
      <c r="Z1224" s="176" t="s">
        <v>266</v>
      </c>
      <c r="AA1224" s="176" t="s">
        <v>266</v>
      </c>
      <c r="AB1224" s="176" t="s">
        <v>266</v>
      </c>
      <c r="AC1224" s="176" t="s">
        <v>266</v>
      </c>
      <c r="AD1224" s="176" t="s">
        <v>266</v>
      </c>
      <c r="AE1224" s="176" t="s">
        <v>266</v>
      </c>
      <c r="AF1224" s="176" t="s">
        <v>266</v>
      </c>
      <c r="AG1224" s="176" t="s">
        <v>266</v>
      </c>
      <c r="AH1224" s="176" t="s">
        <v>266</v>
      </c>
      <c r="AI1224" s="176" t="s">
        <v>266</v>
      </c>
      <c r="AJ1224" s="176" t="s">
        <v>266</v>
      </c>
      <c r="AK1224" s="176" t="s">
        <v>266</v>
      </c>
      <c r="AL1224" s="176" t="s">
        <v>266</v>
      </c>
      <c r="AM1224" s="176" t="s">
        <v>266</v>
      </c>
      <c r="AN1224" s="176" t="s">
        <v>266</v>
      </c>
      <c r="AO1224" s="176" t="s">
        <v>266</v>
      </c>
      <c r="AP1224" s="176" t="s">
        <v>266</v>
      </c>
      <c r="AQ1224" s="176" t="s">
        <v>266</v>
      </c>
      <c r="AR1224" s="176" t="s">
        <v>266</v>
      </c>
      <c r="AS1224" s="176" t="s">
        <v>266</v>
      </c>
      <c r="AT1224" s="176" t="s">
        <v>266</v>
      </c>
      <c r="AU1224" s="176" t="s">
        <v>266</v>
      </c>
      <c r="AV1224" s="176" t="s">
        <v>266</v>
      </c>
      <c r="AW1224" s="176" t="s">
        <v>266</v>
      </c>
      <c r="AX1224" s="176" t="s">
        <v>266</v>
      </c>
    </row>
    <row r="1225" spans="1:50" x14ac:dyDescent="0.3">
      <c r="A1225" s="176">
        <v>812351</v>
      </c>
      <c r="B1225" s="176" t="s">
        <v>492</v>
      </c>
      <c r="C1225" s="176" t="s">
        <v>205</v>
      </c>
      <c r="D1225" s="176" t="s">
        <v>205</v>
      </c>
      <c r="E1225" s="176" t="s">
        <v>205</v>
      </c>
      <c r="F1225" s="176" t="s">
        <v>203</v>
      </c>
      <c r="G1225" s="176" t="s">
        <v>205</v>
      </c>
      <c r="H1225" s="176" t="s">
        <v>205</v>
      </c>
      <c r="I1225" s="176" t="s">
        <v>203</v>
      </c>
      <c r="J1225" s="176" t="s">
        <v>205</v>
      </c>
      <c r="K1225" s="176" t="s">
        <v>205</v>
      </c>
      <c r="L1225" s="176" t="s">
        <v>205</v>
      </c>
      <c r="M1225" s="176" t="s">
        <v>203</v>
      </c>
      <c r="N1225" s="176" t="s">
        <v>205</v>
      </c>
      <c r="O1225" s="176" t="s">
        <v>204</v>
      </c>
      <c r="P1225" s="176" t="s">
        <v>204</v>
      </c>
      <c r="Q1225" s="176" t="s">
        <v>204</v>
      </c>
      <c r="R1225" s="176" t="s">
        <v>204</v>
      </c>
      <c r="S1225" s="176" t="s">
        <v>204</v>
      </c>
      <c r="T1225" s="176" t="s">
        <v>204</v>
      </c>
      <c r="U1225" s="176" t="s">
        <v>266</v>
      </c>
      <c r="V1225" s="176" t="s">
        <v>266</v>
      </c>
      <c r="W1225" s="176" t="s">
        <v>266</v>
      </c>
      <c r="X1225" s="176" t="s">
        <v>266</v>
      </c>
      <c r="Y1225" s="176" t="s">
        <v>266</v>
      </c>
      <c r="Z1225" s="176" t="s">
        <v>266</v>
      </c>
      <c r="AA1225" s="176" t="s">
        <v>266</v>
      </c>
      <c r="AB1225" s="176" t="s">
        <v>266</v>
      </c>
      <c r="AC1225" s="176" t="s">
        <v>266</v>
      </c>
      <c r="AD1225" s="176" t="s">
        <v>266</v>
      </c>
      <c r="AE1225" s="176" t="s">
        <v>266</v>
      </c>
      <c r="AF1225" s="176" t="s">
        <v>266</v>
      </c>
      <c r="AG1225" s="176" t="s">
        <v>266</v>
      </c>
      <c r="AH1225" s="176" t="s">
        <v>266</v>
      </c>
      <c r="AI1225" s="176" t="s">
        <v>266</v>
      </c>
      <c r="AJ1225" s="176" t="s">
        <v>266</v>
      </c>
      <c r="AK1225" s="176" t="s">
        <v>266</v>
      </c>
      <c r="AL1225" s="176" t="s">
        <v>266</v>
      </c>
      <c r="AM1225" s="176" t="s">
        <v>266</v>
      </c>
      <c r="AN1225" s="176" t="s">
        <v>266</v>
      </c>
      <c r="AO1225" s="176" t="s">
        <v>266</v>
      </c>
      <c r="AP1225" s="176" t="s">
        <v>266</v>
      </c>
      <c r="AQ1225" s="176" t="s">
        <v>266</v>
      </c>
      <c r="AR1225" s="176" t="s">
        <v>266</v>
      </c>
      <c r="AS1225" s="176" t="s">
        <v>266</v>
      </c>
      <c r="AT1225" s="176" t="s">
        <v>266</v>
      </c>
      <c r="AU1225" s="176" t="s">
        <v>266</v>
      </c>
      <c r="AV1225" s="176" t="s">
        <v>266</v>
      </c>
      <c r="AW1225" s="176" t="s">
        <v>266</v>
      </c>
      <c r="AX1225" s="176" t="s">
        <v>266</v>
      </c>
    </row>
    <row r="1226" spans="1:50" x14ac:dyDescent="0.3">
      <c r="A1226" s="176">
        <v>812359</v>
      </c>
      <c r="B1226" s="176" t="s">
        <v>492</v>
      </c>
      <c r="C1226" s="176" t="s">
        <v>203</v>
      </c>
      <c r="D1226" s="176" t="s">
        <v>203</v>
      </c>
      <c r="E1226" s="176" t="s">
        <v>203</v>
      </c>
      <c r="F1226" s="176" t="s">
        <v>203</v>
      </c>
      <c r="G1226" s="176" t="s">
        <v>203</v>
      </c>
      <c r="H1226" s="176" t="s">
        <v>205</v>
      </c>
      <c r="I1226" s="176" t="s">
        <v>203</v>
      </c>
      <c r="J1226" s="176" t="s">
        <v>205</v>
      </c>
      <c r="K1226" s="176" t="s">
        <v>203</v>
      </c>
      <c r="L1226" s="176" t="s">
        <v>205</v>
      </c>
      <c r="M1226" s="176" t="s">
        <v>205</v>
      </c>
      <c r="N1226" s="176" t="s">
        <v>205</v>
      </c>
      <c r="O1226" s="176" t="s">
        <v>204</v>
      </c>
      <c r="P1226" s="176" t="s">
        <v>204</v>
      </c>
      <c r="Q1226" s="176" t="s">
        <v>204</v>
      </c>
      <c r="R1226" s="176" t="s">
        <v>204</v>
      </c>
      <c r="S1226" s="176" t="s">
        <v>204</v>
      </c>
      <c r="T1226" s="176" t="s">
        <v>204</v>
      </c>
      <c r="U1226" s="176" t="s">
        <v>266</v>
      </c>
      <c r="V1226" s="176" t="s">
        <v>266</v>
      </c>
      <c r="W1226" s="176" t="s">
        <v>266</v>
      </c>
      <c r="X1226" s="176" t="s">
        <v>266</v>
      </c>
      <c r="Y1226" s="176" t="s">
        <v>266</v>
      </c>
      <c r="Z1226" s="176" t="s">
        <v>266</v>
      </c>
      <c r="AA1226" s="176" t="s">
        <v>266</v>
      </c>
      <c r="AB1226" s="176" t="s">
        <v>266</v>
      </c>
      <c r="AC1226" s="176" t="s">
        <v>266</v>
      </c>
      <c r="AD1226" s="176" t="s">
        <v>266</v>
      </c>
      <c r="AE1226" s="176" t="s">
        <v>266</v>
      </c>
      <c r="AF1226" s="176" t="s">
        <v>266</v>
      </c>
      <c r="AG1226" s="176" t="s">
        <v>266</v>
      </c>
      <c r="AH1226" s="176" t="s">
        <v>266</v>
      </c>
      <c r="AI1226" s="176" t="s">
        <v>266</v>
      </c>
      <c r="AJ1226" s="176" t="s">
        <v>266</v>
      </c>
      <c r="AK1226" s="176" t="s">
        <v>266</v>
      </c>
      <c r="AL1226" s="176" t="s">
        <v>266</v>
      </c>
      <c r="AM1226" s="176" t="s">
        <v>266</v>
      </c>
      <c r="AN1226" s="176" t="s">
        <v>266</v>
      </c>
      <c r="AO1226" s="176" t="s">
        <v>266</v>
      </c>
      <c r="AP1226" s="176" t="s">
        <v>266</v>
      </c>
      <c r="AQ1226" s="176" t="s">
        <v>266</v>
      </c>
      <c r="AR1226" s="176" t="s">
        <v>266</v>
      </c>
      <c r="AS1226" s="176" t="s">
        <v>266</v>
      </c>
      <c r="AT1226" s="176" t="s">
        <v>266</v>
      </c>
      <c r="AU1226" s="176" t="s">
        <v>266</v>
      </c>
      <c r="AV1226" s="176" t="s">
        <v>266</v>
      </c>
      <c r="AW1226" s="176" t="s">
        <v>266</v>
      </c>
      <c r="AX1226" s="176" t="s">
        <v>266</v>
      </c>
    </row>
    <row r="1227" spans="1:50" x14ac:dyDescent="0.3">
      <c r="A1227" s="176">
        <v>812373</v>
      </c>
      <c r="B1227" s="176" t="s">
        <v>492</v>
      </c>
      <c r="C1227" s="176" t="s">
        <v>205</v>
      </c>
      <c r="D1227" s="176" t="s">
        <v>205</v>
      </c>
      <c r="E1227" s="176" t="s">
        <v>205</v>
      </c>
      <c r="F1227" s="176" t="s">
        <v>203</v>
      </c>
      <c r="G1227" s="176" t="s">
        <v>205</v>
      </c>
      <c r="H1227" s="176" t="s">
        <v>203</v>
      </c>
      <c r="I1227" s="176" t="s">
        <v>203</v>
      </c>
      <c r="J1227" s="176" t="s">
        <v>205</v>
      </c>
      <c r="K1227" s="176" t="s">
        <v>205</v>
      </c>
      <c r="L1227" s="176" t="s">
        <v>203</v>
      </c>
      <c r="M1227" s="176" t="s">
        <v>205</v>
      </c>
      <c r="N1227" s="176" t="s">
        <v>205</v>
      </c>
      <c r="O1227" s="176" t="s">
        <v>204</v>
      </c>
      <c r="P1227" s="176" t="s">
        <v>204</v>
      </c>
      <c r="Q1227" s="176" t="s">
        <v>204</v>
      </c>
      <c r="R1227" s="176" t="s">
        <v>204</v>
      </c>
      <c r="S1227" s="176" t="s">
        <v>204</v>
      </c>
      <c r="T1227" s="176" t="s">
        <v>204</v>
      </c>
      <c r="U1227" s="176" t="s">
        <v>266</v>
      </c>
      <c r="V1227" s="176" t="s">
        <v>266</v>
      </c>
      <c r="W1227" s="176" t="s">
        <v>266</v>
      </c>
      <c r="X1227" s="176" t="s">
        <v>266</v>
      </c>
      <c r="Y1227" s="176" t="s">
        <v>266</v>
      </c>
      <c r="Z1227" s="176" t="s">
        <v>266</v>
      </c>
      <c r="AA1227" s="176" t="s">
        <v>266</v>
      </c>
      <c r="AB1227" s="176" t="s">
        <v>266</v>
      </c>
      <c r="AC1227" s="176" t="s">
        <v>266</v>
      </c>
      <c r="AD1227" s="176" t="s">
        <v>266</v>
      </c>
      <c r="AE1227" s="176" t="s">
        <v>266</v>
      </c>
      <c r="AF1227" s="176" t="s">
        <v>266</v>
      </c>
      <c r="AG1227" s="176" t="s">
        <v>266</v>
      </c>
      <c r="AH1227" s="176" t="s">
        <v>266</v>
      </c>
      <c r="AI1227" s="176" t="s">
        <v>266</v>
      </c>
      <c r="AJ1227" s="176" t="s">
        <v>266</v>
      </c>
      <c r="AK1227" s="176" t="s">
        <v>266</v>
      </c>
      <c r="AL1227" s="176" t="s">
        <v>266</v>
      </c>
      <c r="AM1227" s="176" t="s">
        <v>266</v>
      </c>
      <c r="AN1227" s="176" t="s">
        <v>266</v>
      </c>
      <c r="AO1227" s="176" t="s">
        <v>266</v>
      </c>
      <c r="AP1227" s="176" t="s">
        <v>266</v>
      </c>
      <c r="AQ1227" s="176" t="s">
        <v>266</v>
      </c>
      <c r="AR1227" s="176" t="s">
        <v>266</v>
      </c>
      <c r="AS1227" s="176" t="s">
        <v>266</v>
      </c>
      <c r="AT1227" s="176" t="s">
        <v>266</v>
      </c>
      <c r="AU1227" s="176" t="s">
        <v>266</v>
      </c>
      <c r="AV1227" s="176" t="s">
        <v>266</v>
      </c>
      <c r="AW1227" s="176" t="s">
        <v>266</v>
      </c>
      <c r="AX1227" s="176" t="s">
        <v>266</v>
      </c>
    </row>
    <row r="1228" spans="1:50" x14ac:dyDescent="0.3">
      <c r="A1228" s="176">
        <v>812389</v>
      </c>
      <c r="B1228" s="176" t="s">
        <v>492</v>
      </c>
      <c r="C1228" s="176" t="s">
        <v>203</v>
      </c>
      <c r="D1228" s="176" t="s">
        <v>205</v>
      </c>
      <c r="E1228" s="176" t="s">
        <v>203</v>
      </c>
      <c r="F1228" s="176" t="s">
        <v>205</v>
      </c>
      <c r="G1228" s="176" t="s">
        <v>205</v>
      </c>
      <c r="H1228" s="176" t="s">
        <v>203</v>
      </c>
      <c r="I1228" s="176" t="s">
        <v>203</v>
      </c>
      <c r="J1228" s="176" t="s">
        <v>205</v>
      </c>
      <c r="K1228" s="176" t="s">
        <v>203</v>
      </c>
      <c r="L1228" s="176" t="s">
        <v>205</v>
      </c>
      <c r="M1228" s="176" t="s">
        <v>203</v>
      </c>
      <c r="N1228" s="176" t="s">
        <v>203</v>
      </c>
      <c r="O1228" s="176" t="s">
        <v>204</v>
      </c>
      <c r="P1228" s="176" t="s">
        <v>204</v>
      </c>
      <c r="Q1228" s="176" t="s">
        <v>204</v>
      </c>
      <c r="R1228" s="176" t="s">
        <v>204</v>
      </c>
      <c r="S1228" s="176" t="s">
        <v>204</v>
      </c>
      <c r="T1228" s="176" t="s">
        <v>204</v>
      </c>
      <c r="U1228" s="176" t="s">
        <v>266</v>
      </c>
      <c r="V1228" s="176" t="s">
        <v>266</v>
      </c>
      <c r="W1228" s="176" t="s">
        <v>266</v>
      </c>
      <c r="X1228" s="176" t="s">
        <v>266</v>
      </c>
      <c r="Y1228" s="176" t="s">
        <v>266</v>
      </c>
      <c r="Z1228" s="176" t="s">
        <v>266</v>
      </c>
      <c r="AA1228" s="176" t="s">
        <v>266</v>
      </c>
      <c r="AB1228" s="176" t="s">
        <v>266</v>
      </c>
      <c r="AC1228" s="176" t="s">
        <v>266</v>
      </c>
      <c r="AD1228" s="176" t="s">
        <v>266</v>
      </c>
      <c r="AE1228" s="176" t="s">
        <v>266</v>
      </c>
      <c r="AF1228" s="176" t="s">
        <v>266</v>
      </c>
      <c r="AG1228" s="176" t="s">
        <v>266</v>
      </c>
      <c r="AH1228" s="176" t="s">
        <v>266</v>
      </c>
      <c r="AI1228" s="176" t="s">
        <v>266</v>
      </c>
      <c r="AJ1228" s="176" t="s">
        <v>266</v>
      </c>
      <c r="AK1228" s="176" t="s">
        <v>266</v>
      </c>
      <c r="AL1228" s="176" t="s">
        <v>266</v>
      </c>
      <c r="AM1228" s="176" t="s">
        <v>266</v>
      </c>
      <c r="AN1228" s="176" t="s">
        <v>266</v>
      </c>
      <c r="AO1228" s="176" t="s">
        <v>266</v>
      </c>
      <c r="AP1228" s="176" t="s">
        <v>266</v>
      </c>
      <c r="AQ1228" s="176" t="s">
        <v>266</v>
      </c>
      <c r="AR1228" s="176" t="s">
        <v>266</v>
      </c>
      <c r="AS1228" s="176" t="s">
        <v>266</v>
      </c>
      <c r="AT1228" s="176" t="s">
        <v>266</v>
      </c>
      <c r="AU1228" s="176" t="s">
        <v>266</v>
      </c>
      <c r="AV1228" s="176" t="s">
        <v>266</v>
      </c>
      <c r="AW1228" s="176" t="s">
        <v>266</v>
      </c>
      <c r="AX1228" s="176" t="s">
        <v>266</v>
      </c>
    </row>
    <row r="1229" spans="1:50" x14ac:dyDescent="0.3">
      <c r="A1229" s="176">
        <v>812395</v>
      </c>
      <c r="B1229" s="176" t="s">
        <v>492</v>
      </c>
      <c r="C1229" s="176" t="s">
        <v>205</v>
      </c>
      <c r="D1229" s="176" t="s">
        <v>205</v>
      </c>
      <c r="E1229" s="176" t="s">
        <v>205</v>
      </c>
      <c r="F1229" s="176" t="s">
        <v>205</v>
      </c>
      <c r="G1229" s="176" t="s">
        <v>205</v>
      </c>
      <c r="H1229" s="176" t="s">
        <v>205</v>
      </c>
      <c r="I1229" s="176" t="s">
        <v>203</v>
      </c>
      <c r="J1229" s="176" t="s">
        <v>203</v>
      </c>
      <c r="K1229" s="176" t="s">
        <v>205</v>
      </c>
      <c r="L1229" s="176" t="s">
        <v>203</v>
      </c>
      <c r="M1229" s="176" t="s">
        <v>203</v>
      </c>
      <c r="N1229" s="176" t="s">
        <v>205</v>
      </c>
      <c r="O1229" s="176" t="s">
        <v>204</v>
      </c>
      <c r="P1229" s="176" t="s">
        <v>204</v>
      </c>
      <c r="Q1229" s="176" t="s">
        <v>204</v>
      </c>
      <c r="R1229" s="176" t="s">
        <v>204</v>
      </c>
      <c r="S1229" s="176" t="s">
        <v>204</v>
      </c>
      <c r="T1229" s="176" t="s">
        <v>204</v>
      </c>
      <c r="U1229" s="176" t="s">
        <v>266</v>
      </c>
      <c r="V1229" s="176" t="s">
        <v>266</v>
      </c>
      <c r="W1229" s="176" t="s">
        <v>266</v>
      </c>
      <c r="X1229" s="176" t="s">
        <v>266</v>
      </c>
      <c r="Y1229" s="176" t="s">
        <v>266</v>
      </c>
      <c r="Z1229" s="176" t="s">
        <v>266</v>
      </c>
      <c r="AA1229" s="176" t="s">
        <v>266</v>
      </c>
      <c r="AB1229" s="176" t="s">
        <v>266</v>
      </c>
      <c r="AC1229" s="176" t="s">
        <v>266</v>
      </c>
      <c r="AD1229" s="176" t="s">
        <v>266</v>
      </c>
      <c r="AE1229" s="176" t="s">
        <v>266</v>
      </c>
      <c r="AF1229" s="176" t="s">
        <v>266</v>
      </c>
      <c r="AG1229" s="176" t="s">
        <v>266</v>
      </c>
      <c r="AH1229" s="176" t="s">
        <v>266</v>
      </c>
      <c r="AI1229" s="176" t="s">
        <v>266</v>
      </c>
      <c r="AJ1229" s="176" t="s">
        <v>266</v>
      </c>
      <c r="AK1229" s="176" t="s">
        <v>266</v>
      </c>
      <c r="AL1229" s="176" t="s">
        <v>266</v>
      </c>
      <c r="AM1229" s="176" t="s">
        <v>266</v>
      </c>
      <c r="AN1229" s="176" t="s">
        <v>266</v>
      </c>
      <c r="AO1229" s="176" t="s">
        <v>266</v>
      </c>
      <c r="AP1229" s="176" t="s">
        <v>266</v>
      </c>
      <c r="AQ1229" s="176" t="s">
        <v>266</v>
      </c>
      <c r="AR1229" s="176" t="s">
        <v>266</v>
      </c>
      <c r="AS1229" s="176" t="s">
        <v>266</v>
      </c>
      <c r="AT1229" s="176" t="s">
        <v>266</v>
      </c>
      <c r="AU1229" s="176" t="s">
        <v>266</v>
      </c>
      <c r="AV1229" s="176" t="s">
        <v>266</v>
      </c>
      <c r="AW1229" s="176" t="s">
        <v>266</v>
      </c>
      <c r="AX1229" s="176" t="s">
        <v>266</v>
      </c>
    </row>
    <row r="1230" spans="1:50" x14ac:dyDescent="0.3">
      <c r="A1230" s="176">
        <v>812435</v>
      </c>
      <c r="B1230" s="176" t="s">
        <v>492</v>
      </c>
      <c r="C1230" s="176" t="s">
        <v>203</v>
      </c>
      <c r="D1230" s="176" t="s">
        <v>203</v>
      </c>
      <c r="E1230" s="176" t="s">
        <v>203</v>
      </c>
      <c r="F1230" s="176" t="s">
        <v>203</v>
      </c>
      <c r="G1230" s="176" t="s">
        <v>205</v>
      </c>
      <c r="H1230" s="176" t="s">
        <v>205</v>
      </c>
      <c r="I1230" s="176" t="s">
        <v>203</v>
      </c>
      <c r="J1230" s="176" t="s">
        <v>203</v>
      </c>
      <c r="K1230" s="176" t="s">
        <v>205</v>
      </c>
      <c r="L1230" s="176" t="s">
        <v>203</v>
      </c>
      <c r="M1230" s="176" t="s">
        <v>203</v>
      </c>
      <c r="N1230" s="176" t="s">
        <v>205</v>
      </c>
      <c r="O1230" s="176" t="s">
        <v>204</v>
      </c>
      <c r="P1230" s="176" t="s">
        <v>204</v>
      </c>
      <c r="Q1230" s="176" t="s">
        <v>204</v>
      </c>
      <c r="R1230" s="176" t="s">
        <v>204</v>
      </c>
      <c r="S1230" s="176" t="s">
        <v>204</v>
      </c>
      <c r="T1230" s="176" t="s">
        <v>204</v>
      </c>
      <c r="U1230" s="176" t="s">
        <v>266</v>
      </c>
      <c r="V1230" s="176" t="s">
        <v>266</v>
      </c>
      <c r="W1230" s="176" t="s">
        <v>266</v>
      </c>
      <c r="X1230" s="176" t="s">
        <v>266</v>
      </c>
      <c r="Y1230" s="176" t="s">
        <v>266</v>
      </c>
      <c r="Z1230" s="176" t="s">
        <v>266</v>
      </c>
      <c r="AA1230" s="176" t="s">
        <v>266</v>
      </c>
      <c r="AB1230" s="176" t="s">
        <v>266</v>
      </c>
      <c r="AC1230" s="176" t="s">
        <v>266</v>
      </c>
      <c r="AD1230" s="176" t="s">
        <v>266</v>
      </c>
      <c r="AE1230" s="176" t="s">
        <v>266</v>
      </c>
      <c r="AF1230" s="176" t="s">
        <v>266</v>
      </c>
      <c r="AG1230" s="176" t="s">
        <v>266</v>
      </c>
      <c r="AH1230" s="176" t="s">
        <v>266</v>
      </c>
      <c r="AI1230" s="176" t="s">
        <v>266</v>
      </c>
      <c r="AJ1230" s="176" t="s">
        <v>266</v>
      </c>
      <c r="AK1230" s="176" t="s">
        <v>266</v>
      </c>
      <c r="AL1230" s="176" t="s">
        <v>266</v>
      </c>
      <c r="AM1230" s="176" t="s">
        <v>266</v>
      </c>
      <c r="AN1230" s="176" t="s">
        <v>266</v>
      </c>
      <c r="AO1230" s="176" t="s">
        <v>266</v>
      </c>
      <c r="AP1230" s="176" t="s">
        <v>266</v>
      </c>
      <c r="AQ1230" s="176" t="s">
        <v>266</v>
      </c>
      <c r="AR1230" s="176" t="s">
        <v>266</v>
      </c>
      <c r="AS1230" s="176" t="s">
        <v>266</v>
      </c>
      <c r="AT1230" s="176" t="s">
        <v>266</v>
      </c>
      <c r="AU1230" s="176" t="s">
        <v>266</v>
      </c>
      <c r="AV1230" s="176" t="s">
        <v>266</v>
      </c>
      <c r="AW1230" s="176" t="s">
        <v>266</v>
      </c>
      <c r="AX1230" s="176" t="s">
        <v>266</v>
      </c>
    </row>
    <row r="1231" spans="1:50" x14ac:dyDescent="0.3">
      <c r="A1231" s="176">
        <v>812450</v>
      </c>
      <c r="B1231" s="176" t="s">
        <v>492</v>
      </c>
      <c r="C1231" s="176" t="s">
        <v>203</v>
      </c>
      <c r="D1231" s="176" t="s">
        <v>205</v>
      </c>
      <c r="E1231" s="176" t="s">
        <v>205</v>
      </c>
      <c r="F1231" s="176" t="s">
        <v>205</v>
      </c>
      <c r="G1231" s="176" t="s">
        <v>205</v>
      </c>
      <c r="H1231" s="176" t="s">
        <v>205</v>
      </c>
      <c r="I1231" s="176" t="s">
        <v>205</v>
      </c>
      <c r="J1231" s="176" t="s">
        <v>205</v>
      </c>
      <c r="K1231" s="176" t="s">
        <v>205</v>
      </c>
      <c r="L1231" s="176" t="s">
        <v>204</v>
      </c>
      <c r="M1231" s="176" t="s">
        <v>205</v>
      </c>
      <c r="N1231" s="176" t="s">
        <v>205</v>
      </c>
      <c r="O1231" s="176" t="s">
        <v>204</v>
      </c>
      <c r="P1231" s="176" t="s">
        <v>204</v>
      </c>
      <c r="Q1231" s="176" t="s">
        <v>204</v>
      </c>
      <c r="R1231" s="176" t="s">
        <v>204</v>
      </c>
      <c r="S1231" s="176" t="s">
        <v>204</v>
      </c>
      <c r="T1231" s="176" t="s">
        <v>204</v>
      </c>
      <c r="U1231" s="176" t="s">
        <v>266</v>
      </c>
      <c r="V1231" s="176" t="s">
        <v>266</v>
      </c>
      <c r="W1231" s="176" t="s">
        <v>266</v>
      </c>
      <c r="X1231" s="176" t="s">
        <v>266</v>
      </c>
      <c r="Y1231" s="176" t="s">
        <v>266</v>
      </c>
      <c r="Z1231" s="176" t="s">
        <v>266</v>
      </c>
      <c r="AA1231" s="176" t="s">
        <v>266</v>
      </c>
      <c r="AB1231" s="176" t="s">
        <v>266</v>
      </c>
      <c r="AC1231" s="176" t="s">
        <v>266</v>
      </c>
      <c r="AD1231" s="176" t="s">
        <v>266</v>
      </c>
      <c r="AE1231" s="176" t="s">
        <v>266</v>
      </c>
      <c r="AF1231" s="176" t="s">
        <v>266</v>
      </c>
      <c r="AG1231" s="176" t="s">
        <v>266</v>
      </c>
      <c r="AH1231" s="176" t="s">
        <v>266</v>
      </c>
      <c r="AI1231" s="176" t="s">
        <v>266</v>
      </c>
      <c r="AJ1231" s="176" t="s">
        <v>266</v>
      </c>
      <c r="AK1231" s="176" t="s">
        <v>266</v>
      </c>
      <c r="AL1231" s="176" t="s">
        <v>266</v>
      </c>
      <c r="AM1231" s="176" t="s">
        <v>266</v>
      </c>
      <c r="AN1231" s="176" t="s">
        <v>266</v>
      </c>
      <c r="AO1231" s="176" t="s">
        <v>266</v>
      </c>
      <c r="AP1231" s="176" t="s">
        <v>266</v>
      </c>
      <c r="AQ1231" s="176" t="s">
        <v>266</v>
      </c>
      <c r="AR1231" s="176" t="s">
        <v>266</v>
      </c>
      <c r="AS1231" s="176" t="s">
        <v>266</v>
      </c>
      <c r="AT1231" s="176" t="s">
        <v>266</v>
      </c>
      <c r="AU1231" s="176" t="s">
        <v>266</v>
      </c>
      <c r="AV1231" s="176" t="s">
        <v>266</v>
      </c>
      <c r="AW1231" s="176" t="s">
        <v>266</v>
      </c>
      <c r="AX1231" s="176" t="s">
        <v>266</v>
      </c>
    </row>
    <row r="1232" spans="1:50" x14ac:dyDescent="0.3">
      <c r="A1232" s="176">
        <v>812468</v>
      </c>
      <c r="B1232" s="176" t="s">
        <v>492</v>
      </c>
      <c r="C1232" s="176" t="s">
        <v>205</v>
      </c>
      <c r="D1232" s="176" t="s">
        <v>205</v>
      </c>
      <c r="E1232" s="176" t="s">
        <v>205</v>
      </c>
      <c r="F1232" s="176" t="s">
        <v>203</v>
      </c>
      <c r="G1232" s="176" t="s">
        <v>205</v>
      </c>
      <c r="H1232" s="176" t="s">
        <v>203</v>
      </c>
      <c r="I1232" s="176" t="s">
        <v>205</v>
      </c>
      <c r="J1232" s="176" t="s">
        <v>205</v>
      </c>
      <c r="K1232" s="176" t="s">
        <v>203</v>
      </c>
      <c r="L1232" s="176" t="s">
        <v>205</v>
      </c>
      <c r="M1232" s="176" t="s">
        <v>205</v>
      </c>
      <c r="N1232" s="176" t="s">
        <v>204</v>
      </c>
      <c r="O1232" s="176" t="s">
        <v>204</v>
      </c>
      <c r="P1232" s="176" t="s">
        <v>204</v>
      </c>
      <c r="Q1232" s="176" t="s">
        <v>204</v>
      </c>
      <c r="R1232" s="176" t="s">
        <v>204</v>
      </c>
      <c r="S1232" s="176" t="s">
        <v>204</v>
      </c>
      <c r="T1232" s="176" t="s">
        <v>204</v>
      </c>
      <c r="U1232" s="176" t="s">
        <v>266</v>
      </c>
      <c r="V1232" s="176" t="s">
        <v>266</v>
      </c>
      <c r="W1232" s="176" t="s">
        <v>266</v>
      </c>
      <c r="X1232" s="176" t="s">
        <v>266</v>
      </c>
      <c r="Y1232" s="176" t="s">
        <v>266</v>
      </c>
      <c r="Z1232" s="176" t="s">
        <v>266</v>
      </c>
      <c r="AA1232" s="176" t="s">
        <v>266</v>
      </c>
      <c r="AB1232" s="176" t="s">
        <v>266</v>
      </c>
      <c r="AC1232" s="176" t="s">
        <v>266</v>
      </c>
      <c r="AD1232" s="176" t="s">
        <v>266</v>
      </c>
      <c r="AE1232" s="176" t="s">
        <v>266</v>
      </c>
      <c r="AF1232" s="176" t="s">
        <v>266</v>
      </c>
      <c r="AG1232" s="176" t="s">
        <v>266</v>
      </c>
      <c r="AH1232" s="176" t="s">
        <v>266</v>
      </c>
      <c r="AI1232" s="176" t="s">
        <v>266</v>
      </c>
      <c r="AJ1232" s="176" t="s">
        <v>266</v>
      </c>
      <c r="AK1232" s="176" t="s">
        <v>266</v>
      </c>
      <c r="AL1232" s="176" t="s">
        <v>266</v>
      </c>
      <c r="AM1232" s="176" t="s">
        <v>266</v>
      </c>
      <c r="AN1232" s="176" t="s">
        <v>266</v>
      </c>
      <c r="AO1232" s="176" t="s">
        <v>266</v>
      </c>
      <c r="AP1232" s="176" t="s">
        <v>266</v>
      </c>
      <c r="AQ1232" s="176" t="s">
        <v>266</v>
      </c>
      <c r="AR1232" s="176" t="s">
        <v>266</v>
      </c>
      <c r="AS1232" s="176" t="s">
        <v>266</v>
      </c>
      <c r="AT1232" s="176" t="s">
        <v>266</v>
      </c>
      <c r="AU1232" s="176" t="s">
        <v>266</v>
      </c>
      <c r="AV1232" s="176" t="s">
        <v>266</v>
      </c>
      <c r="AW1232" s="176" t="s">
        <v>266</v>
      </c>
      <c r="AX1232" s="176" t="s">
        <v>266</v>
      </c>
    </row>
    <row r="1233" spans="1:50" x14ac:dyDescent="0.3">
      <c r="A1233" s="176">
        <v>812477</v>
      </c>
      <c r="B1233" s="176" t="s">
        <v>492</v>
      </c>
      <c r="C1233" s="176" t="s">
        <v>203</v>
      </c>
      <c r="D1233" s="176" t="s">
        <v>205</v>
      </c>
      <c r="E1233" s="176" t="s">
        <v>203</v>
      </c>
      <c r="F1233" s="176" t="s">
        <v>205</v>
      </c>
      <c r="G1233" s="176" t="s">
        <v>203</v>
      </c>
      <c r="H1233" s="176" t="s">
        <v>205</v>
      </c>
      <c r="I1233" s="176" t="s">
        <v>203</v>
      </c>
      <c r="J1233" s="176" t="s">
        <v>205</v>
      </c>
      <c r="K1233" s="176" t="s">
        <v>205</v>
      </c>
      <c r="L1233" s="176" t="s">
        <v>203</v>
      </c>
      <c r="M1233" s="176" t="s">
        <v>203</v>
      </c>
      <c r="N1233" s="176" t="s">
        <v>205</v>
      </c>
      <c r="O1233" s="176" t="s">
        <v>204</v>
      </c>
      <c r="P1233" s="176" t="s">
        <v>204</v>
      </c>
      <c r="Q1233" s="176" t="s">
        <v>204</v>
      </c>
      <c r="R1233" s="176" t="s">
        <v>204</v>
      </c>
      <c r="S1233" s="176" t="s">
        <v>204</v>
      </c>
      <c r="T1233" s="176" t="s">
        <v>204</v>
      </c>
      <c r="U1233" s="176" t="s">
        <v>266</v>
      </c>
      <c r="V1233" s="176" t="s">
        <v>266</v>
      </c>
      <c r="W1233" s="176" t="s">
        <v>266</v>
      </c>
      <c r="X1233" s="176" t="s">
        <v>266</v>
      </c>
      <c r="Y1233" s="176" t="s">
        <v>266</v>
      </c>
      <c r="Z1233" s="176" t="s">
        <v>266</v>
      </c>
      <c r="AA1233" s="176" t="s">
        <v>266</v>
      </c>
      <c r="AB1233" s="176" t="s">
        <v>266</v>
      </c>
      <c r="AC1233" s="176" t="s">
        <v>266</v>
      </c>
      <c r="AD1233" s="176" t="s">
        <v>266</v>
      </c>
      <c r="AE1233" s="176" t="s">
        <v>266</v>
      </c>
      <c r="AF1233" s="176" t="s">
        <v>266</v>
      </c>
      <c r="AG1233" s="176" t="s">
        <v>266</v>
      </c>
      <c r="AH1233" s="176" t="s">
        <v>266</v>
      </c>
      <c r="AI1233" s="176" t="s">
        <v>266</v>
      </c>
      <c r="AJ1233" s="176" t="s">
        <v>266</v>
      </c>
      <c r="AK1233" s="176" t="s">
        <v>266</v>
      </c>
      <c r="AL1233" s="176" t="s">
        <v>266</v>
      </c>
      <c r="AM1233" s="176" t="s">
        <v>266</v>
      </c>
      <c r="AN1233" s="176" t="s">
        <v>266</v>
      </c>
      <c r="AO1233" s="176" t="s">
        <v>266</v>
      </c>
      <c r="AP1233" s="176" t="s">
        <v>266</v>
      </c>
      <c r="AQ1233" s="176" t="s">
        <v>266</v>
      </c>
      <c r="AR1233" s="176" t="s">
        <v>266</v>
      </c>
      <c r="AS1233" s="176" t="s">
        <v>266</v>
      </c>
      <c r="AT1233" s="176" t="s">
        <v>266</v>
      </c>
      <c r="AU1233" s="176" t="s">
        <v>266</v>
      </c>
      <c r="AV1233" s="176" t="s">
        <v>266</v>
      </c>
      <c r="AW1233" s="176" t="s">
        <v>266</v>
      </c>
      <c r="AX1233" s="176" t="s">
        <v>266</v>
      </c>
    </row>
    <row r="1234" spans="1:50" x14ac:dyDescent="0.3">
      <c r="A1234" s="176">
        <v>812492</v>
      </c>
      <c r="B1234" s="176" t="s">
        <v>492</v>
      </c>
      <c r="C1234" s="176" t="s">
        <v>205</v>
      </c>
      <c r="D1234" s="176" t="s">
        <v>203</v>
      </c>
      <c r="E1234" s="176" t="s">
        <v>203</v>
      </c>
      <c r="F1234" s="176" t="s">
        <v>203</v>
      </c>
      <c r="G1234" s="176" t="s">
        <v>203</v>
      </c>
      <c r="H1234" s="176" t="s">
        <v>205</v>
      </c>
      <c r="I1234" s="176" t="s">
        <v>205</v>
      </c>
      <c r="J1234" s="176" t="s">
        <v>205</v>
      </c>
      <c r="K1234" s="176" t="s">
        <v>205</v>
      </c>
      <c r="L1234" s="176" t="s">
        <v>205</v>
      </c>
      <c r="M1234" s="176" t="s">
        <v>203</v>
      </c>
      <c r="N1234" s="176" t="s">
        <v>205</v>
      </c>
      <c r="O1234" s="176" t="s">
        <v>204</v>
      </c>
      <c r="P1234" s="176" t="s">
        <v>204</v>
      </c>
      <c r="Q1234" s="176" t="s">
        <v>204</v>
      </c>
      <c r="R1234" s="176" t="s">
        <v>204</v>
      </c>
      <c r="S1234" s="176" t="s">
        <v>204</v>
      </c>
      <c r="T1234" s="176" t="s">
        <v>204</v>
      </c>
      <c r="U1234" s="176" t="s">
        <v>266</v>
      </c>
      <c r="V1234" s="176" t="s">
        <v>266</v>
      </c>
      <c r="W1234" s="176" t="s">
        <v>266</v>
      </c>
      <c r="X1234" s="176" t="s">
        <v>266</v>
      </c>
      <c r="Y1234" s="176" t="s">
        <v>266</v>
      </c>
      <c r="Z1234" s="176" t="s">
        <v>266</v>
      </c>
      <c r="AA1234" s="176" t="s">
        <v>266</v>
      </c>
      <c r="AB1234" s="176" t="s">
        <v>266</v>
      </c>
      <c r="AC1234" s="176" t="s">
        <v>266</v>
      </c>
      <c r="AD1234" s="176" t="s">
        <v>266</v>
      </c>
      <c r="AE1234" s="176" t="s">
        <v>266</v>
      </c>
      <c r="AF1234" s="176" t="s">
        <v>266</v>
      </c>
      <c r="AG1234" s="176" t="s">
        <v>266</v>
      </c>
      <c r="AH1234" s="176" t="s">
        <v>266</v>
      </c>
      <c r="AI1234" s="176" t="s">
        <v>266</v>
      </c>
      <c r="AJ1234" s="176" t="s">
        <v>266</v>
      </c>
      <c r="AK1234" s="176" t="s">
        <v>266</v>
      </c>
      <c r="AL1234" s="176" t="s">
        <v>266</v>
      </c>
      <c r="AM1234" s="176" t="s">
        <v>266</v>
      </c>
      <c r="AN1234" s="176" t="s">
        <v>266</v>
      </c>
      <c r="AO1234" s="176" t="s">
        <v>266</v>
      </c>
      <c r="AP1234" s="176" t="s">
        <v>266</v>
      </c>
      <c r="AQ1234" s="176" t="s">
        <v>266</v>
      </c>
      <c r="AR1234" s="176" t="s">
        <v>266</v>
      </c>
      <c r="AS1234" s="176" t="s">
        <v>266</v>
      </c>
      <c r="AT1234" s="176" t="s">
        <v>266</v>
      </c>
      <c r="AU1234" s="176" t="s">
        <v>266</v>
      </c>
      <c r="AV1234" s="176" t="s">
        <v>266</v>
      </c>
      <c r="AW1234" s="176" t="s">
        <v>266</v>
      </c>
      <c r="AX1234" s="176" t="s">
        <v>266</v>
      </c>
    </row>
    <row r="1235" spans="1:50" x14ac:dyDescent="0.3">
      <c r="A1235" s="176">
        <v>812493</v>
      </c>
      <c r="B1235" s="176" t="s">
        <v>492</v>
      </c>
      <c r="C1235" s="176" t="s">
        <v>203</v>
      </c>
      <c r="D1235" s="176" t="s">
        <v>203</v>
      </c>
      <c r="E1235" s="176" t="s">
        <v>205</v>
      </c>
      <c r="F1235" s="176" t="s">
        <v>205</v>
      </c>
      <c r="G1235" s="176" t="s">
        <v>205</v>
      </c>
      <c r="H1235" s="176" t="s">
        <v>205</v>
      </c>
      <c r="I1235" s="176" t="s">
        <v>205</v>
      </c>
      <c r="J1235" s="176" t="s">
        <v>205</v>
      </c>
      <c r="K1235" s="176" t="s">
        <v>205</v>
      </c>
      <c r="L1235" s="176" t="s">
        <v>205</v>
      </c>
      <c r="M1235" s="176" t="s">
        <v>205</v>
      </c>
      <c r="N1235" s="176" t="s">
        <v>205</v>
      </c>
      <c r="O1235" s="176" t="s">
        <v>204</v>
      </c>
      <c r="P1235" s="176" t="s">
        <v>204</v>
      </c>
      <c r="Q1235" s="176" t="s">
        <v>204</v>
      </c>
      <c r="R1235" s="176" t="s">
        <v>204</v>
      </c>
      <c r="S1235" s="176" t="s">
        <v>204</v>
      </c>
      <c r="T1235" s="176" t="s">
        <v>204</v>
      </c>
      <c r="U1235" s="176" t="s">
        <v>266</v>
      </c>
      <c r="V1235" s="176" t="s">
        <v>266</v>
      </c>
      <c r="W1235" s="176" t="s">
        <v>266</v>
      </c>
      <c r="X1235" s="176" t="s">
        <v>266</v>
      </c>
      <c r="Y1235" s="176" t="s">
        <v>266</v>
      </c>
      <c r="Z1235" s="176" t="s">
        <v>266</v>
      </c>
      <c r="AA1235" s="176" t="s">
        <v>266</v>
      </c>
      <c r="AB1235" s="176" t="s">
        <v>266</v>
      </c>
      <c r="AC1235" s="176" t="s">
        <v>266</v>
      </c>
      <c r="AD1235" s="176" t="s">
        <v>266</v>
      </c>
      <c r="AE1235" s="176" t="s">
        <v>266</v>
      </c>
      <c r="AF1235" s="176" t="s">
        <v>266</v>
      </c>
      <c r="AG1235" s="176" t="s">
        <v>266</v>
      </c>
      <c r="AH1235" s="176" t="s">
        <v>266</v>
      </c>
      <c r="AI1235" s="176" t="s">
        <v>266</v>
      </c>
      <c r="AJ1235" s="176" t="s">
        <v>266</v>
      </c>
      <c r="AK1235" s="176" t="s">
        <v>266</v>
      </c>
      <c r="AL1235" s="176" t="s">
        <v>266</v>
      </c>
      <c r="AM1235" s="176" t="s">
        <v>266</v>
      </c>
      <c r="AN1235" s="176" t="s">
        <v>266</v>
      </c>
      <c r="AO1235" s="176" t="s">
        <v>266</v>
      </c>
      <c r="AP1235" s="176" t="s">
        <v>266</v>
      </c>
      <c r="AQ1235" s="176" t="s">
        <v>266</v>
      </c>
      <c r="AR1235" s="176" t="s">
        <v>266</v>
      </c>
      <c r="AS1235" s="176" t="s">
        <v>266</v>
      </c>
      <c r="AT1235" s="176" t="s">
        <v>266</v>
      </c>
      <c r="AU1235" s="176" t="s">
        <v>266</v>
      </c>
      <c r="AV1235" s="176" t="s">
        <v>266</v>
      </c>
      <c r="AW1235" s="176" t="s">
        <v>266</v>
      </c>
      <c r="AX1235" s="176" t="s">
        <v>266</v>
      </c>
    </row>
    <row r="1236" spans="1:50" x14ac:dyDescent="0.3">
      <c r="A1236" s="176">
        <v>812511</v>
      </c>
      <c r="B1236" s="176" t="s">
        <v>492</v>
      </c>
      <c r="C1236" s="176" t="s">
        <v>205</v>
      </c>
      <c r="D1236" s="176" t="s">
        <v>205</v>
      </c>
      <c r="E1236" s="176" t="s">
        <v>205</v>
      </c>
      <c r="F1236" s="176" t="s">
        <v>203</v>
      </c>
      <c r="G1236" s="176" t="s">
        <v>205</v>
      </c>
      <c r="H1236" s="176" t="s">
        <v>205</v>
      </c>
      <c r="I1236" s="176" t="s">
        <v>205</v>
      </c>
      <c r="J1236" s="176" t="s">
        <v>205</v>
      </c>
      <c r="K1236" s="176" t="s">
        <v>204</v>
      </c>
      <c r="L1236" s="176" t="s">
        <v>205</v>
      </c>
      <c r="M1236" s="176" t="s">
        <v>205</v>
      </c>
      <c r="N1236" s="176" t="s">
        <v>203</v>
      </c>
      <c r="O1236" s="176" t="s">
        <v>204</v>
      </c>
      <c r="P1236" s="176" t="s">
        <v>204</v>
      </c>
      <c r="Q1236" s="176" t="s">
        <v>204</v>
      </c>
      <c r="R1236" s="176" t="s">
        <v>204</v>
      </c>
      <c r="S1236" s="176" t="s">
        <v>204</v>
      </c>
      <c r="T1236" s="176" t="s">
        <v>204</v>
      </c>
      <c r="U1236" s="176" t="s">
        <v>266</v>
      </c>
      <c r="V1236" s="176" t="s">
        <v>266</v>
      </c>
      <c r="W1236" s="176" t="s">
        <v>266</v>
      </c>
      <c r="X1236" s="176" t="s">
        <v>266</v>
      </c>
      <c r="Y1236" s="176" t="s">
        <v>266</v>
      </c>
      <c r="Z1236" s="176" t="s">
        <v>266</v>
      </c>
      <c r="AA1236" s="176" t="s">
        <v>266</v>
      </c>
      <c r="AB1236" s="176" t="s">
        <v>266</v>
      </c>
      <c r="AC1236" s="176" t="s">
        <v>266</v>
      </c>
      <c r="AD1236" s="176" t="s">
        <v>266</v>
      </c>
      <c r="AE1236" s="176" t="s">
        <v>266</v>
      </c>
      <c r="AF1236" s="176" t="s">
        <v>266</v>
      </c>
      <c r="AG1236" s="176" t="s">
        <v>266</v>
      </c>
      <c r="AH1236" s="176" t="s">
        <v>266</v>
      </c>
      <c r="AI1236" s="176" t="s">
        <v>266</v>
      </c>
      <c r="AJ1236" s="176" t="s">
        <v>266</v>
      </c>
      <c r="AK1236" s="176" t="s">
        <v>266</v>
      </c>
      <c r="AL1236" s="176" t="s">
        <v>266</v>
      </c>
      <c r="AM1236" s="176" t="s">
        <v>266</v>
      </c>
      <c r="AN1236" s="176" t="s">
        <v>266</v>
      </c>
      <c r="AO1236" s="176" t="s">
        <v>266</v>
      </c>
      <c r="AP1236" s="176" t="s">
        <v>266</v>
      </c>
      <c r="AQ1236" s="176" t="s">
        <v>266</v>
      </c>
      <c r="AR1236" s="176" t="s">
        <v>266</v>
      </c>
      <c r="AS1236" s="176" t="s">
        <v>266</v>
      </c>
      <c r="AT1236" s="176" t="s">
        <v>266</v>
      </c>
      <c r="AU1236" s="176" t="s">
        <v>266</v>
      </c>
      <c r="AV1236" s="176" t="s">
        <v>266</v>
      </c>
      <c r="AW1236" s="176" t="s">
        <v>266</v>
      </c>
      <c r="AX1236" s="176" t="s">
        <v>266</v>
      </c>
    </row>
    <row r="1237" spans="1:50" x14ac:dyDescent="0.3">
      <c r="A1237" s="176">
        <v>812515</v>
      </c>
      <c r="B1237" s="176" t="s">
        <v>492</v>
      </c>
      <c r="C1237" s="176" t="s">
        <v>205</v>
      </c>
      <c r="D1237" s="176" t="s">
        <v>205</v>
      </c>
      <c r="E1237" s="176" t="s">
        <v>203</v>
      </c>
      <c r="F1237" s="176" t="s">
        <v>205</v>
      </c>
      <c r="G1237" s="176" t="s">
        <v>203</v>
      </c>
      <c r="H1237" s="176" t="s">
        <v>205</v>
      </c>
      <c r="I1237" s="176" t="s">
        <v>205</v>
      </c>
      <c r="J1237" s="176" t="s">
        <v>205</v>
      </c>
      <c r="K1237" s="176" t="s">
        <v>204</v>
      </c>
      <c r="L1237" s="176" t="s">
        <v>203</v>
      </c>
      <c r="M1237" s="176" t="s">
        <v>205</v>
      </c>
      <c r="N1237" s="176" t="s">
        <v>203</v>
      </c>
      <c r="O1237" s="176" t="s">
        <v>204</v>
      </c>
      <c r="P1237" s="176" t="s">
        <v>204</v>
      </c>
      <c r="Q1237" s="176" t="s">
        <v>204</v>
      </c>
      <c r="R1237" s="176" t="s">
        <v>204</v>
      </c>
      <c r="S1237" s="176" t="s">
        <v>204</v>
      </c>
      <c r="T1237" s="176" t="s">
        <v>204</v>
      </c>
      <c r="U1237" s="176" t="s">
        <v>266</v>
      </c>
      <c r="V1237" s="176" t="s">
        <v>266</v>
      </c>
      <c r="W1237" s="176" t="s">
        <v>266</v>
      </c>
      <c r="X1237" s="176" t="s">
        <v>266</v>
      </c>
      <c r="Y1237" s="176" t="s">
        <v>266</v>
      </c>
      <c r="Z1237" s="176" t="s">
        <v>266</v>
      </c>
      <c r="AA1237" s="176" t="s">
        <v>266</v>
      </c>
      <c r="AB1237" s="176" t="s">
        <v>266</v>
      </c>
      <c r="AC1237" s="176" t="s">
        <v>266</v>
      </c>
      <c r="AD1237" s="176" t="s">
        <v>266</v>
      </c>
      <c r="AE1237" s="176" t="s">
        <v>266</v>
      </c>
      <c r="AF1237" s="176" t="s">
        <v>266</v>
      </c>
      <c r="AG1237" s="176" t="s">
        <v>266</v>
      </c>
      <c r="AH1237" s="176" t="s">
        <v>266</v>
      </c>
      <c r="AI1237" s="176" t="s">
        <v>266</v>
      </c>
      <c r="AJ1237" s="176" t="s">
        <v>266</v>
      </c>
      <c r="AK1237" s="176" t="s">
        <v>266</v>
      </c>
      <c r="AL1237" s="176" t="s">
        <v>266</v>
      </c>
      <c r="AM1237" s="176" t="s">
        <v>266</v>
      </c>
      <c r="AN1237" s="176" t="s">
        <v>266</v>
      </c>
      <c r="AO1237" s="176" t="s">
        <v>266</v>
      </c>
      <c r="AP1237" s="176" t="s">
        <v>266</v>
      </c>
      <c r="AQ1237" s="176" t="s">
        <v>266</v>
      </c>
      <c r="AR1237" s="176" t="s">
        <v>266</v>
      </c>
      <c r="AS1237" s="176" t="s">
        <v>266</v>
      </c>
      <c r="AT1237" s="176" t="s">
        <v>266</v>
      </c>
      <c r="AU1237" s="176" t="s">
        <v>266</v>
      </c>
      <c r="AV1237" s="176" t="s">
        <v>266</v>
      </c>
      <c r="AW1237" s="176" t="s">
        <v>266</v>
      </c>
      <c r="AX1237" s="176" t="s">
        <v>266</v>
      </c>
    </row>
    <row r="1238" spans="1:50" x14ac:dyDescent="0.3">
      <c r="A1238" s="176">
        <v>812531</v>
      </c>
      <c r="B1238" s="176" t="s">
        <v>492</v>
      </c>
      <c r="C1238" s="176" t="s">
        <v>203</v>
      </c>
      <c r="D1238" s="176" t="s">
        <v>205</v>
      </c>
      <c r="E1238" s="176" t="s">
        <v>203</v>
      </c>
      <c r="F1238" s="176" t="s">
        <v>205</v>
      </c>
      <c r="G1238" s="176" t="s">
        <v>205</v>
      </c>
      <c r="H1238" s="176" t="s">
        <v>203</v>
      </c>
      <c r="I1238" s="176" t="s">
        <v>205</v>
      </c>
      <c r="J1238" s="176" t="s">
        <v>205</v>
      </c>
      <c r="K1238" s="176" t="s">
        <v>205</v>
      </c>
      <c r="L1238" s="176" t="s">
        <v>203</v>
      </c>
      <c r="M1238" s="176" t="s">
        <v>203</v>
      </c>
      <c r="N1238" s="176" t="s">
        <v>205</v>
      </c>
      <c r="O1238" s="176" t="s">
        <v>204</v>
      </c>
      <c r="P1238" s="176" t="s">
        <v>204</v>
      </c>
      <c r="Q1238" s="176" t="s">
        <v>204</v>
      </c>
      <c r="R1238" s="176" t="s">
        <v>204</v>
      </c>
      <c r="S1238" s="176" t="s">
        <v>204</v>
      </c>
      <c r="T1238" s="176" t="s">
        <v>204</v>
      </c>
      <c r="U1238" s="176" t="s">
        <v>266</v>
      </c>
      <c r="V1238" s="176" t="s">
        <v>266</v>
      </c>
      <c r="W1238" s="176" t="s">
        <v>266</v>
      </c>
      <c r="X1238" s="176" t="s">
        <v>266</v>
      </c>
      <c r="Y1238" s="176" t="s">
        <v>266</v>
      </c>
      <c r="Z1238" s="176" t="s">
        <v>266</v>
      </c>
      <c r="AA1238" s="176" t="s">
        <v>266</v>
      </c>
      <c r="AB1238" s="176" t="s">
        <v>266</v>
      </c>
      <c r="AC1238" s="176" t="s">
        <v>266</v>
      </c>
      <c r="AD1238" s="176" t="s">
        <v>266</v>
      </c>
      <c r="AE1238" s="176" t="s">
        <v>266</v>
      </c>
      <c r="AF1238" s="176" t="s">
        <v>266</v>
      </c>
      <c r="AG1238" s="176" t="s">
        <v>266</v>
      </c>
      <c r="AH1238" s="176" t="s">
        <v>266</v>
      </c>
      <c r="AI1238" s="176" t="s">
        <v>266</v>
      </c>
      <c r="AJ1238" s="176" t="s">
        <v>266</v>
      </c>
      <c r="AK1238" s="176" t="s">
        <v>266</v>
      </c>
      <c r="AL1238" s="176" t="s">
        <v>266</v>
      </c>
      <c r="AM1238" s="176" t="s">
        <v>266</v>
      </c>
      <c r="AN1238" s="176" t="s">
        <v>266</v>
      </c>
      <c r="AO1238" s="176" t="s">
        <v>266</v>
      </c>
      <c r="AP1238" s="176" t="s">
        <v>266</v>
      </c>
      <c r="AQ1238" s="176" t="s">
        <v>266</v>
      </c>
      <c r="AR1238" s="176" t="s">
        <v>266</v>
      </c>
      <c r="AS1238" s="176" t="s">
        <v>266</v>
      </c>
      <c r="AT1238" s="176" t="s">
        <v>266</v>
      </c>
      <c r="AU1238" s="176" t="s">
        <v>266</v>
      </c>
      <c r="AV1238" s="176" t="s">
        <v>266</v>
      </c>
      <c r="AW1238" s="176" t="s">
        <v>266</v>
      </c>
      <c r="AX1238" s="176" t="s">
        <v>266</v>
      </c>
    </row>
    <row r="1239" spans="1:50" x14ac:dyDescent="0.3">
      <c r="A1239" s="176">
        <v>812540</v>
      </c>
      <c r="B1239" s="176" t="s">
        <v>492</v>
      </c>
      <c r="C1239" s="176" t="s">
        <v>203</v>
      </c>
      <c r="D1239" s="176" t="s">
        <v>205</v>
      </c>
      <c r="E1239" s="176" t="s">
        <v>203</v>
      </c>
      <c r="F1239" s="176" t="s">
        <v>205</v>
      </c>
      <c r="G1239" s="176" t="s">
        <v>203</v>
      </c>
      <c r="H1239" s="176" t="s">
        <v>203</v>
      </c>
      <c r="I1239" s="176" t="s">
        <v>203</v>
      </c>
      <c r="J1239" s="176" t="s">
        <v>205</v>
      </c>
      <c r="K1239" s="176" t="s">
        <v>205</v>
      </c>
      <c r="L1239" s="176" t="s">
        <v>205</v>
      </c>
      <c r="M1239" s="176" t="s">
        <v>203</v>
      </c>
      <c r="N1239" s="176" t="s">
        <v>205</v>
      </c>
      <c r="O1239" s="176" t="s">
        <v>204</v>
      </c>
      <c r="P1239" s="176" t="s">
        <v>204</v>
      </c>
      <c r="Q1239" s="176" t="s">
        <v>204</v>
      </c>
      <c r="R1239" s="176" t="s">
        <v>204</v>
      </c>
      <c r="S1239" s="176" t="s">
        <v>204</v>
      </c>
      <c r="T1239" s="176" t="s">
        <v>204</v>
      </c>
      <c r="U1239" s="176" t="s">
        <v>266</v>
      </c>
      <c r="V1239" s="176" t="s">
        <v>266</v>
      </c>
      <c r="W1239" s="176" t="s">
        <v>266</v>
      </c>
      <c r="X1239" s="176" t="s">
        <v>266</v>
      </c>
      <c r="Y1239" s="176" t="s">
        <v>266</v>
      </c>
      <c r="Z1239" s="176" t="s">
        <v>266</v>
      </c>
      <c r="AA1239" s="176" t="s">
        <v>266</v>
      </c>
      <c r="AB1239" s="176" t="s">
        <v>266</v>
      </c>
      <c r="AC1239" s="176" t="s">
        <v>266</v>
      </c>
      <c r="AD1239" s="176" t="s">
        <v>266</v>
      </c>
      <c r="AE1239" s="176" t="s">
        <v>266</v>
      </c>
      <c r="AF1239" s="176" t="s">
        <v>266</v>
      </c>
      <c r="AG1239" s="176" t="s">
        <v>266</v>
      </c>
      <c r="AH1239" s="176" t="s">
        <v>266</v>
      </c>
      <c r="AI1239" s="176" t="s">
        <v>266</v>
      </c>
      <c r="AJ1239" s="176" t="s">
        <v>266</v>
      </c>
      <c r="AK1239" s="176" t="s">
        <v>266</v>
      </c>
      <c r="AL1239" s="176" t="s">
        <v>266</v>
      </c>
      <c r="AM1239" s="176" t="s">
        <v>266</v>
      </c>
      <c r="AN1239" s="176" t="s">
        <v>266</v>
      </c>
      <c r="AO1239" s="176" t="s">
        <v>266</v>
      </c>
      <c r="AP1239" s="176" t="s">
        <v>266</v>
      </c>
      <c r="AQ1239" s="176" t="s">
        <v>266</v>
      </c>
      <c r="AR1239" s="176" t="s">
        <v>266</v>
      </c>
      <c r="AS1239" s="176" t="s">
        <v>266</v>
      </c>
      <c r="AT1239" s="176" t="s">
        <v>266</v>
      </c>
      <c r="AU1239" s="176" t="s">
        <v>266</v>
      </c>
      <c r="AV1239" s="176" t="s">
        <v>266</v>
      </c>
      <c r="AW1239" s="176" t="s">
        <v>266</v>
      </c>
      <c r="AX1239" s="176" t="s">
        <v>266</v>
      </c>
    </row>
    <row r="1240" spans="1:50" x14ac:dyDescent="0.3">
      <c r="A1240" s="176">
        <v>812543</v>
      </c>
      <c r="B1240" s="176" t="s">
        <v>492</v>
      </c>
      <c r="C1240" s="176" t="s">
        <v>203</v>
      </c>
      <c r="D1240" s="176" t="s">
        <v>203</v>
      </c>
      <c r="E1240" s="176" t="s">
        <v>205</v>
      </c>
      <c r="F1240" s="176" t="s">
        <v>203</v>
      </c>
      <c r="G1240" s="176" t="s">
        <v>205</v>
      </c>
      <c r="H1240" s="176" t="s">
        <v>203</v>
      </c>
      <c r="I1240" s="176" t="s">
        <v>205</v>
      </c>
      <c r="J1240" s="176" t="s">
        <v>205</v>
      </c>
      <c r="K1240" s="176" t="s">
        <v>203</v>
      </c>
      <c r="L1240" s="176" t="s">
        <v>205</v>
      </c>
      <c r="M1240" s="176" t="s">
        <v>203</v>
      </c>
      <c r="N1240" s="176" t="s">
        <v>203</v>
      </c>
      <c r="O1240" s="176" t="s">
        <v>204</v>
      </c>
      <c r="P1240" s="176" t="s">
        <v>204</v>
      </c>
      <c r="Q1240" s="176" t="s">
        <v>204</v>
      </c>
      <c r="R1240" s="176" t="s">
        <v>204</v>
      </c>
      <c r="S1240" s="176" t="s">
        <v>204</v>
      </c>
      <c r="T1240" s="176" t="s">
        <v>204</v>
      </c>
      <c r="U1240" s="176" t="s">
        <v>266</v>
      </c>
      <c r="V1240" s="176" t="s">
        <v>266</v>
      </c>
      <c r="W1240" s="176" t="s">
        <v>266</v>
      </c>
      <c r="X1240" s="176" t="s">
        <v>266</v>
      </c>
      <c r="Y1240" s="176" t="s">
        <v>266</v>
      </c>
      <c r="Z1240" s="176" t="s">
        <v>266</v>
      </c>
      <c r="AA1240" s="176" t="s">
        <v>266</v>
      </c>
      <c r="AB1240" s="176" t="s">
        <v>266</v>
      </c>
      <c r="AC1240" s="176" t="s">
        <v>266</v>
      </c>
      <c r="AD1240" s="176" t="s">
        <v>266</v>
      </c>
      <c r="AE1240" s="176" t="s">
        <v>266</v>
      </c>
      <c r="AF1240" s="176" t="s">
        <v>266</v>
      </c>
      <c r="AG1240" s="176" t="s">
        <v>266</v>
      </c>
      <c r="AH1240" s="176" t="s">
        <v>266</v>
      </c>
      <c r="AI1240" s="176" t="s">
        <v>266</v>
      </c>
      <c r="AJ1240" s="176" t="s">
        <v>266</v>
      </c>
      <c r="AK1240" s="176" t="s">
        <v>266</v>
      </c>
      <c r="AL1240" s="176" t="s">
        <v>266</v>
      </c>
      <c r="AM1240" s="176" t="s">
        <v>266</v>
      </c>
      <c r="AN1240" s="176" t="s">
        <v>266</v>
      </c>
      <c r="AO1240" s="176" t="s">
        <v>266</v>
      </c>
      <c r="AP1240" s="176" t="s">
        <v>266</v>
      </c>
      <c r="AQ1240" s="176" t="s">
        <v>266</v>
      </c>
      <c r="AR1240" s="176" t="s">
        <v>266</v>
      </c>
      <c r="AS1240" s="176" t="s">
        <v>266</v>
      </c>
      <c r="AT1240" s="176" t="s">
        <v>266</v>
      </c>
      <c r="AU1240" s="176" t="s">
        <v>266</v>
      </c>
      <c r="AV1240" s="176" t="s">
        <v>266</v>
      </c>
      <c r="AW1240" s="176" t="s">
        <v>266</v>
      </c>
      <c r="AX1240" s="176" t="s">
        <v>266</v>
      </c>
    </row>
    <row r="1241" spans="1:50" x14ac:dyDescent="0.3">
      <c r="A1241" s="176">
        <v>812555</v>
      </c>
      <c r="B1241" s="176" t="s">
        <v>492</v>
      </c>
      <c r="C1241" s="176" t="s">
        <v>203</v>
      </c>
      <c r="D1241" s="176" t="s">
        <v>205</v>
      </c>
      <c r="E1241" s="176" t="s">
        <v>204</v>
      </c>
      <c r="F1241" s="176" t="s">
        <v>205</v>
      </c>
      <c r="G1241" s="176" t="s">
        <v>205</v>
      </c>
      <c r="H1241" s="176" t="s">
        <v>205</v>
      </c>
      <c r="I1241" s="176" t="s">
        <v>205</v>
      </c>
      <c r="J1241" s="176" t="s">
        <v>204</v>
      </c>
      <c r="K1241" s="176" t="s">
        <v>204</v>
      </c>
      <c r="L1241" s="176" t="s">
        <v>205</v>
      </c>
      <c r="M1241" s="176" t="s">
        <v>205</v>
      </c>
      <c r="N1241" s="176" t="s">
        <v>203</v>
      </c>
      <c r="O1241" s="176" t="s">
        <v>204</v>
      </c>
      <c r="P1241" s="176" t="s">
        <v>204</v>
      </c>
      <c r="Q1241" s="176" t="s">
        <v>204</v>
      </c>
      <c r="R1241" s="176" t="s">
        <v>204</v>
      </c>
      <c r="S1241" s="176" t="s">
        <v>204</v>
      </c>
      <c r="T1241" s="176" t="s">
        <v>204</v>
      </c>
      <c r="U1241" s="176" t="s">
        <v>266</v>
      </c>
      <c r="V1241" s="176" t="s">
        <v>266</v>
      </c>
      <c r="W1241" s="176" t="s">
        <v>266</v>
      </c>
      <c r="X1241" s="176" t="s">
        <v>266</v>
      </c>
      <c r="Y1241" s="176" t="s">
        <v>266</v>
      </c>
      <c r="Z1241" s="176" t="s">
        <v>266</v>
      </c>
      <c r="AA1241" s="176" t="s">
        <v>266</v>
      </c>
      <c r="AB1241" s="176" t="s">
        <v>266</v>
      </c>
      <c r="AC1241" s="176" t="s">
        <v>266</v>
      </c>
      <c r="AD1241" s="176" t="s">
        <v>266</v>
      </c>
      <c r="AE1241" s="176" t="s">
        <v>266</v>
      </c>
      <c r="AF1241" s="176" t="s">
        <v>266</v>
      </c>
      <c r="AG1241" s="176" t="s">
        <v>266</v>
      </c>
      <c r="AH1241" s="176" t="s">
        <v>266</v>
      </c>
      <c r="AI1241" s="176" t="s">
        <v>266</v>
      </c>
      <c r="AJ1241" s="176" t="s">
        <v>266</v>
      </c>
      <c r="AK1241" s="176" t="s">
        <v>266</v>
      </c>
      <c r="AL1241" s="176" t="s">
        <v>266</v>
      </c>
      <c r="AM1241" s="176" t="s">
        <v>266</v>
      </c>
      <c r="AN1241" s="176" t="s">
        <v>266</v>
      </c>
      <c r="AO1241" s="176" t="s">
        <v>266</v>
      </c>
      <c r="AP1241" s="176" t="s">
        <v>266</v>
      </c>
      <c r="AQ1241" s="176" t="s">
        <v>266</v>
      </c>
      <c r="AR1241" s="176" t="s">
        <v>266</v>
      </c>
      <c r="AS1241" s="176" t="s">
        <v>266</v>
      </c>
      <c r="AT1241" s="176" t="s">
        <v>266</v>
      </c>
      <c r="AU1241" s="176" t="s">
        <v>266</v>
      </c>
      <c r="AV1241" s="176" t="s">
        <v>266</v>
      </c>
      <c r="AW1241" s="176" t="s">
        <v>266</v>
      </c>
      <c r="AX1241" s="176" t="s">
        <v>266</v>
      </c>
    </row>
    <row r="1242" spans="1:50" x14ac:dyDescent="0.3">
      <c r="A1242" s="176">
        <v>812558</v>
      </c>
      <c r="B1242" s="176" t="s">
        <v>492</v>
      </c>
      <c r="C1242" s="176" t="s">
        <v>204</v>
      </c>
      <c r="D1242" s="176" t="s">
        <v>205</v>
      </c>
      <c r="E1242" s="176" t="s">
        <v>205</v>
      </c>
      <c r="F1242" s="176" t="s">
        <v>205</v>
      </c>
      <c r="G1242" s="176" t="s">
        <v>205</v>
      </c>
      <c r="H1242" s="176" t="s">
        <v>204</v>
      </c>
      <c r="I1242" s="176" t="s">
        <v>205</v>
      </c>
      <c r="J1242" s="176" t="s">
        <v>205</v>
      </c>
      <c r="K1242" s="176" t="s">
        <v>205</v>
      </c>
      <c r="L1242" s="176" t="s">
        <v>205</v>
      </c>
      <c r="M1242" s="176" t="s">
        <v>205</v>
      </c>
      <c r="N1242" s="176" t="s">
        <v>204</v>
      </c>
      <c r="O1242" s="176" t="s">
        <v>204</v>
      </c>
      <c r="P1242" s="176" t="s">
        <v>204</v>
      </c>
      <c r="Q1242" s="176" t="s">
        <v>204</v>
      </c>
      <c r="R1242" s="176" t="s">
        <v>204</v>
      </c>
      <c r="S1242" s="176" t="s">
        <v>204</v>
      </c>
      <c r="T1242" s="176" t="s">
        <v>204</v>
      </c>
      <c r="U1242" s="176" t="s">
        <v>266</v>
      </c>
      <c r="V1242" s="176" t="s">
        <v>266</v>
      </c>
      <c r="W1242" s="176" t="s">
        <v>266</v>
      </c>
      <c r="X1242" s="176" t="s">
        <v>266</v>
      </c>
      <c r="Y1242" s="176" t="s">
        <v>266</v>
      </c>
      <c r="Z1242" s="176" t="s">
        <v>266</v>
      </c>
      <c r="AA1242" s="176" t="s">
        <v>266</v>
      </c>
      <c r="AB1242" s="176" t="s">
        <v>266</v>
      </c>
      <c r="AC1242" s="176" t="s">
        <v>266</v>
      </c>
      <c r="AD1242" s="176" t="s">
        <v>266</v>
      </c>
      <c r="AE1242" s="176" t="s">
        <v>266</v>
      </c>
      <c r="AF1242" s="176" t="s">
        <v>266</v>
      </c>
      <c r="AG1242" s="176" t="s">
        <v>266</v>
      </c>
      <c r="AH1242" s="176" t="s">
        <v>266</v>
      </c>
      <c r="AI1242" s="176" t="s">
        <v>266</v>
      </c>
      <c r="AJ1242" s="176" t="s">
        <v>266</v>
      </c>
      <c r="AK1242" s="176" t="s">
        <v>266</v>
      </c>
      <c r="AL1242" s="176" t="s">
        <v>266</v>
      </c>
      <c r="AM1242" s="176" t="s">
        <v>266</v>
      </c>
      <c r="AN1242" s="176" t="s">
        <v>266</v>
      </c>
      <c r="AO1242" s="176" t="s">
        <v>266</v>
      </c>
      <c r="AP1242" s="176" t="s">
        <v>266</v>
      </c>
      <c r="AQ1242" s="176" t="s">
        <v>266</v>
      </c>
      <c r="AR1242" s="176" t="s">
        <v>266</v>
      </c>
      <c r="AS1242" s="176" t="s">
        <v>266</v>
      </c>
      <c r="AT1242" s="176" t="s">
        <v>266</v>
      </c>
      <c r="AU1242" s="176" t="s">
        <v>266</v>
      </c>
      <c r="AV1242" s="176" t="s">
        <v>266</v>
      </c>
      <c r="AW1242" s="176" t="s">
        <v>266</v>
      </c>
      <c r="AX1242" s="176" t="s">
        <v>266</v>
      </c>
    </row>
    <row r="1243" spans="1:50" x14ac:dyDescent="0.3">
      <c r="A1243" s="176">
        <v>812563</v>
      </c>
      <c r="B1243" s="176" t="s">
        <v>492</v>
      </c>
      <c r="C1243" s="176" t="s">
        <v>205</v>
      </c>
      <c r="D1243" s="176" t="s">
        <v>205</v>
      </c>
      <c r="E1243" s="176" t="s">
        <v>205</v>
      </c>
      <c r="F1243" s="176" t="s">
        <v>203</v>
      </c>
      <c r="G1243" s="176" t="s">
        <v>203</v>
      </c>
      <c r="H1243" s="176" t="s">
        <v>205</v>
      </c>
      <c r="I1243" s="176" t="s">
        <v>205</v>
      </c>
      <c r="J1243" s="176" t="s">
        <v>205</v>
      </c>
      <c r="K1243" s="176" t="s">
        <v>205</v>
      </c>
      <c r="L1243" s="176" t="s">
        <v>205</v>
      </c>
      <c r="M1243" s="176" t="s">
        <v>205</v>
      </c>
      <c r="N1243" s="176" t="s">
        <v>205</v>
      </c>
      <c r="O1243" s="176" t="s">
        <v>204</v>
      </c>
      <c r="P1243" s="176" t="s">
        <v>204</v>
      </c>
      <c r="Q1243" s="176" t="s">
        <v>204</v>
      </c>
      <c r="R1243" s="176" t="s">
        <v>204</v>
      </c>
      <c r="S1243" s="176" t="s">
        <v>204</v>
      </c>
      <c r="T1243" s="176" t="s">
        <v>204</v>
      </c>
      <c r="U1243" s="176" t="s">
        <v>266</v>
      </c>
      <c r="V1243" s="176" t="s">
        <v>266</v>
      </c>
      <c r="W1243" s="176" t="s">
        <v>266</v>
      </c>
      <c r="X1243" s="176" t="s">
        <v>266</v>
      </c>
      <c r="Y1243" s="176" t="s">
        <v>266</v>
      </c>
      <c r="Z1243" s="176" t="s">
        <v>266</v>
      </c>
      <c r="AA1243" s="176" t="s">
        <v>266</v>
      </c>
      <c r="AB1243" s="176" t="s">
        <v>266</v>
      </c>
      <c r="AC1243" s="176" t="s">
        <v>266</v>
      </c>
      <c r="AD1243" s="176" t="s">
        <v>266</v>
      </c>
      <c r="AE1243" s="176" t="s">
        <v>266</v>
      </c>
      <c r="AF1243" s="176" t="s">
        <v>266</v>
      </c>
      <c r="AG1243" s="176" t="s">
        <v>266</v>
      </c>
      <c r="AH1243" s="176" t="s">
        <v>266</v>
      </c>
      <c r="AI1243" s="176" t="s">
        <v>266</v>
      </c>
      <c r="AJ1243" s="176" t="s">
        <v>266</v>
      </c>
      <c r="AK1243" s="176" t="s">
        <v>266</v>
      </c>
      <c r="AL1243" s="176" t="s">
        <v>266</v>
      </c>
      <c r="AM1243" s="176" t="s">
        <v>266</v>
      </c>
      <c r="AN1243" s="176" t="s">
        <v>266</v>
      </c>
      <c r="AO1243" s="176" t="s">
        <v>266</v>
      </c>
      <c r="AP1243" s="176" t="s">
        <v>266</v>
      </c>
      <c r="AQ1243" s="176" t="s">
        <v>266</v>
      </c>
      <c r="AR1243" s="176" t="s">
        <v>266</v>
      </c>
      <c r="AS1243" s="176" t="s">
        <v>266</v>
      </c>
      <c r="AT1243" s="176" t="s">
        <v>266</v>
      </c>
      <c r="AU1243" s="176" t="s">
        <v>266</v>
      </c>
      <c r="AV1243" s="176" t="s">
        <v>266</v>
      </c>
      <c r="AW1243" s="176" t="s">
        <v>266</v>
      </c>
      <c r="AX1243" s="176" t="s">
        <v>266</v>
      </c>
    </row>
    <row r="1244" spans="1:50" x14ac:dyDescent="0.3">
      <c r="A1244" s="176">
        <v>812600</v>
      </c>
      <c r="B1244" s="176" t="s">
        <v>492</v>
      </c>
      <c r="C1244" s="176" t="s">
        <v>205</v>
      </c>
      <c r="D1244" s="176" t="s">
        <v>205</v>
      </c>
      <c r="E1244" s="176" t="s">
        <v>205</v>
      </c>
      <c r="F1244" s="176" t="s">
        <v>205</v>
      </c>
      <c r="G1244" s="176" t="s">
        <v>205</v>
      </c>
      <c r="H1244" s="176" t="s">
        <v>205</v>
      </c>
      <c r="I1244" s="176" t="s">
        <v>205</v>
      </c>
      <c r="J1244" s="176" t="s">
        <v>205</v>
      </c>
      <c r="K1244" s="176" t="s">
        <v>204</v>
      </c>
      <c r="L1244" s="176" t="s">
        <v>205</v>
      </c>
      <c r="M1244" s="176" t="s">
        <v>205</v>
      </c>
      <c r="N1244" s="176" t="s">
        <v>203</v>
      </c>
      <c r="O1244" s="176" t="s">
        <v>204</v>
      </c>
      <c r="P1244" s="176" t="s">
        <v>204</v>
      </c>
      <c r="Q1244" s="176" t="s">
        <v>204</v>
      </c>
      <c r="R1244" s="176" t="s">
        <v>204</v>
      </c>
      <c r="S1244" s="176" t="s">
        <v>204</v>
      </c>
      <c r="T1244" s="176" t="s">
        <v>204</v>
      </c>
      <c r="U1244" s="176" t="s">
        <v>266</v>
      </c>
      <c r="V1244" s="176" t="s">
        <v>266</v>
      </c>
      <c r="W1244" s="176" t="s">
        <v>266</v>
      </c>
      <c r="X1244" s="176" t="s">
        <v>266</v>
      </c>
      <c r="Y1244" s="176" t="s">
        <v>266</v>
      </c>
      <c r="Z1244" s="176" t="s">
        <v>266</v>
      </c>
      <c r="AA1244" s="176" t="s">
        <v>266</v>
      </c>
      <c r="AB1244" s="176" t="s">
        <v>266</v>
      </c>
      <c r="AC1244" s="176" t="s">
        <v>266</v>
      </c>
      <c r="AD1244" s="176" t="s">
        <v>266</v>
      </c>
      <c r="AE1244" s="176" t="s">
        <v>266</v>
      </c>
      <c r="AF1244" s="176" t="s">
        <v>266</v>
      </c>
      <c r="AG1244" s="176" t="s">
        <v>266</v>
      </c>
      <c r="AH1244" s="176" t="s">
        <v>266</v>
      </c>
      <c r="AI1244" s="176" t="s">
        <v>266</v>
      </c>
      <c r="AJ1244" s="176" t="s">
        <v>266</v>
      </c>
      <c r="AK1244" s="176" t="s">
        <v>266</v>
      </c>
      <c r="AL1244" s="176" t="s">
        <v>266</v>
      </c>
      <c r="AM1244" s="176" t="s">
        <v>266</v>
      </c>
      <c r="AN1244" s="176" t="s">
        <v>266</v>
      </c>
      <c r="AO1244" s="176" t="s">
        <v>266</v>
      </c>
      <c r="AP1244" s="176" t="s">
        <v>266</v>
      </c>
      <c r="AQ1244" s="176" t="s">
        <v>266</v>
      </c>
      <c r="AR1244" s="176" t="s">
        <v>266</v>
      </c>
      <c r="AS1244" s="176" t="s">
        <v>266</v>
      </c>
      <c r="AT1244" s="176" t="s">
        <v>266</v>
      </c>
      <c r="AU1244" s="176" t="s">
        <v>266</v>
      </c>
      <c r="AV1244" s="176" t="s">
        <v>266</v>
      </c>
      <c r="AW1244" s="176" t="s">
        <v>266</v>
      </c>
      <c r="AX1244" s="176" t="s">
        <v>266</v>
      </c>
    </row>
    <row r="1245" spans="1:50" x14ac:dyDescent="0.3">
      <c r="A1245" s="176">
        <v>812623</v>
      </c>
      <c r="B1245" s="176" t="s">
        <v>492</v>
      </c>
      <c r="C1245" s="176" t="s">
        <v>205</v>
      </c>
      <c r="D1245" s="176" t="s">
        <v>203</v>
      </c>
      <c r="E1245" s="176" t="s">
        <v>203</v>
      </c>
      <c r="F1245" s="176" t="s">
        <v>203</v>
      </c>
      <c r="G1245" s="176" t="s">
        <v>203</v>
      </c>
      <c r="H1245" s="176" t="s">
        <v>205</v>
      </c>
      <c r="I1245" s="176" t="s">
        <v>205</v>
      </c>
      <c r="J1245" s="176" t="s">
        <v>205</v>
      </c>
      <c r="K1245" s="176" t="s">
        <v>203</v>
      </c>
      <c r="L1245" s="176" t="s">
        <v>205</v>
      </c>
      <c r="M1245" s="176" t="s">
        <v>203</v>
      </c>
      <c r="N1245" s="176" t="s">
        <v>205</v>
      </c>
      <c r="O1245" s="176" t="s">
        <v>204</v>
      </c>
      <c r="P1245" s="176" t="s">
        <v>204</v>
      </c>
      <c r="Q1245" s="176" t="s">
        <v>204</v>
      </c>
      <c r="R1245" s="176" t="s">
        <v>204</v>
      </c>
      <c r="S1245" s="176" t="s">
        <v>204</v>
      </c>
      <c r="T1245" s="176" t="s">
        <v>204</v>
      </c>
      <c r="U1245" s="176" t="s">
        <v>266</v>
      </c>
      <c r="V1245" s="176" t="s">
        <v>266</v>
      </c>
      <c r="W1245" s="176" t="s">
        <v>266</v>
      </c>
      <c r="X1245" s="176" t="s">
        <v>266</v>
      </c>
      <c r="Y1245" s="176" t="s">
        <v>266</v>
      </c>
      <c r="Z1245" s="176" t="s">
        <v>266</v>
      </c>
      <c r="AA1245" s="176" t="s">
        <v>266</v>
      </c>
      <c r="AB1245" s="176" t="s">
        <v>266</v>
      </c>
      <c r="AC1245" s="176" t="s">
        <v>266</v>
      </c>
      <c r="AD1245" s="176" t="s">
        <v>266</v>
      </c>
      <c r="AE1245" s="176" t="s">
        <v>266</v>
      </c>
      <c r="AF1245" s="176" t="s">
        <v>266</v>
      </c>
      <c r="AG1245" s="176" t="s">
        <v>266</v>
      </c>
      <c r="AH1245" s="176" t="s">
        <v>266</v>
      </c>
      <c r="AI1245" s="176" t="s">
        <v>266</v>
      </c>
      <c r="AJ1245" s="176" t="s">
        <v>266</v>
      </c>
      <c r="AK1245" s="176" t="s">
        <v>266</v>
      </c>
      <c r="AL1245" s="176" t="s">
        <v>266</v>
      </c>
      <c r="AM1245" s="176" t="s">
        <v>266</v>
      </c>
      <c r="AN1245" s="176" t="s">
        <v>266</v>
      </c>
      <c r="AO1245" s="176" t="s">
        <v>266</v>
      </c>
      <c r="AP1245" s="176" t="s">
        <v>266</v>
      </c>
      <c r="AQ1245" s="176" t="s">
        <v>266</v>
      </c>
      <c r="AR1245" s="176" t="s">
        <v>266</v>
      </c>
      <c r="AS1245" s="176" t="s">
        <v>266</v>
      </c>
      <c r="AT1245" s="176" t="s">
        <v>266</v>
      </c>
      <c r="AU1245" s="176" t="s">
        <v>266</v>
      </c>
      <c r="AV1245" s="176" t="s">
        <v>266</v>
      </c>
      <c r="AW1245" s="176" t="s">
        <v>266</v>
      </c>
      <c r="AX1245" s="176" t="s">
        <v>266</v>
      </c>
    </row>
    <row r="1246" spans="1:50" x14ac:dyDescent="0.3">
      <c r="A1246" s="176">
        <v>812637</v>
      </c>
      <c r="B1246" s="176" t="s">
        <v>492</v>
      </c>
      <c r="C1246" s="176" t="s">
        <v>205</v>
      </c>
      <c r="D1246" s="176" t="s">
        <v>205</v>
      </c>
      <c r="E1246" s="176" t="s">
        <v>203</v>
      </c>
      <c r="F1246" s="176" t="s">
        <v>203</v>
      </c>
      <c r="G1246" s="176" t="s">
        <v>203</v>
      </c>
      <c r="H1246" s="176" t="s">
        <v>203</v>
      </c>
      <c r="I1246" s="176" t="s">
        <v>205</v>
      </c>
      <c r="J1246" s="176" t="s">
        <v>205</v>
      </c>
      <c r="K1246" s="176" t="s">
        <v>205</v>
      </c>
      <c r="L1246" s="176" t="s">
        <v>203</v>
      </c>
      <c r="M1246" s="176" t="s">
        <v>203</v>
      </c>
      <c r="N1246" s="176" t="s">
        <v>203</v>
      </c>
      <c r="O1246" s="176" t="s">
        <v>204</v>
      </c>
      <c r="P1246" s="176" t="s">
        <v>204</v>
      </c>
      <c r="Q1246" s="176" t="s">
        <v>204</v>
      </c>
      <c r="R1246" s="176" t="s">
        <v>204</v>
      </c>
      <c r="S1246" s="176" t="s">
        <v>204</v>
      </c>
      <c r="T1246" s="176" t="s">
        <v>204</v>
      </c>
      <c r="U1246" s="176" t="s">
        <v>266</v>
      </c>
      <c r="V1246" s="176" t="s">
        <v>266</v>
      </c>
      <c r="W1246" s="176" t="s">
        <v>266</v>
      </c>
      <c r="X1246" s="176" t="s">
        <v>266</v>
      </c>
      <c r="Y1246" s="176" t="s">
        <v>266</v>
      </c>
      <c r="Z1246" s="176" t="s">
        <v>266</v>
      </c>
      <c r="AA1246" s="176" t="s">
        <v>266</v>
      </c>
      <c r="AB1246" s="176" t="s">
        <v>266</v>
      </c>
      <c r="AC1246" s="176" t="s">
        <v>266</v>
      </c>
      <c r="AD1246" s="176" t="s">
        <v>266</v>
      </c>
      <c r="AE1246" s="176" t="s">
        <v>266</v>
      </c>
      <c r="AF1246" s="176" t="s">
        <v>266</v>
      </c>
      <c r="AG1246" s="176" t="s">
        <v>266</v>
      </c>
      <c r="AH1246" s="176" t="s">
        <v>266</v>
      </c>
      <c r="AI1246" s="176" t="s">
        <v>266</v>
      </c>
      <c r="AJ1246" s="176" t="s">
        <v>266</v>
      </c>
      <c r="AK1246" s="176" t="s">
        <v>266</v>
      </c>
      <c r="AL1246" s="176" t="s">
        <v>266</v>
      </c>
      <c r="AM1246" s="176" t="s">
        <v>266</v>
      </c>
      <c r="AN1246" s="176" t="s">
        <v>266</v>
      </c>
      <c r="AO1246" s="176" t="s">
        <v>266</v>
      </c>
      <c r="AP1246" s="176" t="s">
        <v>266</v>
      </c>
      <c r="AQ1246" s="176" t="s">
        <v>266</v>
      </c>
      <c r="AR1246" s="176" t="s">
        <v>266</v>
      </c>
      <c r="AS1246" s="176" t="s">
        <v>266</v>
      </c>
      <c r="AT1246" s="176" t="s">
        <v>266</v>
      </c>
      <c r="AU1246" s="176" t="s">
        <v>266</v>
      </c>
      <c r="AV1246" s="176" t="s">
        <v>266</v>
      </c>
      <c r="AW1246" s="176" t="s">
        <v>266</v>
      </c>
      <c r="AX1246" s="176" t="s">
        <v>266</v>
      </c>
    </row>
    <row r="1247" spans="1:50" x14ac:dyDescent="0.3">
      <c r="A1247" s="176">
        <v>812729</v>
      </c>
      <c r="B1247" s="176" t="s">
        <v>492</v>
      </c>
      <c r="C1247" s="176" t="s">
        <v>205</v>
      </c>
      <c r="D1247" s="176" t="s">
        <v>205</v>
      </c>
      <c r="E1247" s="176" t="s">
        <v>205</v>
      </c>
      <c r="F1247" s="176" t="s">
        <v>205</v>
      </c>
      <c r="G1247" s="176" t="s">
        <v>205</v>
      </c>
      <c r="H1247" s="176" t="s">
        <v>205</v>
      </c>
      <c r="I1247" s="176" t="s">
        <v>205</v>
      </c>
      <c r="J1247" s="176" t="s">
        <v>205</v>
      </c>
      <c r="K1247" s="176" t="s">
        <v>205</v>
      </c>
      <c r="L1247" s="176" t="s">
        <v>205</v>
      </c>
      <c r="M1247" s="176" t="s">
        <v>205</v>
      </c>
      <c r="N1247" s="176" t="s">
        <v>205</v>
      </c>
      <c r="O1247" s="176" t="s">
        <v>204</v>
      </c>
      <c r="P1247" s="176" t="s">
        <v>204</v>
      </c>
      <c r="Q1247" s="176" t="s">
        <v>204</v>
      </c>
      <c r="R1247" s="176" t="s">
        <v>204</v>
      </c>
      <c r="S1247" s="176" t="s">
        <v>204</v>
      </c>
      <c r="T1247" s="176" t="s">
        <v>204</v>
      </c>
      <c r="U1247" s="176" t="s">
        <v>266</v>
      </c>
      <c r="V1247" s="176" t="s">
        <v>266</v>
      </c>
      <c r="W1247" s="176" t="s">
        <v>266</v>
      </c>
      <c r="X1247" s="176" t="s">
        <v>266</v>
      </c>
      <c r="Y1247" s="176" t="s">
        <v>266</v>
      </c>
      <c r="Z1247" s="176" t="s">
        <v>266</v>
      </c>
      <c r="AA1247" s="176" t="s">
        <v>266</v>
      </c>
      <c r="AB1247" s="176" t="s">
        <v>266</v>
      </c>
      <c r="AC1247" s="176" t="s">
        <v>266</v>
      </c>
      <c r="AD1247" s="176" t="s">
        <v>266</v>
      </c>
      <c r="AE1247" s="176" t="s">
        <v>266</v>
      </c>
      <c r="AF1247" s="176" t="s">
        <v>266</v>
      </c>
      <c r="AG1247" s="176" t="s">
        <v>266</v>
      </c>
      <c r="AH1247" s="176" t="s">
        <v>266</v>
      </c>
      <c r="AI1247" s="176" t="s">
        <v>266</v>
      </c>
      <c r="AJ1247" s="176" t="s">
        <v>266</v>
      </c>
      <c r="AK1247" s="176" t="s">
        <v>266</v>
      </c>
      <c r="AL1247" s="176" t="s">
        <v>266</v>
      </c>
      <c r="AM1247" s="176" t="s">
        <v>266</v>
      </c>
      <c r="AN1247" s="176" t="s">
        <v>266</v>
      </c>
      <c r="AO1247" s="176" t="s">
        <v>266</v>
      </c>
      <c r="AP1247" s="176" t="s">
        <v>266</v>
      </c>
      <c r="AQ1247" s="176" t="s">
        <v>266</v>
      </c>
      <c r="AR1247" s="176" t="s">
        <v>266</v>
      </c>
      <c r="AS1247" s="176" t="s">
        <v>266</v>
      </c>
      <c r="AT1247" s="176" t="s">
        <v>266</v>
      </c>
      <c r="AU1247" s="176" t="s">
        <v>266</v>
      </c>
      <c r="AV1247" s="176" t="s">
        <v>266</v>
      </c>
      <c r="AW1247" s="176" t="s">
        <v>266</v>
      </c>
      <c r="AX1247" s="176" t="s">
        <v>266</v>
      </c>
    </row>
    <row r="1248" spans="1:50" x14ac:dyDescent="0.3">
      <c r="A1248" s="176">
        <v>812763</v>
      </c>
      <c r="B1248" s="176" t="s">
        <v>492</v>
      </c>
      <c r="C1248" s="176" t="s">
        <v>203</v>
      </c>
      <c r="D1248" s="176" t="s">
        <v>205</v>
      </c>
      <c r="E1248" s="176" t="s">
        <v>203</v>
      </c>
      <c r="F1248" s="176" t="s">
        <v>203</v>
      </c>
      <c r="G1248" s="176" t="s">
        <v>205</v>
      </c>
      <c r="H1248" s="176" t="s">
        <v>205</v>
      </c>
      <c r="I1248" s="176" t="s">
        <v>205</v>
      </c>
      <c r="J1248" s="176" t="s">
        <v>205</v>
      </c>
      <c r="K1248" s="176" t="s">
        <v>205</v>
      </c>
      <c r="L1248" s="176" t="s">
        <v>205</v>
      </c>
      <c r="M1248" s="176" t="s">
        <v>205</v>
      </c>
      <c r="N1248" s="176" t="s">
        <v>205</v>
      </c>
      <c r="O1248" s="176" t="s">
        <v>204</v>
      </c>
      <c r="P1248" s="176" t="s">
        <v>204</v>
      </c>
      <c r="Q1248" s="176" t="s">
        <v>204</v>
      </c>
      <c r="R1248" s="176" t="s">
        <v>204</v>
      </c>
      <c r="S1248" s="176" t="s">
        <v>204</v>
      </c>
      <c r="T1248" s="176" t="s">
        <v>204</v>
      </c>
      <c r="U1248" s="176" t="s">
        <v>266</v>
      </c>
      <c r="V1248" s="176" t="s">
        <v>266</v>
      </c>
      <c r="W1248" s="176" t="s">
        <v>266</v>
      </c>
      <c r="X1248" s="176" t="s">
        <v>266</v>
      </c>
      <c r="Y1248" s="176" t="s">
        <v>266</v>
      </c>
      <c r="Z1248" s="176" t="s">
        <v>266</v>
      </c>
      <c r="AA1248" s="176" t="s">
        <v>266</v>
      </c>
      <c r="AB1248" s="176" t="s">
        <v>266</v>
      </c>
      <c r="AC1248" s="176" t="s">
        <v>266</v>
      </c>
      <c r="AD1248" s="176" t="s">
        <v>266</v>
      </c>
      <c r="AE1248" s="176" t="s">
        <v>266</v>
      </c>
      <c r="AF1248" s="176" t="s">
        <v>266</v>
      </c>
      <c r="AG1248" s="176" t="s">
        <v>266</v>
      </c>
      <c r="AH1248" s="176" t="s">
        <v>266</v>
      </c>
      <c r="AI1248" s="176" t="s">
        <v>266</v>
      </c>
      <c r="AJ1248" s="176" t="s">
        <v>266</v>
      </c>
      <c r="AK1248" s="176" t="s">
        <v>266</v>
      </c>
      <c r="AL1248" s="176" t="s">
        <v>266</v>
      </c>
      <c r="AM1248" s="176" t="s">
        <v>266</v>
      </c>
      <c r="AN1248" s="176" t="s">
        <v>266</v>
      </c>
      <c r="AO1248" s="176" t="s">
        <v>266</v>
      </c>
      <c r="AP1248" s="176" t="s">
        <v>266</v>
      </c>
      <c r="AQ1248" s="176" t="s">
        <v>266</v>
      </c>
      <c r="AR1248" s="176" t="s">
        <v>266</v>
      </c>
      <c r="AS1248" s="176" t="s">
        <v>266</v>
      </c>
      <c r="AT1248" s="176" t="s">
        <v>266</v>
      </c>
      <c r="AU1248" s="176" t="s">
        <v>266</v>
      </c>
      <c r="AV1248" s="176" t="s">
        <v>266</v>
      </c>
      <c r="AW1248" s="176" t="s">
        <v>266</v>
      </c>
      <c r="AX1248" s="176" t="s">
        <v>266</v>
      </c>
    </row>
    <row r="1249" spans="1:50" x14ac:dyDescent="0.3">
      <c r="A1249" s="176">
        <v>812781</v>
      </c>
      <c r="B1249" s="176" t="s">
        <v>492</v>
      </c>
      <c r="C1249" s="176" t="s">
        <v>203</v>
      </c>
      <c r="D1249" s="176" t="s">
        <v>203</v>
      </c>
      <c r="E1249" s="176" t="s">
        <v>205</v>
      </c>
      <c r="F1249" s="176" t="s">
        <v>203</v>
      </c>
      <c r="G1249" s="176" t="s">
        <v>205</v>
      </c>
      <c r="H1249" s="176" t="s">
        <v>203</v>
      </c>
      <c r="I1249" s="176" t="s">
        <v>203</v>
      </c>
      <c r="J1249" s="176" t="s">
        <v>205</v>
      </c>
      <c r="K1249" s="176" t="s">
        <v>203</v>
      </c>
      <c r="L1249" s="176" t="s">
        <v>203</v>
      </c>
      <c r="M1249" s="176" t="s">
        <v>205</v>
      </c>
      <c r="N1249" s="176" t="s">
        <v>205</v>
      </c>
      <c r="O1249" s="176" t="s">
        <v>204</v>
      </c>
      <c r="P1249" s="176" t="s">
        <v>204</v>
      </c>
      <c r="Q1249" s="176" t="s">
        <v>204</v>
      </c>
      <c r="R1249" s="176" t="s">
        <v>204</v>
      </c>
      <c r="S1249" s="176" t="s">
        <v>204</v>
      </c>
      <c r="T1249" s="176" t="s">
        <v>204</v>
      </c>
      <c r="U1249" s="176" t="s">
        <v>266</v>
      </c>
      <c r="V1249" s="176" t="s">
        <v>266</v>
      </c>
      <c r="W1249" s="176" t="s">
        <v>266</v>
      </c>
      <c r="X1249" s="176" t="s">
        <v>266</v>
      </c>
      <c r="Y1249" s="176" t="s">
        <v>266</v>
      </c>
      <c r="Z1249" s="176" t="s">
        <v>266</v>
      </c>
      <c r="AA1249" s="176" t="s">
        <v>266</v>
      </c>
      <c r="AB1249" s="176" t="s">
        <v>266</v>
      </c>
      <c r="AC1249" s="176" t="s">
        <v>266</v>
      </c>
      <c r="AD1249" s="176" t="s">
        <v>266</v>
      </c>
      <c r="AE1249" s="176" t="s">
        <v>266</v>
      </c>
      <c r="AF1249" s="176" t="s">
        <v>266</v>
      </c>
      <c r="AG1249" s="176" t="s">
        <v>266</v>
      </c>
      <c r="AH1249" s="176" t="s">
        <v>266</v>
      </c>
      <c r="AI1249" s="176" t="s">
        <v>266</v>
      </c>
      <c r="AJ1249" s="176" t="s">
        <v>266</v>
      </c>
      <c r="AK1249" s="176" t="s">
        <v>266</v>
      </c>
      <c r="AL1249" s="176" t="s">
        <v>266</v>
      </c>
      <c r="AM1249" s="176" t="s">
        <v>266</v>
      </c>
      <c r="AN1249" s="176" t="s">
        <v>266</v>
      </c>
      <c r="AO1249" s="176" t="s">
        <v>266</v>
      </c>
      <c r="AP1249" s="176" t="s">
        <v>266</v>
      </c>
      <c r="AQ1249" s="176" t="s">
        <v>266</v>
      </c>
      <c r="AR1249" s="176" t="s">
        <v>266</v>
      </c>
      <c r="AS1249" s="176" t="s">
        <v>266</v>
      </c>
      <c r="AT1249" s="176" t="s">
        <v>266</v>
      </c>
      <c r="AU1249" s="176" t="s">
        <v>266</v>
      </c>
      <c r="AV1249" s="176" t="s">
        <v>266</v>
      </c>
      <c r="AW1249" s="176" t="s">
        <v>266</v>
      </c>
      <c r="AX1249" s="176" t="s">
        <v>266</v>
      </c>
    </row>
    <row r="1250" spans="1:50" x14ac:dyDescent="0.3">
      <c r="A1250" s="176">
        <v>812805</v>
      </c>
      <c r="B1250" s="176" t="s">
        <v>492</v>
      </c>
      <c r="C1250" s="176" t="s">
        <v>203</v>
      </c>
      <c r="D1250" s="176" t="s">
        <v>205</v>
      </c>
      <c r="E1250" s="176" t="s">
        <v>203</v>
      </c>
      <c r="F1250" s="176" t="s">
        <v>205</v>
      </c>
      <c r="G1250" s="176" t="s">
        <v>205</v>
      </c>
      <c r="H1250" s="176" t="s">
        <v>205</v>
      </c>
      <c r="I1250" s="176" t="s">
        <v>205</v>
      </c>
      <c r="J1250" s="176" t="s">
        <v>205</v>
      </c>
      <c r="K1250" s="176" t="s">
        <v>205</v>
      </c>
      <c r="L1250" s="176" t="s">
        <v>205</v>
      </c>
      <c r="M1250" s="176" t="s">
        <v>205</v>
      </c>
      <c r="N1250" s="176" t="s">
        <v>205</v>
      </c>
      <c r="O1250" s="176" t="s">
        <v>204</v>
      </c>
      <c r="P1250" s="176" t="s">
        <v>204</v>
      </c>
      <c r="Q1250" s="176" t="s">
        <v>204</v>
      </c>
      <c r="R1250" s="176" t="s">
        <v>204</v>
      </c>
      <c r="S1250" s="176" t="s">
        <v>204</v>
      </c>
      <c r="T1250" s="176" t="s">
        <v>204</v>
      </c>
      <c r="U1250" s="176" t="s">
        <v>266</v>
      </c>
      <c r="V1250" s="176" t="s">
        <v>266</v>
      </c>
      <c r="W1250" s="176" t="s">
        <v>266</v>
      </c>
      <c r="X1250" s="176" t="s">
        <v>266</v>
      </c>
      <c r="Y1250" s="176" t="s">
        <v>266</v>
      </c>
      <c r="Z1250" s="176" t="s">
        <v>266</v>
      </c>
      <c r="AA1250" s="176" t="s">
        <v>266</v>
      </c>
      <c r="AB1250" s="176" t="s">
        <v>266</v>
      </c>
      <c r="AC1250" s="176" t="s">
        <v>266</v>
      </c>
      <c r="AD1250" s="176" t="s">
        <v>266</v>
      </c>
      <c r="AE1250" s="176" t="s">
        <v>266</v>
      </c>
      <c r="AF1250" s="176" t="s">
        <v>266</v>
      </c>
      <c r="AG1250" s="176" t="s">
        <v>266</v>
      </c>
      <c r="AH1250" s="176" t="s">
        <v>266</v>
      </c>
      <c r="AI1250" s="176" t="s">
        <v>266</v>
      </c>
      <c r="AJ1250" s="176" t="s">
        <v>266</v>
      </c>
      <c r="AK1250" s="176" t="s">
        <v>266</v>
      </c>
      <c r="AL1250" s="176" t="s">
        <v>266</v>
      </c>
      <c r="AM1250" s="176" t="s">
        <v>266</v>
      </c>
      <c r="AN1250" s="176" t="s">
        <v>266</v>
      </c>
      <c r="AO1250" s="176" t="s">
        <v>266</v>
      </c>
      <c r="AP1250" s="176" t="s">
        <v>266</v>
      </c>
      <c r="AQ1250" s="176" t="s">
        <v>266</v>
      </c>
      <c r="AR1250" s="176" t="s">
        <v>266</v>
      </c>
      <c r="AS1250" s="176" t="s">
        <v>266</v>
      </c>
      <c r="AT1250" s="176" t="s">
        <v>266</v>
      </c>
      <c r="AU1250" s="176" t="s">
        <v>266</v>
      </c>
      <c r="AV1250" s="176" t="s">
        <v>266</v>
      </c>
      <c r="AW1250" s="176" t="s">
        <v>266</v>
      </c>
      <c r="AX1250" s="176" t="s">
        <v>266</v>
      </c>
    </row>
    <row r="1251" spans="1:50" x14ac:dyDescent="0.3">
      <c r="A1251" s="176">
        <v>812806</v>
      </c>
      <c r="B1251" s="176" t="s">
        <v>492</v>
      </c>
      <c r="C1251" s="176" t="s">
        <v>203</v>
      </c>
      <c r="D1251" s="176" t="s">
        <v>205</v>
      </c>
      <c r="E1251" s="176" t="s">
        <v>203</v>
      </c>
      <c r="F1251" s="176" t="s">
        <v>203</v>
      </c>
      <c r="G1251" s="176" t="s">
        <v>205</v>
      </c>
      <c r="H1251" s="176" t="s">
        <v>203</v>
      </c>
      <c r="I1251" s="176" t="s">
        <v>205</v>
      </c>
      <c r="J1251" s="176" t="s">
        <v>204</v>
      </c>
      <c r="K1251" s="176" t="s">
        <v>205</v>
      </c>
      <c r="L1251" s="176" t="s">
        <v>203</v>
      </c>
      <c r="M1251" s="176" t="s">
        <v>203</v>
      </c>
      <c r="N1251" s="176" t="s">
        <v>203</v>
      </c>
      <c r="O1251" s="176" t="s">
        <v>204</v>
      </c>
      <c r="P1251" s="176" t="s">
        <v>204</v>
      </c>
      <c r="Q1251" s="176" t="s">
        <v>204</v>
      </c>
      <c r="R1251" s="176" t="s">
        <v>204</v>
      </c>
      <c r="S1251" s="176" t="s">
        <v>204</v>
      </c>
      <c r="T1251" s="176" t="s">
        <v>204</v>
      </c>
      <c r="U1251" s="176" t="s">
        <v>266</v>
      </c>
      <c r="V1251" s="176" t="s">
        <v>266</v>
      </c>
      <c r="W1251" s="176" t="s">
        <v>266</v>
      </c>
      <c r="X1251" s="176" t="s">
        <v>266</v>
      </c>
      <c r="Y1251" s="176" t="s">
        <v>266</v>
      </c>
      <c r="Z1251" s="176" t="s">
        <v>266</v>
      </c>
      <c r="AA1251" s="176" t="s">
        <v>266</v>
      </c>
      <c r="AB1251" s="176" t="s">
        <v>266</v>
      </c>
      <c r="AC1251" s="176" t="s">
        <v>266</v>
      </c>
      <c r="AD1251" s="176" t="s">
        <v>266</v>
      </c>
      <c r="AE1251" s="176" t="s">
        <v>266</v>
      </c>
      <c r="AF1251" s="176" t="s">
        <v>266</v>
      </c>
      <c r="AG1251" s="176" t="s">
        <v>266</v>
      </c>
      <c r="AH1251" s="176" t="s">
        <v>266</v>
      </c>
      <c r="AI1251" s="176" t="s">
        <v>266</v>
      </c>
      <c r="AJ1251" s="176" t="s">
        <v>266</v>
      </c>
      <c r="AK1251" s="176" t="s">
        <v>266</v>
      </c>
      <c r="AL1251" s="176" t="s">
        <v>266</v>
      </c>
      <c r="AM1251" s="176" t="s">
        <v>266</v>
      </c>
      <c r="AN1251" s="176" t="s">
        <v>266</v>
      </c>
      <c r="AO1251" s="176" t="s">
        <v>266</v>
      </c>
      <c r="AP1251" s="176" t="s">
        <v>266</v>
      </c>
      <c r="AQ1251" s="176" t="s">
        <v>266</v>
      </c>
      <c r="AR1251" s="176" t="s">
        <v>266</v>
      </c>
      <c r="AS1251" s="176" t="s">
        <v>266</v>
      </c>
      <c r="AT1251" s="176" t="s">
        <v>266</v>
      </c>
      <c r="AU1251" s="176" t="s">
        <v>266</v>
      </c>
      <c r="AV1251" s="176" t="s">
        <v>266</v>
      </c>
      <c r="AW1251" s="176" t="s">
        <v>266</v>
      </c>
      <c r="AX1251" s="176" t="s">
        <v>266</v>
      </c>
    </row>
    <row r="1252" spans="1:50" x14ac:dyDescent="0.3">
      <c r="A1252" s="176">
        <v>812821</v>
      </c>
      <c r="B1252" s="176" t="s">
        <v>492</v>
      </c>
      <c r="C1252" s="176" t="s">
        <v>203</v>
      </c>
      <c r="D1252" s="176" t="s">
        <v>203</v>
      </c>
      <c r="E1252" s="176" t="s">
        <v>205</v>
      </c>
      <c r="F1252" s="176" t="s">
        <v>205</v>
      </c>
      <c r="G1252" s="176" t="s">
        <v>205</v>
      </c>
      <c r="H1252" s="176" t="s">
        <v>205</v>
      </c>
      <c r="I1252" s="176" t="s">
        <v>205</v>
      </c>
      <c r="J1252" s="176" t="s">
        <v>205</v>
      </c>
      <c r="K1252" s="176" t="s">
        <v>205</v>
      </c>
      <c r="L1252" s="176" t="s">
        <v>205</v>
      </c>
      <c r="M1252" s="176" t="s">
        <v>205</v>
      </c>
      <c r="N1252" s="176" t="s">
        <v>203</v>
      </c>
      <c r="O1252" s="176" t="s">
        <v>204</v>
      </c>
      <c r="P1252" s="176" t="s">
        <v>204</v>
      </c>
      <c r="Q1252" s="176" t="s">
        <v>204</v>
      </c>
      <c r="R1252" s="176" t="s">
        <v>204</v>
      </c>
      <c r="S1252" s="176" t="s">
        <v>204</v>
      </c>
      <c r="T1252" s="176" t="s">
        <v>204</v>
      </c>
      <c r="U1252" s="176" t="s">
        <v>266</v>
      </c>
      <c r="V1252" s="176" t="s">
        <v>266</v>
      </c>
      <c r="W1252" s="176" t="s">
        <v>266</v>
      </c>
      <c r="X1252" s="176" t="s">
        <v>266</v>
      </c>
      <c r="Y1252" s="176" t="s">
        <v>266</v>
      </c>
      <c r="Z1252" s="176" t="s">
        <v>266</v>
      </c>
      <c r="AA1252" s="176" t="s">
        <v>266</v>
      </c>
      <c r="AB1252" s="176" t="s">
        <v>266</v>
      </c>
      <c r="AC1252" s="176" t="s">
        <v>266</v>
      </c>
      <c r="AD1252" s="176" t="s">
        <v>266</v>
      </c>
      <c r="AE1252" s="176" t="s">
        <v>266</v>
      </c>
      <c r="AF1252" s="176" t="s">
        <v>266</v>
      </c>
      <c r="AG1252" s="176" t="s">
        <v>266</v>
      </c>
      <c r="AH1252" s="176" t="s">
        <v>266</v>
      </c>
      <c r="AI1252" s="176" t="s">
        <v>266</v>
      </c>
      <c r="AJ1252" s="176" t="s">
        <v>266</v>
      </c>
      <c r="AK1252" s="176" t="s">
        <v>266</v>
      </c>
      <c r="AL1252" s="176" t="s">
        <v>266</v>
      </c>
      <c r="AM1252" s="176" t="s">
        <v>266</v>
      </c>
      <c r="AN1252" s="176" t="s">
        <v>266</v>
      </c>
      <c r="AO1252" s="176" t="s">
        <v>266</v>
      </c>
      <c r="AP1252" s="176" t="s">
        <v>266</v>
      </c>
      <c r="AQ1252" s="176" t="s">
        <v>266</v>
      </c>
      <c r="AR1252" s="176" t="s">
        <v>266</v>
      </c>
      <c r="AS1252" s="176" t="s">
        <v>266</v>
      </c>
      <c r="AT1252" s="176" t="s">
        <v>266</v>
      </c>
      <c r="AU1252" s="176" t="s">
        <v>266</v>
      </c>
      <c r="AV1252" s="176" t="s">
        <v>266</v>
      </c>
      <c r="AW1252" s="176" t="s">
        <v>266</v>
      </c>
      <c r="AX1252" s="176" t="s">
        <v>266</v>
      </c>
    </row>
    <row r="1253" spans="1:50" x14ac:dyDescent="0.3">
      <c r="A1253" s="176">
        <v>812996</v>
      </c>
      <c r="B1253" s="176" t="s">
        <v>492</v>
      </c>
      <c r="C1253" s="176" t="s">
        <v>203</v>
      </c>
      <c r="D1253" s="176" t="s">
        <v>203</v>
      </c>
      <c r="E1253" s="176" t="s">
        <v>203</v>
      </c>
      <c r="F1253" s="176" t="s">
        <v>205</v>
      </c>
      <c r="G1253" s="176" t="s">
        <v>205</v>
      </c>
      <c r="H1253" s="176" t="s">
        <v>205</v>
      </c>
      <c r="I1253" s="176" t="s">
        <v>205</v>
      </c>
      <c r="J1253" s="176" t="s">
        <v>205</v>
      </c>
      <c r="K1253" s="176" t="s">
        <v>204</v>
      </c>
      <c r="L1253" s="176" t="s">
        <v>205</v>
      </c>
      <c r="M1253" s="176" t="s">
        <v>205</v>
      </c>
      <c r="N1253" s="176" t="s">
        <v>205</v>
      </c>
      <c r="O1253" s="176" t="s">
        <v>204</v>
      </c>
      <c r="P1253" s="176" t="s">
        <v>204</v>
      </c>
      <c r="Q1253" s="176" t="s">
        <v>204</v>
      </c>
      <c r="R1253" s="176" t="s">
        <v>204</v>
      </c>
      <c r="S1253" s="176" t="s">
        <v>204</v>
      </c>
      <c r="T1253" s="176" t="s">
        <v>204</v>
      </c>
      <c r="U1253" s="176" t="s">
        <v>266</v>
      </c>
      <c r="V1253" s="176" t="s">
        <v>266</v>
      </c>
      <c r="W1253" s="176" t="s">
        <v>266</v>
      </c>
      <c r="X1253" s="176" t="s">
        <v>266</v>
      </c>
      <c r="Y1253" s="176" t="s">
        <v>266</v>
      </c>
      <c r="Z1253" s="176" t="s">
        <v>266</v>
      </c>
      <c r="AA1253" s="176" t="s">
        <v>266</v>
      </c>
      <c r="AB1253" s="176" t="s">
        <v>266</v>
      </c>
      <c r="AC1253" s="176" t="s">
        <v>266</v>
      </c>
      <c r="AD1253" s="176" t="s">
        <v>266</v>
      </c>
      <c r="AE1253" s="176" t="s">
        <v>266</v>
      </c>
      <c r="AF1253" s="176" t="s">
        <v>266</v>
      </c>
      <c r="AG1253" s="176" t="s">
        <v>266</v>
      </c>
      <c r="AH1253" s="176" t="s">
        <v>266</v>
      </c>
      <c r="AI1253" s="176" t="s">
        <v>266</v>
      </c>
      <c r="AJ1253" s="176" t="s">
        <v>266</v>
      </c>
      <c r="AK1253" s="176" t="s">
        <v>266</v>
      </c>
      <c r="AL1253" s="176" t="s">
        <v>266</v>
      </c>
      <c r="AM1253" s="176" t="s">
        <v>266</v>
      </c>
      <c r="AN1253" s="176" t="s">
        <v>266</v>
      </c>
      <c r="AO1253" s="176" t="s">
        <v>266</v>
      </c>
      <c r="AP1253" s="176" t="s">
        <v>266</v>
      </c>
      <c r="AQ1253" s="176" t="s">
        <v>266</v>
      </c>
      <c r="AR1253" s="176" t="s">
        <v>266</v>
      </c>
      <c r="AS1253" s="176" t="s">
        <v>266</v>
      </c>
      <c r="AT1253" s="176" t="s">
        <v>266</v>
      </c>
      <c r="AU1253" s="176" t="s">
        <v>266</v>
      </c>
      <c r="AV1253" s="176" t="s">
        <v>266</v>
      </c>
      <c r="AW1253" s="176" t="s">
        <v>266</v>
      </c>
      <c r="AX1253" s="176" t="s">
        <v>266</v>
      </c>
    </row>
    <row r="1254" spans="1:50" x14ac:dyDescent="0.3">
      <c r="A1254" s="176">
        <v>813018</v>
      </c>
      <c r="B1254" s="176" t="s">
        <v>492</v>
      </c>
      <c r="C1254" s="176" t="s">
        <v>203</v>
      </c>
      <c r="D1254" s="176" t="s">
        <v>203</v>
      </c>
      <c r="E1254" s="176" t="s">
        <v>203</v>
      </c>
      <c r="F1254" s="176" t="s">
        <v>203</v>
      </c>
      <c r="G1254" s="176" t="s">
        <v>203</v>
      </c>
      <c r="H1254" s="176" t="s">
        <v>205</v>
      </c>
      <c r="I1254" s="176" t="s">
        <v>203</v>
      </c>
      <c r="J1254" s="176" t="s">
        <v>205</v>
      </c>
      <c r="K1254" s="176" t="s">
        <v>203</v>
      </c>
      <c r="L1254" s="176" t="s">
        <v>203</v>
      </c>
      <c r="M1254" s="176" t="s">
        <v>205</v>
      </c>
      <c r="N1254" s="176" t="s">
        <v>205</v>
      </c>
      <c r="O1254" s="176" t="s">
        <v>204</v>
      </c>
      <c r="P1254" s="176" t="s">
        <v>204</v>
      </c>
      <c r="Q1254" s="176" t="s">
        <v>204</v>
      </c>
      <c r="R1254" s="176" t="s">
        <v>204</v>
      </c>
      <c r="S1254" s="176" t="s">
        <v>204</v>
      </c>
      <c r="T1254" s="176" t="s">
        <v>204</v>
      </c>
      <c r="U1254" s="176" t="s">
        <v>266</v>
      </c>
      <c r="V1254" s="176" t="s">
        <v>266</v>
      </c>
      <c r="W1254" s="176" t="s">
        <v>266</v>
      </c>
      <c r="X1254" s="176" t="s">
        <v>266</v>
      </c>
      <c r="Y1254" s="176" t="s">
        <v>266</v>
      </c>
      <c r="Z1254" s="176" t="s">
        <v>266</v>
      </c>
      <c r="AA1254" s="176" t="s">
        <v>266</v>
      </c>
      <c r="AB1254" s="176" t="s">
        <v>266</v>
      </c>
      <c r="AC1254" s="176" t="s">
        <v>266</v>
      </c>
      <c r="AD1254" s="176" t="s">
        <v>266</v>
      </c>
      <c r="AE1254" s="176" t="s">
        <v>266</v>
      </c>
      <c r="AF1254" s="176" t="s">
        <v>266</v>
      </c>
      <c r="AG1254" s="176" t="s">
        <v>266</v>
      </c>
      <c r="AH1254" s="176" t="s">
        <v>266</v>
      </c>
      <c r="AI1254" s="176" t="s">
        <v>266</v>
      </c>
      <c r="AJ1254" s="176" t="s">
        <v>266</v>
      </c>
      <c r="AK1254" s="176" t="s">
        <v>266</v>
      </c>
      <c r="AL1254" s="176" t="s">
        <v>266</v>
      </c>
      <c r="AM1254" s="176" t="s">
        <v>266</v>
      </c>
      <c r="AN1254" s="176" t="s">
        <v>266</v>
      </c>
      <c r="AO1254" s="176" t="s">
        <v>266</v>
      </c>
      <c r="AP1254" s="176" t="s">
        <v>266</v>
      </c>
      <c r="AQ1254" s="176" t="s">
        <v>266</v>
      </c>
      <c r="AR1254" s="176" t="s">
        <v>266</v>
      </c>
      <c r="AS1254" s="176" t="s">
        <v>266</v>
      </c>
      <c r="AT1254" s="176" t="s">
        <v>266</v>
      </c>
      <c r="AU1254" s="176" t="s">
        <v>266</v>
      </c>
      <c r="AV1254" s="176" t="s">
        <v>266</v>
      </c>
      <c r="AW1254" s="176" t="s">
        <v>266</v>
      </c>
      <c r="AX1254" s="176" t="s">
        <v>266</v>
      </c>
    </row>
    <row r="1255" spans="1:50" x14ac:dyDescent="0.3">
      <c r="A1255" s="176">
        <v>813040</v>
      </c>
      <c r="B1255" s="176" t="s">
        <v>492</v>
      </c>
      <c r="C1255" s="176" t="s">
        <v>203</v>
      </c>
      <c r="D1255" s="176" t="s">
        <v>205</v>
      </c>
      <c r="E1255" s="176" t="s">
        <v>205</v>
      </c>
      <c r="F1255" s="176" t="s">
        <v>203</v>
      </c>
      <c r="G1255" s="176" t="s">
        <v>205</v>
      </c>
      <c r="H1255" s="176" t="s">
        <v>205</v>
      </c>
      <c r="I1255" s="176" t="s">
        <v>205</v>
      </c>
      <c r="J1255" s="176" t="s">
        <v>205</v>
      </c>
      <c r="K1255" s="176" t="s">
        <v>205</v>
      </c>
      <c r="L1255" s="176" t="s">
        <v>203</v>
      </c>
      <c r="M1255" s="176" t="s">
        <v>205</v>
      </c>
      <c r="N1255" s="176" t="s">
        <v>205</v>
      </c>
      <c r="O1255" s="176" t="s">
        <v>204</v>
      </c>
      <c r="P1255" s="176" t="s">
        <v>204</v>
      </c>
      <c r="Q1255" s="176" t="s">
        <v>204</v>
      </c>
      <c r="R1255" s="176" t="s">
        <v>204</v>
      </c>
      <c r="S1255" s="176" t="s">
        <v>204</v>
      </c>
      <c r="T1255" s="176" t="s">
        <v>204</v>
      </c>
      <c r="U1255" s="176" t="s">
        <v>266</v>
      </c>
      <c r="V1255" s="176" t="s">
        <v>266</v>
      </c>
      <c r="W1255" s="176" t="s">
        <v>266</v>
      </c>
      <c r="X1255" s="176" t="s">
        <v>266</v>
      </c>
      <c r="Y1255" s="176" t="s">
        <v>266</v>
      </c>
      <c r="Z1255" s="176" t="s">
        <v>266</v>
      </c>
      <c r="AA1255" s="176" t="s">
        <v>266</v>
      </c>
      <c r="AB1255" s="176" t="s">
        <v>266</v>
      </c>
      <c r="AC1255" s="176" t="s">
        <v>266</v>
      </c>
      <c r="AD1255" s="176" t="s">
        <v>266</v>
      </c>
      <c r="AE1255" s="176" t="s">
        <v>266</v>
      </c>
      <c r="AF1255" s="176" t="s">
        <v>266</v>
      </c>
      <c r="AG1255" s="176" t="s">
        <v>266</v>
      </c>
      <c r="AH1255" s="176" t="s">
        <v>266</v>
      </c>
      <c r="AI1255" s="176" t="s">
        <v>266</v>
      </c>
      <c r="AJ1255" s="176" t="s">
        <v>266</v>
      </c>
      <c r="AK1255" s="176" t="s">
        <v>266</v>
      </c>
      <c r="AL1255" s="176" t="s">
        <v>266</v>
      </c>
      <c r="AM1255" s="176" t="s">
        <v>266</v>
      </c>
      <c r="AN1255" s="176" t="s">
        <v>266</v>
      </c>
      <c r="AO1255" s="176" t="s">
        <v>266</v>
      </c>
      <c r="AP1255" s="176" t="s">
        <v>266</v>
      </c>
      <c r="AQ1255" s="176" t="s">
        <v>266</v>
      </c>
      <c r="AR1255" s="176" t="s">
        <v>266</v>
      </c>
      <c r="AS1255" s="176" t="s">
        <v>266</v>
      </c>
      <c r="AT1255" s="176" t="s">
        <v>266</v>
      </c>
      <c r="AU1255" s="176" t="s">
        <v>266</v>
      </c>
      <c r="AV1255" s="176" t="s">
        <v>266</v>
      </c>
      <c r="AW1255" s="176" t="s">
        <v>266</v>
      </c>
      <c r="AX1255" s="176" t="s">
        <v>266</v>
      </c>
    </row>
    <row r="1256" spans="1:50" x14ac:dyDescent="0.3">
      <c r="A1256" s="176">
        <v>813043</v>
      </c>
      <c r="B1256" s="176" t="s">
        <v>492</v>
      </c>
      <c r="C1256" s="176" t="s">
        <v>203</v>
      </c>
      <c r="D1256" s="176" t="s">
        <v>205</v>
      </c>
      <c r="E1256" s="176" t="s">
        <v>205</v>
      </c>
      <c r="F1256" s="176" t="s">
        <v>203</v>
      </c>
      <c r="G1256" s="176" t="s">
        <v>203</v>
      </c>
      <c r="H1256" s="176" t="s">
        <v>205</v>
      </c>
      <c r="I1256" s="176" t="s">
        <v>203</v>
      </c>
      <c r="J1256" s="176" t="s">
        <v>205</v>
      </c>
      <c r="K1256" s="176" t="s">
        <v>203</v>
      </c>
      <c r="L1256" s="176" t="s">
        <v>203</v>
      </c>
      <c r="M1256" s="176" t="s">
        <v>205</v>
      </c>
      <c r="N1256" s="176" t="s">
        <v>205</v>
      </c>
      <c r="O1256" s="176" t="s">
        <v>204</v>
      </c>
      <c r="P1256" s="176" t="s">
        <v>204</v>
      </c>
      <c r="Q1256" s="176" t="s">
        <v>204</v>
      </c>
      <c r="R1256" s="176" t="s">
        <v>204</v>
      </c>
      <c r="S1256" s="176" t="s">
        <v>204</v>
      </c>
      <c r="T1256" s="176" t="s">
        <v>204</v>
      </c>
      <c r="U1256" s="176" t="s">
        <v>266</v>
      </c>
      <c r="V1256" s="176" t="s">
        <v>266</v>
      </c>
      <c r="W1256" s="176" t="s">
        <v>266</v>
      </c>
      <c r="X1256" s="176" t="s">
        <v>266</v>
      </c>
      <c r="Y1256" s="176" t="s">
        <v>266</v>
      </c>
      <c r="Z1256" s="176" t="s">
        <v>266</v>
      </c>
      <c r="AA1256" s="176" t="s">
        <v>266</v>
      </c>
      <c r="AB1256" s="176" t="s">
        <v>266</v>
      </c>
      <c r="AC1256" s="176" t="s">
        <v>266</v>
      </c>
      <c r="AD1256" s="176" t="s">
        <v>266</v>
      </c>
      <c r="AE1256" s="176" t="s">
        <v>266</v>
      </c>
      <c r="AF1256" s="176" t="s">
        <v>266</v>
      </c>
      <c r="AG1256" s="176" t="s">
        <v>266</v>
      </c>
      <c r="AH1256" s="176" t="s">
        <v>266</v>
      </c>
      <c r="AI1256" s="176" t="s">
        <v>266</v>
      </c>
      <c r="AJ1256" s="176" t="s">
        <v>266</v>
      </c>
      <c r="AK1256" s="176" t="s">
        <v>266</v>
      </c>
      <c r="AL1256" s="176" t="s">
        <v>266</v>
      </c>
      <c r="AM1256" s="176" t="s">
        <v>266</v>
      </c>
      <c r="AN1256" s="176" t="s">
        <v>266</v>
      </c>
      <c r="AO1256" s="176" t="s">
        <v>266</v>
      </c>
      <c r="AP1256" s="176" t="s">
        <v>266</v>
      </c>
      <c r="AQ1256" s="176" t="s">
        <v>266</v>
      </c>
      <c r="AR1256" s="176" t="s">
        <v>266</v>
      </c>
      <c r="AS1256" s="176" t="s">
        <v>266</v>
      </c>
      <c r="AT1256" s="176" t="s">
        <v>266</v>
      </c>
      <c r="AU1256" s="176" t="s">
        <v>266</v>
      </c>
      <c r="AV1256" s="176" t="s">
        <v>266</v>
      </c>
      <c r="AW1256" s="176" t="s">
        <v>266</v>
      </c>
      <c r="AX1256" s="176" t="s">
        <v>266</v>
      </c>
    </row>
    <row r="1257" spans="1:50" x14ac:dyDescent="0.3">
      <c r="A1257" s="176">
        <v>813053</v>
      </c>
      <c r="B1257" s="176" t="s">
        <v>492</v>
      </c>
      <c r="C1257" s="176" t="s">
        <v>203</v>
      </c>
      <c r="D1257" s="176" t="s">
        <v>203</v>
      </c>
      <c r="E1257" s="176" t="s">
        <v>205</v>
      </c>
      <c r="F1257" s="176" t="s">
        <v>205</v>
      </c>
      <c r="G1257" s="176" t="s">
        <v>205</v>
      </c>
      <c r="H1257" s="176" t="s">
        <v>205</v>
      </c>
      <c r="I1257" s="176" t="s">
        <v>205</v>
      </c>
      <c r="J1257" s="176" t="s">
        <v>203</v>
      </c>
      <c r="K1257" s="176" t="s">
        <v>203</v>
      </c>
      <c r="L1257" s="176" t="s">
        <v>205</v>
      </c>
      <c r="M1257" s="176" t="s">
        <v>205</v>
      </c>
      <c r="N1257" s="176" t="s">
        <v>205</v>
      </c>
      <c r="O1257" s="176" t="s">
        <v>204</v>
      </c>
      <c r="P1257" s="176" t="s">
        <v>204</v>
      </c>
      <c r="Q1257" s="176" t="s">
        <v>204</v>
      </c>
      <c r="R1257" s="176" t="s">
        <v>204</v>
      </c>
      <c r="S1257" s="176" t="s">
        <v>204</v>
      </c>
      <c r="T1257" s="176" t="s">
        <v>204</v>
      </c>
      <c r="U1257" s="176" t="s">
        <v>266</v>
      </c>
      <c r="V1257" s="176" t="s">
        <v>266</v>
      </c>
      <c r="W1257" s="176" t="s">
        <v>266</v>
      </c>
      <c r="X1257" s="176" t="s">
        <v>266</v>
      </c>
      <c r="Y1257" s="176" t="s">
        <v>266</v>
      </c>
      <c r="Z1257" s="176" t="s">
        <v>266</v>
      </c>
      <c r="AA1257" s="176" t="s">
        <v>266</v>
      </c>
      <c r="AB1257" s="176" t="s">
        <v>266</v>
      </c>
      <c r="AC1257" s="176" t="s">
        <v>266</v>
      </c>
      <c r="AD1257" s="176" t="s">
        <v>266</v>
      </c>
      <c r="AE1257" s="176" t="s">
        <v>266</v>
      </c>
      <c r="AF1257" s="176" t="s">
        <v>266</v>
      </c>
      <c r="AG1257" s="176" t="s">
        <v>266</v>
      </c>
      <c r="AH1257" s="176" t="s">
        <v>266</v>
      </c>
      <c r="AI1257" s="176" t="s">
        <v>266</v>
      </c>
      <c r="AJ1257" s="176" t="s">
        <v>266</v>
      </c>
      <c r="AK1257" s="176" t="s">
        <v>266</v>
      </c>
      <c r="AL1257" s="176" t="s">
        <v>266</v>
      </c>
      <c r="AM1257" s="176" t="s">
        <v>266</v>
      </c>
      <c r="AN1257" s="176" t="s">
        <v>266</v>
      </c>
      <c r="AO1257" s="176" t="s">
        <v>266</v>
      </c>
      <c r="AP1257" s="176" t="s">
        <v>266</v>
      </c>
      <c r="AQ1257" s="176" t="s">
        <v>266</v>
      </c>
      <c r="AR1257" s="176" t="s">
        <v>266</v>
      </c>
      <c r="AS1257" s="176" t="s">
        <v>266</v>
      </c>
      <c r="AT1257" s="176" t="s">
        <v>266</v>
      </c>
      <c r="AU1257" s="176" t="s">
        <v>266</v>
      </c>
      <c r="AV1257" s="176" t="s">
        <v>266</v>
      </c>
      <c r="AW1257" s="176" t="s">
        <v>266</v>
      </c>
      <c r="AX1257" s="176" t="s">
        <v>266</v>
      </c>
    </row>
    <row r="1258" spans="1:50" x14ac:dyDescent="0.3">
      <c r="A1258" s="176">
        <v>813061</v>
      </c>
      <c r="B1258" s="176" t="s">
        <v>492</v>
      </c>
      <c r="C1258" s="176" t="s">
        <v>205</v>
      </c>
      <c r="D1258" s="176" t="s">
        <v>203</v>
      </c>
      <c r="E1258" s="176" t="s">
        <v>205</v>
      </c>
      <c r="F1258" s="176" t="s">
        <v>205</v>
      </c>
      <c r="G1258" s="176" t="s">
        <v>205</v>
      </c>
      <c r="H1258" s="176" t="s">
        <v>203</v>
      </c>
      <c r="I1258" s="176" t="s">
        <v>205</v>
      </c>
      <c r="J1258" s="176" t="s">
        <v>205</v>
      </c>
      <c r="K1258" s="176" t="s">
        <v>205</v>
      </c>
      <c r="L1258" s="176" t="s">
        <v>205</v>
      </c>
      <c r="M1258" s="176" t="s">
        <v>205</v>
      </c>
      <c r="N1258" s="176" t="s">
        <v>205</v>
      </c>
      <c r="O1258" s="176" t="s">
        <v>204</v>
      </c>
      <c r="P1258" s="176" t="s">
        <v>204</v>
      </c>
      <c r="Q1258" s="176" t="s">
        <v>204</v>
      </c>
      <c r="R1258" s="176" t="s">
        <v>204</v>
      </c>
      <c r="S1258" s="176" t="s">
        <v>204</v>
      </c>
      <c r="T1258" s="176" t="s">
        <v>204</v>
      </c>
      <c r="U1258" s="176" t="s">
        <v>266</v>
      </c>
      <c r="V1258" s="176" t="s">
        <v>266</v>
      </c>
      <c r="W1258" s="176" t="s">
        <v>266</v>
      </c>
      <c r="X1258" s="176" t="s">
        <v>266</v>
      </c>
      <c r="Y1258" s="176" t="s">
        <v>266</v>
      </c>
      <c r="Z1258" s="176" t="s">
        <v>266</v>
      </c>
      <c r="AA1258" s="176" t="s">
        <v>266</v>
      </c>
      <c r="AB1258" s="176" t="s">
        <v>266</v>
      </c>
      <c r="AC1258" s="176" t="s">
        <v>266</v>
      </c>
      <c r="AD1258" s="176" t="s">
        <v>266</v>
      </c>
      <c r="AE1258" s="176" t="s">
        <v>266</v>
      </c>
      <c r="AF1258" s="176" t="s">
        <v>266</v>
      </c>
      <c r="AG1258" s="176" t="s">
        <v>266</v>
      </c>
      <c r="AH1258" s="176" t="s">
        <v>266</v>
      </c>
      <c r="AI1258" s="176" t="s">
        <v>266</v>
      </c>
      <c r="AJ1258" s="176" t="s">
        <v>266</v>
      </c>
      <c r="AK1258" s="176" t="s">
        <v>266</v>
      </c>
      <c r="AL1258" s="176" t="s">
        <v>266</v>
      </c>
      <c r="AM1258" s="176" t="s">
        <v>266</v>
      </c>
      <c r="AN1258" s="176" t="s">
        <v>266</v>
      </c>
      <c r="AO1258" s="176" t="s">
        <v>266</v>
      </c>
      <c r="AP1258" s="176" t="s">
        <v>266</v>
      </c>
      <c r="AQ1258" s="176" t="s">
        <v>266</v>
      </c>
      <c r="AR1258" s="176" t="s">
        <v>266</v>
      </c>
      <c r="AS1258" s="176" t="s">
        <v>266</v>
      </c>
      <c r="AT1258" s="176" t="s">
        <v>266</v>
      </c>
      <c r="AU1258" s="176" t="s">
        <v>266</v>
      </c>
      <c r="AV1258" s="176" t="s">
        <v>266</v>
      </c>
      <c r="AW1258" s="176" t="s">
        <v>266</v>
      </c>
      <c r="AX1258" s="176" t="s">
        <v>266</v>
      </c>
    </row>
    <row r="1259" spans="1:50" x14ac:dyDescent="0.3">
      <c r="A1259" s="176">
        <v>813111</v>
      </c>
      <c r="B1259" s="176" t="s">
        <v>492</v>
      </c>
      <c r="C1259" s="176" t="s">
        <v>203</v>
      </c>
      <c r="D1259" s="176" t="s">
        <v>205</v>
      </c>
      <c r="E1259" s="176" t="s">
        <v>205</v>
      </c>
      <c r="F1259" s="176" t="s">
        <v>203</v>
      </c>
      <c r="G1259" s="176" t="s">
        <v>203</v>
      </c>
      <c r="H1259" s="176" t="s">
        <v>205</v>
      </c>
      <c r="I1259" s="176" t="s">
        <v>205</v>
      </c>
      <c r="J1259" s="176" t="s">
        <v>205</v>
      </c>
      <c r="K1259" s="176" t="s">
        <v>205</v>
      </c>
      <c r="L1259" s="176" t="s">
        <v>203</v>
      </c>
      <c r="M1259" s="176" t="s">
        <v>205</v>
      </c>
      <c r="N1259" s="176" t="s">
        <v>205</v>
      </c>
      <c r="O1259" s="176" t="s">
        <v>204</v>
      </c>
      <c r="P1259" s="176" t="s">
        <v>204</v>
      </c>
      <c r="Q1259" s="176" t="s">
        <v>204</v>
      </c>
      <c r="R1259" s="176" t="s">
        <v>204</v>
      </c>
      <c r="S1259" s="176" t="s">
        <v>204</v>
      </c>
      <c r="T1259" s="176" t="s">
        <v>204</v>
      </c>
      <c r="U1259" s="176" t="s">
        <v>266</v>
      </c>
      <c r="V1259" s="176" t="s">
        <v>266</v>
      </c>
      <c r="W1259" s="176" t="s">
        <v>266</v>
      </c>
      <c r="X1259" s="176" t="s">
        <v>266</v>
      </c>
      <c r="Y1259" s="176" t="s">
        <v>266</v>
      </c>
      <c r="Z1259" s="176" t="s">
        <v>266</v>
      </c>
      <c r="AA1259" s="176" t="s">
        <v>266</v>
      </c>
      <c r="AB1259" s="176" t="s">
        <v>266</v>
      </c>
      <c r="AC1259" s="176" t="s">
        <v>266</v>
      </c>
      <c r="AD1259" s="176" t="s">
        <v>266</v>
      </c>
      <c r="AE1259" s="176" t="s">
        <v>266</v>
      </c>
      <c r="AF1259" s="176" t="s">
        <v>266</v>
      </c>
      <c r="AG1259" s="176" t="s">
        <v>266</v>
      </c>
      <c r="AH1259" s="176" t="s">
        <v>266</v>
      </c>
      <c r="AI1259" s="176" t="s">
        <v>266</v>
      </c>
      <c r="AJ1259" s="176" t="s">
        <v>266</v>
      </c>
      <c r="AK1259" s="176" t="s">
        <v>266</v>
      </c>
      <c r="AL1259" s="176" t="s">
        <v>266</v>
      </c>
      <c r="AM1259" s="176" t="s">
        <v>266</v>
      </c>
      <c r="AN1259" s="176" t="s">
        <v>266</v>
      </c>
      <c r="AO1259" s="176" t="s">
        <v>266</v>
      </c>
      <c r="AP1259" s="176" t="s">
        <v>266</v>
      </c>
      <c r="AQ1259" s="176" t="s">
        <v>266</v>
      </c>
      <c r="AR1259" s="176" t="s">
        <v>266</v>
      </c>
      <c r="AS1259" s="176" t="s">
        <v>266</v>
      </c>
      <c r="AT1259" s="176" t="s">
        <v>266</v>
      </c>
      <c r="AU1259" s="176" t="s">
        <v>266</v>
      </c>
      <c r="AV1259" s="176" t="s">
        <v>266</v>
      </c>
      <c r="AW1259" s="176" t="s">
        <v>266</v>
      </c>
      <c r="AX1259" s="176" t="s">
        <v>266</v>
      </c>
    </row>
    <row r="1260" spans="1:50" x14ac:dyDescent="0.3">
      <c r="A1260" s="176">
        <v>813118</v>
      </c>
      <c r="B1260" s="176" t="s">
        <v>492</v>
      </c>
      <c r="C1260" s="176" t="s">
        <v>203</v>
      </c>
      <c r="D1260" s="176" t="s">
        <v>203</v>
      </c>
      <c r="E1260" s="176" t="s">
        <v>205</v>
      </c>
      <c r="F1260" s="176" t="s">
        <v>203</v>
      </c>
      <c r="G1260" s="176" t="s">
        <v>203</v>
      </c>
      <c r="H1260" s="176" t="s">
        <v>203</v>
      </c>
      <c r="I1260" s="176" t="s">
        <v>205</v>
      </c>
      <c r="J1260" s="176" t="s">
        <v>205</v>
      </c>
      <c r="K1260" s="176" t="s">
        <v>203</v>
      </c>
      <c r="L1260" s="176" t="s">
        <v>203</v>
      </c>
      <c r="M1260" s="176" t="s">
        <v>205</v>
      </c>
      <c r="N1260" s="176" t="s">
        <v>203</v>
      </c>
      <c r="O1260" s="176" t="s">
        <v>204</v>
      </c>
      <c r="P1260" s="176" t="s">
        <v>204</v>
      </c>
      <c r="Q1260" s="176" t="s">
        <v>204</v>
      </c>
      <c r="R1260" s="176" t="s">
        <v>204</v>
      </c>
      <c r="S1260" s="176" t="s">
        <v>204</v>
      </c>
      <c r="T1260" s="176" t="s">
        <v>204</v>
      </c>
      <c r="U1260" s="176" t="s">
        <v>266</v>
      </c>
      <c r="V1260" s="176" t="s">
        <v>266</v>
      </c>
      <c r="W1260" s="176" t="s">
        <v>266</v>
      </c>
      <c r="X1260" s="176" t="s">
        <v>266</v>
      </c>
      <c r="Y1260" s="176" t="s">
        <v>266</v>
      </c>
      <c r="Z1260" s="176" t="s">
        <v>266</v>
      </c>
      <c r="AA1260" s="176" t="s">
        <v>266</v>
      </c>
      <c r="AB1260" s="176" t="s">
        <v>266</v>
      </c>
      <c r="AC1260" s="176" t="s">
        <v>266</v>
      </c>
      <c r="AD1260" s="176" t="s">
        <v>266</v>
      </c>
      <c r="AE1260" s="176" t="s">
        <v>266</v>
      </c>
      <c r="AF1260" s="176" t="s">
        <v>266</v>
      </c>
      <c r="AG1260" s="176" t="s">
        <v>266</v>
      </c>
      <c r="AH1260" s="176" t="s">
        <v>266</v>
      </c>
      <c r="AI1260" s="176" t="s">
        <v>266</v>
      </c>
      <c r="AJ1260" s="176" t="s">
        <v>266</v>
      </c>
      <c r="AK1260" s="176" t="s">
        <v>266</v>
      </c>
      <c r="AL1260" s="176" t="s">
        <v>266</v>
      </c>
      <c r="AM1260" s="176" t="s">
        <v>266</v>
      </c>
      <c r="AN1260" s="176" t="s">
        <v>266</v>
      </c>
      <c r="AO1260" s="176" t="s">
        <v>266</v>
      </c>
      <c r="AP1260" s="176" t="s">
        <v>266</v>
      </c>
      <c r="AQ1260" s="176" t="s">
        <v>266</v>
      </c>
      <c r="AR1260" s="176" t="s">
        <v>266</v>
      </c>
      <c r="AS1260" s="176" t="s">
        <v>266</v>
      </c>
      <c r="AT1260" s="176" t="s">
        <v>266</v>
      </c>
      <c r="AU1260" s="176" t="s">
        <v>266</v>
      </c>
      <c r="AV1260" s="176" t="s">
        <v>266</v>
      </c>
      <c r="AW1260" s="176" t="s">
        <v>266</v>
      </c>
      <c r="AX1260" s="176" t="s">
        <v>266</v>
      </c>
    </row>
    <row r="1261" spans="1:50" x14ac:dyDescent="0.3">
      <c r="A1261" s="176">
        <v>813131</v>
      </c>
      <c r="B1261" s="176" t="s">
        <v>492</v>
      </c>
      <c r="C1261" s="176" t="s">
        <v>205</v>
      </c>
      <c r="D1261" s="176" t="s">
        <v>203</v>
      </c>
      <c r="E1261" s="176" t="s">
        <v>205</v>
      </c>
      <c r="F1261" s="176" t="s">
        <v>203</v>
      </c>
      <c r="G1261" s="176" t="s">
        <v>205</v>
      </c>
      <c r="H1261" s="176" t="s">
        <v>203</v>
      </c>
      <c r="I1261" s="176" t="s">
        <v>203</v>
      </c>
      <c r="J1261" s="176" t="s">
        <v>205</v>
      </c>
      <c r="K1261" s="176" t="s">
        <v>205</v>
      </c>
      <c r="L1261" s="176" t="s">
        <v>203</v>
      </c>
      <c r="M1261" s="176" t="s">
        <v>205</v>
      </c>
      <c r="N1261" s="176" t="s">
        <v>203</v>
      </c>
      <c r="O1261" s="176" t="s">
        <v>204</v>
      </c>
      <c r="P1261" s="176" t="s">
        <v>204</v>
      </c>
      <c r="Q1261" s="176" t="s">
        <v>204</v>
      </c>
      <c r="R1261" s="176" t="s">
        <v>204</v>
      </c>
      <c r="S1261" s="176" t="s">
        <v>204</v>
      </c>
      <c r="T1261" s="176" t="s">
        <v>204</v>
      </c>
      <c r="U1261" s="176" t="s">
        <v>266</v>
      </c>
      <c r="V1261" s="176" t="s">
        <v>266</v>
      </c>
      <c r="W1261" s="176" t="s">
        <v>266</v>
      </c>
      <c r="X1261" s="176" t="s">
        <v>266</v>
      </c>
      <c r="Y1261" s="176" t="s">
        <v>266</v>
      </c>
      <c r="Z1261" s="176" t="s">
        <v>266</v>
      </c>
      <c r="AA1261" s="176" t="s">
        <v>266</v>
      </c>
      <c r="AB1261" s="176" t="s">
        <v>266</v>
      </c>
      <c r="AC1261" s="176" t="s">
        <v>266</v>
      </c>
      <c r="AD1261" s="176" t="s">
        <v>266</v>
      </c>
      <c r="AE1261" s="176" t="s">
        <v>266</v>
      </c>
      <c r="AF1261" s="176" t="s">
        <v>266</v>
      </c>
      <c r="AG1261" s="176" t="s">
        <v>266</v>
      </c>
      <c r="AH1261" s="176" t="s">
        <v>266</v>
      </c>
      <c r="AI1261" s="176" t="s">
        <v>266</v>
      </c>
      <c r="AJ1261" s="176" t="s">
        <v>266</v>
      </c>
      <c r="AK1261" s="176" t="s">
        <v>266</v>
      </c>
      <c r="AL1261" s="176" t="s">
        <v>266</v>
      </c>
      <c r="AM1261" s="176" t="s">
        <v>266</v>
      </c>
      <c r="AN1261" s="176" t="s">
        <v>266</v>
      </c>
      <c r="AO1261" s="176" t="s">
        <v>266</v>
      </c>
      <c r="AP1261" s="176" t="s">
        <v>266</v>
      </c>
      <c r="AQ1261" s="176" t="s">
        <v>266</v>
      </c>
      <c r="AR1261" s="176" t="s">
        <v>266</v>
      </c>
      <c r="AS1261" s="176" t="s">
        <v>266</v>
      </c>
      <c r="AT1261" s="176" t="s">
        <v>266</v>
      </c>
      <c r="AU1261" s="176" t="s">
        <v>266</v>
      </c>
      <c r="AV1261" s="176" t="s">
        <v>266</v>
      </c>
      <c r="AW1261" s="176" t="s">
        <v>266</v>
      </c>
      <c r="AX1261" s="176" t="s">
        <v>266</v>
      </c>
    </row>
    <row r="1262" spans="1:50" x14ac:dyDescent="0.3">
      <c r="A1262" s="176">
        <v>813173</v>
      </c>
      <c r="B1262" s="176" t="s">
        <v>492</v>
      </c>
      <c r="C1262" s="176" t="s">
        <v>205</v>
      </c>
      <c r="D1262" s="176" t="s">
        <v>205</v>
      </c>
      <c r="E1262" s="176" t="s">
        <v>205</v>
      </c>
      <c r="F1262" s="176" t="s">
        <v>203</v>
      </c>
      <c r="G1262" s="176" t="s">
        <v>205</v>
      </c>
      <c r="H1262" s="176" t="s">
        <v>205</v>
      </c>
      <c r="I1262" s="176" t="s">
        <v>205</v>
      </c>
      <c r="J1262" s="176" t="s">
        <v>205</v>
      </c>
      <c r="K1262" s="176" t="s">
        <v>205</v>
      </c>
      <c r="L1262" s="176" t="s">
        <v>205</v>
      </c>
      <c r="M1262" s="176" t="s">
        <v>205</v>
      </c>
      <c r="N1262" s="176" t="s">
        <v>205</v>
      </c>
      <c r="O1262" s="176" t="s">
        <v>204</v>
      </c>
      <c r="P1262" s="176" t="s">
        <v>204</v>
      </c>
      <c r="Q1262" s="176" t="s">
        <v>204</v>
      </c>
      <c r="R1262" s="176" t="s">
        <v>204</v>
      </c>
      <c r="S1262" s="176" t="s">
        <v>204</v>
      </c>
      <c r="T1262" s="176" t="s">
        <v>204</v>
      </c>
      <c r="U1262" s="176" t="s">
        <v>266</v>
      </c>
      <c r="V1262" s="176" t="s">
        <v>266</v>
      </c>
      <c r="W1262" s="176" t="s">
        <v>266</v>
      </c>
      <c r="X1262" s="176" t="s">
        <v>266</v>
      </c>
      <c r="Y1262" s="176" t="s">
        <v>266</v>
      </c>
      <c r="Z1262" s="176" t="s">
        <v>266</v>
      </c>
      <c r="AA1262" s="176" t="s">
        <v>266</v>
      </c>
      <c r="AB1262" s="176" t="s">
        <v>266</v>
      </c>
      <c r="AC1262" s="176" t="s">
        <v>266</v>
      </c>
      <c r="AD1262" s="176" t="s">
        <v>266</v>
      </c>
      <c r="AE1262" s="176" t="s">
        <v>266</v>
      </c>
      <c r="AF1262" s="176" t="s">
        <v>266</v>
      </c>
      <c r="AG1262" s="176" t="s">
        <v>266</v>
      </c>
      <c r="AH1262" s="176" t="s">
        <v>266</v>
      </c>
      <c r="AI1262" s="176" t="s">
        <v>266</v>
      </c>
      <c r="AJ1262" s="176" t="s">
        <v>266</v>
      </c>
      <c r="AK1262" s="176" t="s">
        <v>266</v>
      </c>
      <c r="AL1262" s="176" t="s">
        <v>266</v>
      </c>
      <c r="AM1262" s="176" t="s">
        <v>266</v>
      </c>
      <c r="AN1262" s="176" t="s">
        <v>266</v>
      </c>
      <c r="AO1262" s="176" t="s">
        <v>266</v>
      </c>
      <c r="AP1262" s="176" t="s">
        <v>266</v>
      </c>
      <c r="AQ1262" s="176" t="s">
        <v>266</v>
      </c>
      <c r="AR1262" s="176" t="s">
        <v>266</v>
      </c>
      <c r="AS1262" s="176" t="s">
        <v>266</v>
      </c>
      <c r="AT1262" s="176" t="s">
        <v>266</v>
      </c>
      <c r="AU1262" s="176" t="s">
        <v>266</v>
      </c>
      <c r="AV1262" s="176" t="s">
        <v>266</v>
      </c>
      <c r="AW1262" s="176" t="s">
        <v>266</v>
      </c>
      <c r="AX1262" s="176" t="s">
        <v>266</v>
      </c>
    </row>
    <row r="1263" spans="1:50" x14ac:dyDescent="0.3">
      <c r="A1263" s="176">
        <v>813234</v>
      </c>
      <c r="B1263" s="176" t="s">
        <v>492</v>
      </c>
      <c r="C1263" s="176" t="s">
        <v>203</v>
      </c>
      <c r="D1263" s="176" t="s">
        <v>205</v>
      </c>
      <c r="E1263" s="176" t="s">
        <v>205</v>
      </c>
      <c r="F1263" s="176" t="s">
        <v>203</v>
      </c>
      <c r="G1263" s="176" t="s">
        <v>205</v>
      </c>
      <c r="H1263" s="176" t="s">
        <v>205</v>
      </c>
      <c r="I1263" s="176" t="s">
        <v>205</v>
      </c>
      <c r="J1263" s="176" t="s">
        <v>203</v>
      </c>
      <c r="K1263" s="176" t="s">
        <v>203</v>
      </c>
      <c r="L1263" s="176" t="s">
        <v>203</v>
      </c>
      <c r="M1263" s="176" t="s">
        <v>203</v>
      </c>
      <c r="N1263" s="176" t="s">
        <v>205</v>
      </c>
      <c r="O1263" s="176" t="s">
        <v>204</v>
      </c>
      <c r="P1263" s="176" t="s">
        <v>204</v>
      </c>
      <c r="Q1263" s="176" t="s">
        <v>204</v>
      </c>
      <c r="R1263" s="176" t="s">
        <v>204</v>
      </c>
      <c r="S1263" s="176" t="s">
        <v>204</v>
      </c>
      <c r="T1263" s="176" t="s">
        <v>204</v>
      </c>
      <c r="U1263" s="176" t="s">
        <v>266</v>
      </c>
      <c r="V1263" s="176" t="s">
        <v>266</v>
      </c>
      <c r="W1263" s="176" t="s">
        <v>266</v>
      </c>
      <c r="X1263" s="176" t="s">
        <v>266</v>
      </c>
      <c r="Y1263" s="176" t="s">
        <v>266</v>
      </c>
      <c r="Z1263" s="176" t="s">
        <v>266</v>
      </c>
      <c r="AA1263" s="176" t="s">
        <v>266</v>
      </c>
      <c r="AB1263" s="176" t="s">
        <v>266</v>
      </c>
      <c r="AC1263" s="176" t="s">
        <v>266</v>
      </c>
      <c r="AD1263" s="176" t="s">
        <v>266</v>
      </c>
      <c r="AE1263" s="176" t="s">
        <v>266</v>
      </c>
      <c r="AF1263" s="176" t="s">
        <v>266</v>
      </c>
      <c r="AG1263" s="176" t="s">
        <v>266</v>
      </c>
      <c r="AH1263" s="176" t="s">
        <v>266</v>
      </c>
      <c r="AI1263" s="176" t="s">
        <v>266</v>
      </c>
      <c r="AJ1263" s="176" t="s">
        <v>266</v>
      </c>
      <c r="AK1263" s="176" t="s">
        <v>266</v>
      </c>
      <c r="AL1263" s="176" t="s">
        <v>266</v>
      </c>
      <c r="AM1263" s="176" t="s">
        <v>266</v>
      </c>
      <c r="AN1263" s="176" t="s">
        <v>266</v>
      </c>
      <c r="AO1263" s="176" t="s">
        <v>266</v>
      </c>
      <c r="AP1263" s="176" t="s">
        <v>266</v>
      </c>
      <c r="AQ1263" s="176" t="s">
        <v>266</v>
      </c>
      <c r="AR1263" s="176" t="s">
        <v>266</v>
      </c>
      <c r="AS1263" s="176" t="s">
        <v>266</v>
      </c>
      <c r="AT1263" s="176" t="s">
        <v>266</v>
      </c>
      <c r="AU1263" s="176" t="s">
        <v>266</v>
      </c>
      <c r="AV1263" s="176" t="s">
        <v>266</v>
      </c>
      <c r="AW1263" s="176" t="s">
        <v>266</v>
      </c>
      <c r="AX1263" s="176" t="s">
        <v>266</v>
      </c>
    </row>
    <row r="1264" spans="1:50" x14ac:dyDescent="0.3">
      <c r="A1264" s="176">
        <v>813240</v>
      </c>
      <c r="B1264" s="176" t="s">
        <v>492</v>
      </c>
      <c r="C1264" s="176" t="s">
        <v>205</v>
      </c>
      <c r="D1264" s="176" t="s">
        <v>203</v>
      </c>
      <c r="E1264" s="176" t="s">
        <v>205</v>
      </c>
      <c r="F1264" s="176" t="s">
        <v>203</v>
      </c>
      <c r="G1264" s="176" t="s">
        <v>205</v>
      </c>
      <c r="H1264" s="176" t="s">
        <v>203</v>
      </c>
      <c r="I1264" s="176" t="s">
        <v>203</v>
      </c>
      <c r="J1264" s="176" t="s">
        <v>205</v>
      </c>
      <c r="K1264" s="176" t="s">
        <v>205</v>
      </c>
      <c r="L1264" s="176" t="s">
        <v>203</v>
      </c>
      <c r="M1264" s="176" t="s">
        <v>205</v>
      </c>
      <c r="N1264" s="176" t="s">
        <v>205</v>
      </c>
      <c r="O1264" s="176" t="s">
        <v>204</v>
      </c>
      <c r="P1264" s="176" t="s">
        <v>204</v>
      </c>
      <c r="Q1264" s="176" t="s">
        <v>204</v>
      </c>
      <c r="R1264" s="176" t="s">
        <v>204</v>
      </c>
      <c r="S1264" s="176" t="s">
        <v>204</v>
      </c>
      <c r="T1264" s="176" t="s">
        <v>204</v>
      </c>
      <c r="U1264" s="176" t="s">
        <v>266</v>
      </c>
      <c r="V1264" s="176" t="s">
        <v>266</v>
      </c>
      <c r="W1264" s="176" t="s">
        <v>266</v>
      </c>
      <c r="X1264" s="176" t="s">
        <v>266</v>
      </c>
      <c r="Y1264" s="176" t="s">
        <v>266</v>
      </c>
      <c r="Z1264" s="176" t="s">
        <v>266</v>
      </c>
      <c r="AA1264" s="176" t="s">
        <v>266</v>
      </c>
      <c r="AB1264" s="176" t="s">
        <v>266</v>
      </c>
      <c r="AC1264" s="176" t="s">
        <v>266</v>
      </c>
      <c r="AD1264" s="176" t="s">
        <v>266</v>
      </c>
      <c r="AE1264" s="176" t="s">
        <v>266</v>
      </c>
      <c r="AF1264" s="176" t="s">
        <v>266</v>
      </c>
      <c r="AG1264" s="176" t="s">
        <v>266</v>
      </c>
      <c r="AH1264" s="176" t="s">
        <v>266</v>
      </c>
      <c r="AI1264" s="176" t="s">
        <v>266</v>
      </c>
      <c r="AJ1264" s="176" t="s">
        <v>266</v>
      </c>
      <c r="AK1264" s="176" t="s">
        <v>266</v>
      </c>
      <c r="AL1264" s="176" t="s">
        <v>266</v>
      </c>
      <c r="AM1264" s="176" t="s">
        <v>266</v>
      </c>
      <c r="AN1264" s="176" t="s">
        <v>266</v>
      </c>
      <c r="AO1264" s="176" t="s">
        <v>266</v>
      </c>
      <c r="AP1264" s="176" t="s">
        <v>266</v>
      </c>
      <c r="AQ1264" s="176" t="s">
        <v>266</v>
      </c>
      <c r="AR1264" s="176" t="s">
        <v>266</v>
      </c>
      <c r="AS1264" s="176" t="s">
        <v>266</v>
      </c>
      <c r="AT1264" s="176" t="s">
        <v>266</v>
      </c>
      <c r="AU1264" s="176" t="s">
        <v>266</v>
      </c>
      <c r="AV1264" s="176" t="s">
        <v>266</v>
      </c>
      <c r="AW1264" s="176" t="s">
        <v>266</v>
      </c>
      <c r="AX1264" s="176" t="s">
        <v>266</v>
      </c>
    </row>
    <row r="1265" spans="1:50" x14ac:dyDescent="0.3">
      <c r="A1265" s="176">
        <v>813242</v>
      </c>
      <c r="B1265" s="176" t="s">
        <v>492</v>
      </c>
      <c r="C1265" s="176" t="s">
        <v>205</v>
      </c>
      <c r="D1265" s="176" t="s">
        <v>205</v>
      </c>
      <c r="E1265" s="176" t="s">
        <v>205</v>
      </c>
      <c r="F1265" s="176" t="s">
        <v>203</v>
      </c>
      <c r="G1265" s="176" t="s">
        <v>203</v>
      </c>
      <c r="H1265" s="176" t="s">
        <v>203</v>
      </c>
      <c r="I1265" s="176" t="s">
        <v>203</v>
      </c>
      <c r="J1265" s="176" t="s">
        <v>203</v>
      </c>
      <c r="K1265" s="176" t="s">
        <v>203</v>
      </c>
      <c r="L1265" s="176" t="s">
        <v>203</v>
      </c>
      <c r="M1265" s="176" t="s">
        <v>203</v>
      </c>
      <c r="N1265" s="176" t="s">
        <v>205</v>
      </c>
      <c r="O1265" s="176" t="s">
        <v>204</v>
      </c>
      <c r="P1265" s="176" t="s">
        <v>204</v>
      </c>
      <c r="Q1265" s="176" t="s">
        <v>204</v>
      </c>
      <c r="R1265" s="176" t="s">
        <v>204</v>
      </c>
      <c r="S1265" s="176" t="s">
        <v>204</v>
      </c>
      <c r="T1265" s="176" t="s">
        <v>204</v>
      </c>
      <c r="U1265" s="176" t="s">
        <v>266</v>
      </c>
      <c r="V1265" s="176" t="s">
        <v>266</v>
      </c>
      <c r="W1265" s="176" t="s">
        <v>266</v>
      </c>
      <c r="X1265" s="176" t="s">
        <v>266</v>
      </c>
      <c r="Y1265" s="176" t="s">
        <v>266</v>
      </c>
      <c r="Z1265" s="176" t="s">
        <v>266</v>
      </c>
      <c r="AA1265" s="176" t="s">
        <v>266</v>
      </c>
      <c r="AB1265" s="176" t="s">
        <v>266</v>
      </c>
      <c r="AC1265" s="176" t="s">
        <v>266</v>
      </c>
      <c r="AD1265" s="176" t="s">
        <v>266</v>
      </c>
      <c r="AE1265" s="176" t="s">
        <v>266</v>
      </c>
      <c r="AF1265" s="176" t="s">
        <v>266</v>
      </c>
      <c r="AG1265" s="176" t="s">
        <v>266</v>
      </c>
      <c r="AH1265" s="176" t="s">
        <v>266</v>
      </c>
      <c r="AI1265" s="176" t="s">
        <v>266</v>
      </c>
      <c r="AJ1265" s="176" t="s">
        <v>266</v>
      </c>
      <c r="AK1265" s="176" t="s">
        <v>266</v>
      </c>
      <c r="AL1265" s="176" t="s">
        <v>266</v>
      </c>
      <c r="AM1265" s="176" t="s">
        <v>266</v>
      </c>
      <c r="AN1265" s="176" t="s">
        <v>266</v>
      </c>
      <c r="AO1265" s="176" t="s">
        <v>266</v>
      </c>
      <c r="AP1265" s="176" t="s">
        <v>266</v>
      </c>
      <c r="AQ1265" s="176" t="s">
        <v>266</v>
      </c>
      <c r="AR1265" s="176" t="s">
        <v>266</v>
      </c>
      <c r="AS1265" s="176" t="s">
        <v>266</v>
      </c>
      <c r="AT1265" s="176" t="s">
        <v>266</v>
      </c>
      <c r="AU1265" s="176" t="s">
        <v>266</v>
      </c>
      <c r="AV1265" s="176" t="s">
        <v>266</v>
      </c>
      <c r="AW1265" s="176" t="s">
        <v>266</v>
      </c>
      <c r="AX1265" s="176" t="s">
        <v>266</v>
      </c>
    </row>
    <row r="1266" spans="1:50" x14ac:dyDescent="0.3">
      <c r="A1266" s="176">
        <v>813249</v>
      </c>
      <c r="B1266" s="176" t="s">
        <v>492</v>
      </c>
      <c r="C1266" s="176" t="s">
        <v>205</v>
      </c>
      <c r="D1266" s="176" t="s">
        <v>205</v>
      </c>
      <c r="E1266" s="176" t="s">
        <v>203</v>
      </c>
      <c r="F1266" s="176" t="s">
        <v>203</v>
      </c>
      <c r="G1266" s="176" t="s">
        <v>205</v>
      </c>
      <c r="H1266" s="176" t="s">
        <v>205</v>
      </c>
      <c r="I1266" s="176" t="s">
        <v>203</v>
      </c>
      <c r="J1266" s="176" t="s">
        <v>205</v>
      </c>
      <c r="K1266" s="176" t="s">
        <v>205</v>
      </c>
      <c r="L1266" s="176" t="s">
        <v>205</v>
      </c>
      <c r="M1266" s="176" t="s">
        <v>203</v>
      </c>
      <c r="N1266" s="176" t="s">
        <v>205</v>
      </c>
      <c r="O1266" s="176" t="s">
        <v>204</v>
      </c>
      <c r="P1266" s="176" t="s">
        <v>204</v>
      </c>
      <c r="Q1266" s="176" t="s">
        <v>204</v>
      </c>
      <c r="R1266" s="176" t="s">
        <v>204</v>
      </c>
      <c r="S1266" s="176" t="s">
        <v>204</v>
      </c>
      <c r="T1266" s="176" t="s">
        <v>204</v>
      </c>
      <c r="U1266" s="176" t="s">
        <v>266</v>
      </c>
      <c r="V1266" s="176" t="s">
        <v>266</v>
      </c>
      <c r="W1266" s="176" t="s">
        <v>266</v>
      </c>
      <c r="X1266" s="176" t="s">
        <v>266</v>
      </c>
      <c r="Y1266" s="176" t="s">
        <v>266</v>
      </c>
      <c r="Z1266" s="176" t="s">
        <v>266</v>
      </c>
      <c r="AA1266" s="176" t="s">
        <v>266</v>
      </c>
      <c r="AB1266" s="176" t="s">
        <v>266</v>
      </c>
      <c r="AC1266" s="176" t="s">
        <v>266</v>
      </c>
      <c r="AD1266" s="176" t="s">
        <v>266</v>
      </c>
      <c r="AE1266" s="176" t="s">
        <v>266</v>
      </c>
      <c r="AF1266" s="176" t="s">
        <v>266</v>
      </c>
      <c r="AG1266" s="176" t="s">
        <v>266</v>
      </c>
      <c r="AH1266" s="176" t="s">
        <v>266</v>
      </c>
      <c r="AI1266" s="176" t="s">
        <v>266</v>
      </c>
      <c r="AJ1266" s="176" t="s">
        <v>266</v>
      </c>
      <c r="AK1266" s="176" t="s">
        <v>266</v>
      </c>
      <c r="AL1266" s="176" t="s">
        <v>266</v>
      </c>
      <c r="AM1266" s="176" t="s">
        <v>266</v>
      </c>
      <c r="AN1266" s="176" t="s">
        <v>266</v>
      </c>
      <c r="AO1266" s="176" t="s">
        <v>266</v>
      </c>
      <c r="AP1266" s="176" t="s">
        <v>266</v>
      </c>
      <c r="AQ1266" s="176" t="s">
        <v>266</v>
      </c>
      <c r="AR1266" s="176" t="s">
        <v>266</v>
      </c>
      <c r="AS1266" s="176" t="s">
        <v>266</v>
      </c>
      <c r="AT1266" s="176" t="s">
        <v>266</v>
      </c>
      <c r="AU1266" s="176" t="s">
        <v>266</v>
      </c>
      <c r="AV1266" s="176" t="s">
        <v>266</v>
      </c>
      <c r="AW1266" s="176" t="s">
        <v>266</v>
      </c>
      <c r="AX1266" s="176" t="s">
        <v>266</v>
      </c>
    </row>
    <row r="1267" spans="1:50" x14ac:dyDescent="0.3">
      <c r="A1267" s="176">
        <v>813277</v>
      </c>
      <c r="B1267" s="176" t="s">
        <v>492</v>
      </c>
      <c r="C1267" s="176" t="s">
        <v>203</v>
      </c>
      <c r="D1267" s="176" t="s">
        <v>205</v>
      </c>
      <c r="E1267" s="176" t="s">
        <v>205</v>
      </c>
      <c r="F1267" s="176" t="s">
        <v>205</v>
      </c>
      <c r="G1267" s="176" t="s">
        <v>203</v>
      </c>
      <c r="H1267" s="176" t="s">
        <v>205</v>
      </c>
      <c r="I1267" s="176" t="s">
        <v>205</v>
      </c>
      <c r="J1267" s="176" t="s">
        <v>205</v>
      </c>
      <c r="K1267" s="176" t="s">
        <v>203</v>
      </c>
      <c r="L1267" s="176" t="s">
        <v>203</v>
      </c>
      <c r="M1267" s="176" t="s">
        <v>205</v>
      </c>
      <c r="N1267" s="176" t="s">
        <v>205</v>
      </c>
      <c r="O1267" s="176" t="s">
        <v>204</v>
      </c>
      <c r="P1267" s="176" t="s">
        <v>204</v>
      </c>
      <c r="Q1267" s="176" t="s">
        <v>204</v>
      </c>
      <c r="R1267" s="176" t="s">
        <v>204</v>
      </c>
      <c r="S1267" s="176" t="s">
        <v>204</v>
      </c>
      <c r="T1267" s="176" t="s">
        <v>204</v>
      </c>
      <c r="U1267" s="176" t="s">
        <v>266</v>
      </c>
      <c r="V1267" s="176" t="s">
        <v>266</v>
      </c>
      <c r="W1267" s="176" t="s">
        <v>266</v>
      </c>
      <c r="X1267" s="176" t="s">
        <v>266</v>
      </c>
      <c r="Y1267" s="176" t="s">
        <v>266</v>
      </c>
      <c r="Z1267" s="176" t="s">
        <v>266</v>
      </c>
      <c r="AA1267" s="176" t="s">
        <v>266</v>
      </c>
      <c r="AB1267" s="176" t="s">
        <v>266</v>
      </c>
      <c r="AC1267" s="176" t="s">
        <v>266</v>
      </c>
      <c r="AD1267" s="176" t="s">
        <v>266</v>
      </c>
      <c r="AE1267" s="176" t="s">
        <v>266</v>
      </c>
      <c r="AF1267" s="176" t="s">
        <v>266</v>
      </c>
      <c r="AG1267" s="176" t="s">
        <v>266</v>
      </c>
      <c r="AH1267" s="176" t="s">
        <v>266</v>
      </c>
      <c r="AI1267" s="176" t="s">
        <v>266</v>
      </c>
      <c r="AJ1267" s="176" t="s">
        <v>266</v>
      </c>
      <c r="AK1267" s="176" t="s">
        <v>266</v>
      </c>
      <c r="AL1267" s="176" t="s">
        <v>266</v>
      </c>
      <c r="AM1267" s="176" t="s">
        <v>266</v>
      </c>
      <c r="AN1267" s="176" t="s">
        <v>266</v>
      </c>
      <c r="AO1267" s="176" t="s">
        <v>266</v>
      </c>
      <c r="AP1267" s="176" t="s">
        <v>266</v>
      </c>
      <c r="AQ1267" s="176" t="s">
        <v>266</v>
      </c>
      <c r="AR1267" s="176" t="s">
        <v>266</v>
      </c>
      <c r="AS1267" s="176" t="s">
        <v>266</v>
      </c>
      <c r="AT1267" s="176" t="s">
        <v>266</v>
      </c>
      <c r="AU1267" s="176" t="s">
        <v>266</v>
      </c>
      <c r="AV1267" s="176" t="s">
        <v>266</v>
      </c>
      <c r="AW1267" s="176" t="s">
        <v>266</v>
      </c>
      <c r="AX1267" s="176" t="s">
        <v>266</v>
      </c>
    </row>
    <row r="1268" spans="1:50" x14ac:dyDescent="0.3">
      <c r="A1268" s="176">
        <v>813306</v>
      </c>
      <c r="B1268" s="176" t="s">
        <v>492</v>
      </c>
      <c r="C1268" s="176" t="s">
        <v>205</v>
      </c>
      <c r="D1268" s="176" t="s">
        <v>205</v>
      </c>
      <c r="E1268" s="176" t="s">
        <v>205</v>
      </c>
      <c r="F1268" s="176" t="s">
        <v>203</v>
      </c>
      <c r="G1268" s="176" t="s">
        <v>205</v>
      </c>
      <c r="H1268" s="176" t="s">
        <v>205</v>
      </c>
      <c r="I1268" s="176" t="s">
        <v>205</v>
      </c>
      <c r="J1268" s="176" t="s">
        <v>203</v>
      </c>
      <c r="K1268" s="176" t="s">
        <v>203</v>
      </c>
      <c r="L1268" s="176" t="s">
        <v>205</v>
      </c>
      <c r="M1268" s="176" t="s">
        <v>203</v>
      </c>
      <c r="N1268" s="176" t="s">
        <v>205</v>
      </c>
      <c r="O1268" s="176" t="s">
        <v>204</v>
      </c>
      <c r="P1268" s="176" t="s">
        <v>204</v>
      </c>
      <c r="Q1268" s="176" t="s">
        <v>204</v>
      </c>
      <c r="R1268" s="176" t="s">
        <v>204</v>
      </c>
      <c r="S1268" s="176" t="s">
        <v>204</v>
      </c>
      <c r="T1268" s="176" t="s">
        <v>204</v>
      </c>
      <c r="U1268" s="176" t="s">
        <v>266</v>
      </c>
      <c r="V1268" s="176" t="s">
        <v>266</v>
      </c>
      <c r="W1268" s="176" t="s">
        <v>266</v>
      </c>
      <c r="X1268" s="176" t="s">
        <v>266</v>
      </c>
      <c r="Y1268" s="176" t="s">
        <v>266</v>
      </c>
      <c r="Z1268" s="176" t="s">
        <v>266</v>
      </c>
      <c r="AA1268" s="176" t="s">
        <v>266</v>
      </c>
      <c r="AB1268" s="176" t="s">
        <v>266</v>
      </c>
      <c r="AC1268" s="176" t="s">
        <v>266</v>
      </c>
      <c r="AD1268" s="176" t="s">
        <v>266</v>
      </c>
      <c r="AE1268" s="176" t="s">
        <v>266</v>
      </c>
      <c r="AF1268" s="176" t="s">
        <v>266</v>
      </c>
      <c r="AG1268" s="176" t="s">
        <v>266</v>
      </c>
      <c r="AH1268" s="176" t="s">
        <v>266</v>
      </c>
      <c r="AI1268" s="176" t="s">
        <v>266</v>
      </c>
      <c r="AJ1268" s="176" t="s">
        <v>266</v>
      </c>
      <c r="AK1268" s="176" t="s">
        <v>266</v>
      </c>
      <c r="AL1268" s="176" t="s">
        <v>266</v>
      </c>
      <c r="AM1268" s="176" t="s">
        <v>266</v>
      </c>
      <c r="AN1268" s="176" t="s">
        <v>266</v>
      </c>
      <c r="AO1268" s="176" t="s">
        <v>266</v>
      </c>
      <c r="AP1268" s="176" t="s">
        <v>266</v>
      </c>
      <c r="AQ1268" s="176" t="s">
        <v>266</v>
      </c>
      <c r="AR1268" s="176" t="s">
        <v>266</v>
      </c>
      <c r="AS1268" s="176" t="s">
        <v>266</v>
      </c>
      <c r="AT1268" s="176" t="s">
        <v>266</v>
      </c>
      <c r="AU1268" s="176" t="s">
        <v>266</v>
      </c>
      <c r="AV1268" s="176" t="s">
        <v>266</v>
      </c>
      <c r="AW1268" s="176" t="s">
        <v>266</v>
      </c>
      <c r="AX1268" s="176" t="s">
        <v>266</v>
      </c>
    </row>
    <row r="1269" spans="1:50" x14ac:dyDescent="0.3">
      <c r="A1269" s="176">
        <v>813344</v>
      </c>
      <c r="B1269" s="176" t="s">
        <v>492</v>
      </c>
      <c r="C1269" s="176" t="s">
        <v>205</v>
      </c>
      <c r="D1269" s="176" t="s">
        <v>203</v>
      </c>
      <c r="E1269" s="176" t="s">
        <v>205</v>
      </c>
      <c r="F1269" s="176" t="s">
        <v>205</v>
      </c>
      <c r="G1269" s="176" t="s">
        <v>205</v>
      </c>
      <c r="H1269" s="176" t="s">
        <v>205</v>
      </c>
      <c r="I1269" s="176" t="s">
        <v>205</v>
      </c>
      <c r="J1269" s="176" t="s">
        <v>205</v>
      </c>
      <c r="K1269" s="176" t="s">
        <v>203</v>
      </c>
      <c r="L1269" s="176" t="s">
        <v>203</v>
      </c>
      <c r="M1269" s="176" t="s">
        <v>205</v>
      </c>
      <c r="N1269" s="176" t="s">
        <v>205</v>
      </c>
      <c r="O1269" s="176" t="s">
        <v>204</v>
      </c>
      <c r="P1269" s="176" t="s">
        <v>204</v>
      </c>
      <c r="Q1269" s="176" t="s">
        <v>204</v>
      </c>
      <c r="R1269" s="176" t="s">
        <v>204</v>
      </c>
      <c r="S1269" s="176" t="s">
        <v>204</v>
      </c>
      <c r="T1269" s="176" t="s">
        <v>204</v>
      </c>
      <c r="U1269" s="176" t="s">
        <v>266</v>
      </c>
      <c r="V1269" s="176" t="s">
        <v>266</v>
      </c>
      <c r="W1269" s="176" t="s">
        <v>266</v>
      </c>
      <c r="X1269" s="176" t="s">
        <v>266</v>
      </c>
      <c r="Y1269" s="176" t="s">
        <v>266</v>
      </c>
      <c r="Z1269" s="176" t="s">
        <v>266</v>
      </c>
      <c r="AA1269" s="176" t="s">
        <v>266</v>
      </c>
      <c r="AB1269" s="176" t="s">
        <v>266</v>
      </c>
      <c r="AC1269" s="176" t="s">
        <v>266</v>
      </c>
      <c r="AD1269" s="176" t="s">
        <v>266</v>
      </c>
      <c r="AE1269" s="176" t="s">
        <v>266</v>
      </c>
      <c r="AF1269" s="176" t="s">
        <v>266</v>
      </c>
      <c r="AG1269" s="176" t="s">
        <v>266</v>
      </c>
      <c r="AH1269" s="176" t="s">
        <v>266</v>
      </c>
      <c r="AI1269" s="176" t="s">
        <v>266</v>
      </c>
      <c r="AJ1269" s="176" t="s">
        <v>266</v>
      </c>
      <c r="AK1269" s="176" t="s">
        <v>266</v>
      </c>
      <c r="AL1269" s="176" t="s">
        <v>266</v>
      </c>
      <c r="AM1269" s="176" t="s">
        <v>266</v>
      </c>
      <c r="AN1269" s="176" t="s">
        <v>266</v>
      </c>
      <c r="AO1269" s="176" t="s">
        <v>266</v>
      </c>
      <c r="AP1269" s="176" t="s">
        <v>266</v>
      </c>
      <c r="AQ1269" s="176" t="s">
        <v>266</v>
      </c>
      <c r="AR1269" s="176" t="s">
        <v>266</v>
      </c>
      <c r="AS1269" s="176" t="s">
        <v>266</v>
      </c>
      <c r="AT1269" s="176" t="s">
        <v>266</v>
      </c>
      <c r="AU1269" s="176" t="s">
        <v>266</v>
      </c>
      <c r="AV1269" s="176" t="s">
        <v>266</v>
      </c>
      <c r="AW1269" s="176" t="s">
        <v>266</v>
      </c>
      <c r="AX1269" s="176" t="s">
        <v>266</v>
      </c>
    </row>
    <row r="1270" spans="1:50" x14ac:dyDescent="0.3">
      <c r="A1270" s="176">
        <v>813352</v>
      </c>
      <c r="B1270" s="176" t="s">
        <v>492</v>
      </c>
      <c r="C1270" s="176" t="s">
        <v>203</v>
      </c>
      <c r="D1270" s="176" t="s">
        <v>203</v>
      </c>
      <c r="E1270" s="176" t="s">
        <v>205</v>
      </c>
      <c r="F1270" s="176" t="s">
        <v>205</v>
      </c>
      <c r="G1270" s="176" t="s">
        <v>205</v>
      </c>
      <c r="H1270" s="176" t="s">
        <v>205</v>
      </c>
      <c r="I1270" s="176" t="s">
        <v>205</v>
      </c>
      <c r="J1270" s="176" t="s">
        <v>205</v>
      </c>
      <c r="K1270" s="176" t="s">
        <v>204</v>
      </c>
      <c r="L1270" s="176" t="s">
        <v>204</v>
      </c>
      <c r="M1270" s="176" t="s">
        <v>205</v>
      </c>
      <c r="N1270" s="176" t="s">
        <v>205</v>
      </c>
      <c r="O1270" s="176" t="s">
        <v>204</v>
      </c>
      <c r="P1270" s="176" t="s">
        <v>204</v>
      </c>
      <c r="Q1270" s="176" t="s">
        <v>204</v>
      </c>
      <c r="R1270" s="176" t="s">
        <v>204</v>
      </c>
      <c r="S1270" s="176" t="s">
        <v>204</v>
      </c>
      <c r="T1270" s="176" t="s">
        <v>204</v>
      </c>
      <c r="U1270" s="176" t="s">
        <v>266</v>
      </c>
      <c r="V1270" s="176" t="s">
        <v>266</v>
      </c>
      <c r="W1270" s="176" t="s">
        <v>266</v>
      </c>
      <c r="X1270" s="176" t="s">
        <v>266</v>
      </c>
      <c r="Y1270" s="176" t="s">
        <v>266</v>
      </c>
      <c r="Z1270" s="176" t="s">
        <v>266</v>
      </c>
      <c r="AA1270" s="176" t="s">
        <v>266</v>
      </c>
      <c r="AB1270" s="176" t="s">
        <v>266</v>
      </c>
      <c r="AC1270" s="176" t="s">
        <v>266</v>
      </c>
      <c r="AD1270" s="176" t="s">
        <v>266</v>
      </c>
      <c r="AE1270" s="176" t="s">
        <v>266</v>
      </c>
      <c r="AF1270" s="176" t="s">
        <v>266</v>
      </c>
      <c r="AG1270" s="176" t="s">
        <v>266</v>
      </c>
      <c r="AH1270" s="176" t="s">
        <v>266</v>
      </c>
      <c r="AI1270" s="176" t="s">
        <v>266</v>
      </c>
      <c r="AJ1270" s="176" t="s">
        <v>266</v>
      </c>
      <c r="AK1270" s="176" t="s">
        <v>266</v>
      </c>
      <c r="AL1270" s="176" t="s">
        <v>266</v>
      </c>
      <c r="AM1270" s="176" t="s">
        <v>266</v>
      </c>
      <c r="AN1270" s="176" t="s">
        <v>266</v>
      </c>
      <c r="AO1270" s="176" t="s">
        <v>266</v>
      </c>
      <c r="AP1270" s="176" t="s">
        <v>266</v>
      </c>
      <c r="AQ1270" s="176" t="s">
        <v>266</v>
      </c>
      <c r="AR1270" s="176" t="s">
        <v>266</v>
      </c>
      <c r="AS1270" s="176" t="s">
        <v>266</v>
      </c>
      <c r="AT1270" s="176" t="s">
        <v>266</v>
      </c>
      <c r="AU1270" s="176" t="s">
        <v>266</v>
      </c>
      <c r="AV1270" s="176" t="s">
        <v>266</v>
      </c>
      <c r="AW1270" s="176" t="s">
        <v>266</v>
      </c>
      <c r="AX1270" s="176" t="s">
        <v>266</v>
      </c>
    </row>
    <row r="1271" spans="1:50" x14ac:dyDescent="0.3">
      <c r="A1271" s="176">
        <v>813354</v>
      </c>
      <c r="B1271" s="176" t="s">
        <v>492</v>
      </c>
      <c r="C1271" s="176" t="s">
        <v>205</v>
      </c>
      <c r="D1271" s="176" t="s">
        <v>205</v>
      </c>
      <c r="E1271" s="176" t="s">
        <v>205</v>
      </c>
      <c r="F1271" s="176" t="s">
        <v>203</v>
      </c>
      <c r="G1271" s="176" t="s">
        <v>203</v>
      </c>
      <c r="H1271" s="176" t="s">
        <v>205</v>
      </c>
      <c r="I1271" s="176" t="s">
        <v>205</v>
      </c>
      <c r="J1271" s="176" t="s">
        <v>205</v>
      </c>
      <c r="K1271" s="176" t="s">
        <v>204</v>
      </c>
      <c r="L1271" s="176" t="s">
        <v>205</v>
      </c>
      <c r="M1271" s="176" t="s">
        <v>205</v>
      </c>
      <c r="N1271" s="176" t="s">
        <v>205</v>
      </c>
      <c r="O1271" s="176" t="s">
        <v>204</v>
      </c>
      <c r="P1271" s="176" t="s">
        <v>204</v>
      </c>
      <c r="Q1271" s="176" t="s">
        <v>204</v>
      </c>
      <c r="R1271" s="176" t="s">
        <v>204</v>
      </c>
      <c r="S1271" s="176" t="s">
        <v>204</v>
      </c>
      <c r="T1271" s="176" t="s">
        <v>204</v>
      </c>
      <c r="U1271" s="176" t="s">
        <v>266</v>
      </c>
      <c r="V1271" s="176" t="s">
        <v>266</v>
      </c>
      <c r="W1271" s="176" t="s">
        <v>266</v>
      </c>
      <c r="X1271" s="176" t="s">
        <v>266</v>
      </c>
      <c r="Y1271" s="176" t="s">
        <v>266</v>
      </c>
      <c r="Z1271" s="176" t="s">
        <v>266</v>
      </c>
      <c r="AA1271" s="176" t="s">
        <v>266</v>
      </c>
      <c r="AB1271" s="176" t="s">
        <v>266</v>
      </c>
      <c r="AC1271" s="176" t="s">
        <v>266</v>
      </c>
      <c r="AD1271" s="176" t="s">
        <v>266</v>
      </c>
      <c r="AE1271" s="176" t="s">
        <v>266</v>
      </c>
      <c r="AF1271" s="176" t="s">
        <v>266</v>
      </c>
      <c r="AG1271" s="176" t="s">
        <v>266</v>
      </c>
      <c r="AH1271" s="176" t="s">
        <v>266</v>
      </c>
      <c r="AI1271" s="176" t="s">
        <v>266</v>
      </c>
      <c r="AJ1271" s="176" t="s">
        <v>266</v>
      </c>
      <c r="AK1271" s="176" t="s">
        <v>266</v>
      </c>
      <c r="AL1271" s="176" t="s">
        <v>266</v>
      </c>
      <c r="AM1271" s="176" t="s">
        <v>266</v>
      </c>
      <c r="AN1271" s="176" t="s">
        <v>266</v>
      </c>
      <c r="AO1271" s="176" t="s">
        <v>266</v>
      </c>
      <c r="AP1271" s="176" t="s">
        <v>266</v>
      </c>
      <c r="AQ1271" s="176" t="s">
        <v>266</v>
      </c>
      <c r="AR1271" s="176" t="s">
        <v>266</v>
      </c>
      <c r="AS1271" s="176" t="s">
        <v>266</v>
      </c>
      <c r="AT1271" s="176" t="s">
        <v>266</v>
      </c>
      <c r="AU1271" s="176" t="s">
        <v>266</v>
      </c>
      <c r="AV1271" s="176" t="s">
        <v>266</v>
      </c>
      <c r="AW1271" s="176" t="s">
        <v>266</v>
      </c>
      <c r="AX1271" s="176" t="s">
        <v>266</v>
      </c>
    </row>
    <row r="1272" spans="1:50" x14ac:dyDescent="0.3">
      <c r="A1272" s="176">
        <v>813486</v>
      </c>
      <c r="B1272" s="176" t="s">
        <v>492</v>
      </c>
      <c r="C1272" s="176" t="s">
        <v>205</v>
      </c>
      <c r="D1272" s="176" t="s">
        <v>205</v>
      </c>
      <c r="E1272" s="176" t="s">
        <v>205</v>
      </c>
      <c r="F1272" s="176" t="s">
        <v>205</v>
      </c>
      <c r="G1272" s="176" t="s">
        <v>205</v>
      </c>
      <c r="H1272" s="176" t="s">
        <v>205</v>
      </c>
      <c r="I1272" s="176" t="s">
        <v>205</v>
      </c>
      <c r="J1272" s="176" t="s">
        <v>205</v>
      </c>
      <c r="K1272" s="176" t="s">
        <v>205</v>
      </c>
      <c r="L1272" s="176" t="s">
        <v>205</v>
      </c>
      <c r="M1272" s="176" t="s">
        <v>205</v>
      </c>
      <c r="N1272" s="176" t="s">
        <v>205</v>
      </c>
      <c r="O1272" s="176" t="s">
        <v>204</v>
      </c>
      <c r="P1272" s="176" t="s">
        <v>204</v>
      </c>
      <c r="Q1272" s="176" t="s">
        <v>204</v>
      </c>
      <c r="R1272" s="176" t="s">
        <v>204</v>
      </c>
      <c r="S1272" s="176" t="s">
        <v>204</v>
      </c>
      <c r="T1272" s="176" t="s">
        <v>204</v>
      </c>
      <c r="U1272" s="176" t="s">
        <v>266</v>
      </c>
      <c r="V1272" s="176" t="s">
        <v>266</v>
      </c>
      <c r="W1272" s="176" t="s">
        <v>266</v>
      </c>
      <c r="X1272" s="176" t="s">
        <v>266</v>
      </c>
      <c r="Y1272" s="176" t="s">
        <v>266</v>
      </c>
      <c r="Z1272" s="176" t="s">
        <v>266</v>
      </c>
      <c r="AA1272" s="176" t="s">
        <v>266</v>
      </c>
      <c r="AB1272" s="176" t="s">
        <v>266</v>
      </c>
      <c r="AC1272" s="176" t="s">
        <v>266</v>
      </c>
      <c r="AD1272" s="176" t="s">
        <v>266</v>
      </c>
      <c r="AE1272" s="176" t="s">
        <v>266</v>
      </c>
      <c r="AF1272" s="176" t="s">
        <v>266</v>
      </c>
      <c r="AG1272" s="176" t="s">
        <v>266</v>
      </c>
      <c r="AH1272" s="176" t="s">
        <v>266</v>
      </c>
      <c r="AI1272" s="176" t="s">
        <v>266</v>
      </c>
      <c r="AJ1272" s="176" t="s">
        <v>266</v>
      </c>
      <c r="AK1272" s="176" t="s">
        <v>266</v>
      </c>
      <c r="AL1272" s="176" t="s">
        <v>266</v>
      </c>
      <c r="AM1272" s="176" t="s">
        <v>266</v>
      </c>
      <c r="AN1272" s="176" t="s">
        <v>266</v>
      </c>
      <c r="AO1272" s="176" t="s">
        <v>266</v>
      </c>
      <c r="AP1272" s="176" t="s">
        <v>266</v>
      </c>
      <c r="AQ1272" s="176" t="s">
        <v>266</v>
      </c>
      <c r="AR1272" s="176" t="s">
        <v>266</v>
      </c>
      <c r="AS1272" s="176" t="s">
        <v>266</v>
      </c>
      <c r="AT1272" s="176" t="s">
        <v>266</v>
      </c>
      <c r="AU1272" s="176" t="s">
        <v>266</v>
      </c>
      <c r="AV1272" s="176" t="s">
        <v>266</v>
      </c>
      <c r="AW1272" s="176" t="s">
        <v>266</v>
      </c>
      <c r="AX1272" s="176" t="s">
        <v>266</v>
      </c>
    </row>
    <row r="1273" spans="1:50" x14ac:dyDescent="0.3">
      <c r="A1273" s="176">
        <v>813491</v>
      </c>
      <c r="B1273" s="176" t="s">
        <v>492</v>
      </c>
      <c r="C1273" s="176" t="s">
        <v>205</v>
      </c>
      <c r="D1273" s="176" t="s">
        <v>205</v>
      </c>
      <c r="E1273" s="176" t="s">
        <v>205</v>
      </c>
      <c r="F1273" s="176" t="s">
        <v>205</v>
      </c>
      <c r="G1273" s="176" t="s">
        <v>205</v>
      </c>
      <c r="H1273" s="176" t="s">
        <v>205</v>
      </c>
      <c r="I1273" s="176" t="s">
        <v>205</v>
      </c>
      <c r="J1273" s="176" t="s">
        <v>205</v>
      </c>
      <c r="K1273" s="176" t="s">
        <v>205</v>
      </c>
      <c r="L1273" s="176" t="s">
        <v>205</v>
      </c>
      <c r="M1273" s="176" t="s">
        <v>205</v>
      </c>
      <c r="N1273" s="176" t="s">
        <v>205</v>
      </c>
      <c r="O1273" s="176" t="s">
        <v>204</v>
      </c>
      <c r="P1273" s="176" t="s">
        <v>204</v>
      </c>
      <c r="Q1273" s="176" t="s">
        <v>204</v>
      </c>
      <c r="R1273" s="176" t="s">
        <v>204</v>
      </c>
      <c r="S1273" s="176" t="s">
        <v>204</v>
      </c>
      <c r="T1273" s="176" t="s">
        <v>204</v>
      </c>
      <c r="U1273" s="176" t="s">
        <v>266</v>
      </c>
      <c r="V1273" s="176" t="s">
        <v>266</v>
      </c>
      <c r="W1273" s="176" t="s">
        <v>266</v>
      </c>
      <c r="X1273" s="176" t="s">
        <v>266</v>
      </c>
      <c r="Y1273" s="176" t="s">
        <v>266</v>
      </c>
      <c r="Z1273" s="176" t="s">
        <v>266</v>
      </c>
      <c r="AA1273" s="176" t="s">
        <v>266</v>
      </c>
      <c r="AB1273" s="176" t="s">
        <v>266</v>
      </c>
      <c r="AC1273" s="176" t="s">
        <v>266</v>
      </c>
      <c r="AD1273" s="176" t="s">
        <v>266</v>
      </c>
      <c r="AE1273" s="176" t="s">
        <v>266</v>
      </c>
      <c r="AF1273" s="176" t="s">
        <v>266</v>
      </c>
      <c r="AG1273" s="176" t="s">
        <v>266</v>
      </c>
      <c r="AH1273" s="176" t="s">
        <v>266</v>
      </c>
      <c r="AI1273" s="176" t="s">
        <v>266</v>
      </c>
      <c r="AJ1273" s="176" t="s">
        <v>266</v>
      </c>
      <c r="AK1273" s="176" t="s">
        <v>266</v>
      </c>
      <c r="AL1273" s="176" t="s">
        <v>266</v>
      </c>
      <c r="AM1273" s="176" t="s">
        <v>266</v>
      </c>
      <c r="AN1273" s="176" t="s">
        <v>266</v>
      </c>
      <c r="AO1273" s="176" t="s">
        <v>266</v>
      </c>
      <c r="AP1273" s="176" t="s">
        <v>266</v>
      </c>
      <c r="AQ1273" s="176" t="s">
        <v>266</v>
      </c>
      <c r="AR1273" s="176" t="s">
        <v>266</v>
      </c>
      <c r="AS1273" s="176" t="s">
        <v>266</v>
      </c>
      <c r="AT1273" s="176" t="s">
        <v>266</v>
      </c>
      <c r="AU1273" s="176" t="s">
        <v>266</v>
      </c>
      <c r="AV1273" s="176" t="s">
        <v>266</v>
      </c>
      <c r="AW1273" s="176" t="s">
        <v>266</v>
      </c>
      <c r="AX1273" s="176" t="s">
        <v>266</v>
      </c>
    </row>
    <row r="1274" spans="1:50" x14ac:dyDescent="0.3">
      <c r="A1274" s="176">
        <v>813497</v>
      </c>
      <c r="B1274" s="176" t="s">
        <v>492</v>
      </c>
      <c r="C1274" s="176" t="s">
        <v>205</v>
      </c>
      <c r="D1274" s="176" t="s">
        <v>205</v>
      </c>
      <c r="E1274" s="176" t="s">
        <v>205</v>
      </c>
      <c r="F1274" s="176" t="s">
        <v>205</v>
      </c>
      <c r="G1274" s="176" t="s">
        <v>205</v>
      </c>
      <c r="H1274" s="176" t="s">
        <v>205</v>
      </c>
      <c r="I1274" s="176" t="s">
        <v>205</v>
      </c>
      <c r="J1274" s="176" t="s">
        <v>205</v>
      </c>
      <c r="K1274" s="176" t="s">
        <v>205</v>
      </c>
      <c r="L1274" s="176" t="s">
        <v>205</v>
      </c>
      <c r="M1274" s="176" t="s">
        <v>205</v>
      </c>
      <c r="N1274" s="176" t="s">
        <v>205</v>
      </c>
      <c r="O1274" s="176" t="s">
        <v>204</v>
      </c>
      <c r="P1274" s="176" t="s">
        <v>204</v>
      </c>
      <c r="Q1274" s="176" t="s">
        <v>204</v>
      </c>
      <c r="R1274" s="176" t="s">
        <v>204</v>
      </c>
      <c r="S1274" s="176" t="s">
        <v>204</v>
      </c>
      <c r="T1274" s="176" t="s">
        <v>204</v>
      </c>
      <c r="U1274" s="176" t="s">
        <v>266</v>
      </c>
      <c r="V1274" s="176" t="s">
        <v>266</v>
      </c>
      <c r="W1274" s="176" t="s">
        <v>266</v>
      </c>
      <c r="X1274" s="176" t="s">
        <v>266</v>
      </c>
      <c r="Y1274" s="176" t="s">
        <v>266</v>
      </c>
      <c r="Z1274" s="176" t="s">
        <v>266</v>
      </c>
      <c r="AA1274" s="176" t="s">
        <v>266</v>
      </c>
      <c r="AB1274" s="176" t="s">
        <v>266</v>
      </c>
      <c r="AC1274" s="176" t="s">
        <v>266</v>
      </c>
      <c r="AD1274" s="176" t="s">
        <v>266</v>
      </c>
      <c r="AE1274" s="176" t="s">
        <v>266</v>
      </c>
      <c r="AF1274" s="176" t="s">
        <v>266</v>
      </c>
      <c r="AG1274" s="176" t="s">
        <v>266</v>
      </c>
      <c r="AH1274" s="176" t="s">
        <v>266</v>
      </c>
      <c r="AI1274" s="176" t="s">
        <v>266</v>
      </c>
      <c r="AJ1274" s="176" t="s">
        <v>266</v>
      </c>
      <c r="AK1274" s="176" t="s">
        <v>266</v>
      </c>
      <c r="AL1274" s="176" t="s">
        <v>266</v>
      </c>
      <c r="AM1274" s="176" t="s">
        <v>266</v>
      </c>
      <c r="AN1274" s="176" t="s">
        <v>266</v>
      </c>
      <c r="AO1274" s="176" t="s">
        <v>266</v>
      </c>
      <c r="AP1274" s="176" t="s">
        <v>266</v>
      </c>
      <c r="AQ1274" s="176" t="s">
        <v>266</v>
      </c>
      <c r="AR1274" s="176" t="s">
        <v>266</v>
      </c>
      <c r="AS1274" s="176" t="s">
        <v>266</v>
      </c>
      <c r="AT1274" s="176" t="s">
        <v>266</v>
      </c>
      <c r="AU1274" s="176" t="s">
        <v>266</v>
      </c>
      <c r="AV1274" s="176" t="s">
        <v>266</v>
      </c>
      <c r="AW1274" s="176" t="s">
        <v>266</v>
      </c>
      <c r="AX1274" s="176" t="s">
        <v>266</v>
      </c>
    </row>
    <row r="1275" spans="1:50" x14ac:dyDescent="0.3">
      <c r="A1275" s="176">
        <v>813507</v>
      </c>
      <c r="B1275" s="176" t="s">
        <v>492</v>
      </c>
      <c r="C1275" s="176" t="s">
        <v>205</v>
      </c>
      <c r="D1275" s="176" t="s">
        <v>205</v>
      </c>
      <c r="E1275" s="176" t="s">
        <v>205</v>
      </c>
      <c r="F1275" s="176" t="s">
        <v>205</v>
      </c>
      <c r="G1275" s="176" t="s">
        <v>205</v>
      </c>
      <c r="H1275" s="176" t="s">
        <v>205</v>
      </c>
      <c r="I1275" s="176" t="s">
        <v>205</v>
      </c>
      <c r="J1275" s="176" t="s">
        <v>205</v>
      </c>
      <c r="K1275" s="176" t="s">
        <v>205</v>
      </c>
      <c r="L1275" s="176" t="s">
        <v>205</v>
      </c>
      <c r="M1275" s="176" t="s">
        <v>205</v>
      </c>
      <c r="N1275" s="176" t="s">
        <v>205</v>
      </c>
      <c r="O1275" s="176" t="s">
        <v>204</v>
      </c>
      <c r="P1275" s="176" t="s">
        <v>204</v>
      </c>
      <c r="Q1275" s="176" t="s">
        <v>204</v>
      </c>
      <c r="R1275" s="176" t="s">
        <v>204</v>
      </c>
      <c r="S1275" s="176" t="s">
        <v>204</v>
      </c>
      <c r="T1275" s="176" t="s">
        <v>204</v>
      </c>
      <c r="U1275" s="176" t="s">
        <v>266</v>
      </c>
      <c r="V1275" s="176" t="s">
        <v>266</v>
      </c>
      <c r="W1275" s="176" t="s">
        <v>266</v>
      </c>
      <c r="X1275" s="176" t="s">
        <v>266</v>
      </c>
      <c r="Y1275" s="176" t="s">
        <v>266</v>
      </c>
      <c r="Z1275" s="176" t="s">
        <v>266</v>
      </c>
      <c r="AA1275" s="176" t="s">
        <v>266</v>
      </c>
      <c r="AB1275" s="176" t="s">
        <v>266</v>
      </c>
      <c r="AC1275" s="176" t="s">
        <v>266</v>
      </c>
      <c r="AD1275" s="176" t="s">
        <v>266</v>
      </c>
      <c r="AE1275" s="176" t="s">
        <v>266</v>
      </c>
      <c r="AF1275" s="176" t="s">
        <v>266</v>
      </c>
      <c r="AG1275" s="176" t="s">
        <v>266</v>
      </c>
      <c r="AH1275" s="176" t="s">
        <v>266</v>
      </c>
      <c r="AI1275" s="176" t="s">
        <v>266</v>
      </c>
      <c r="AJ1275" s="176" t="s">
        <v>266</v>
      </c>
      <c r="AK1275" s="176" t="s">
        <v>266</v>
      </c>
      <c r="AL1275" s="176" t="s">
        <v>266</v>
      </c>
      <c r="AM1275" s="176" t="s">
        <v>266</v>
      </c>
      <c r="AN1275" s="176" t="s">
        <v>266</v>
      </c>
      <c r="AO1275" s="176" t="s">
        <v>266</v>
      </c>
      <c r="AP1275" s="176" t="s">
        <v>266</v>
      </c>
      <c r="AQ1275" s="176" t="s">
        <v>266</v>
      </c>
      <c r="AR1275" s="176" t="s">
        <v>266</v>
      </c>
      <c r="AS1275" s="176" t="s">
        <v>266</v>
      </c>
      <c r="AT1275" s="176" t="s">
        <v>266</v>
      </c>
      <c r="AU1275" s="176" t="s">
        <v>266</v>
      </c>
      <c r="AV1275" s="176" t="s">
        <v>266</v>
      </c>
      <c r="AW1275" s="176" t="s">
        <v>266</v>
      </c>
      <c r="AX1275" s="176" t="s">
        <v>266</v>
      </c>
    </row>
    <row r="1276" spans="1:50" x14ac:dyDescent="0.3">
      <c r="A1276" s="176">
        <v>813518</v>
      </c>
      <c r="B1276" s="176" t="s">
        <v>492</v>
      </c>
      <c r="C1276" s="176" t="s">
        <v>205</v>
      </c>
      <c r="D1276" s="176" t="s">
        <v>205</v>
      </c>
      <c r="E1276" s="176" t="s">
        <v>205</v>
      </c>
      <c r="F1276" s="176" t="s">
        <v>205</v>
      </c>
      <c r="G1276" s="176" t="s">
        <v>205</v>
      </c>
      <c r="H1276" s="176" t="s">
        <v>205</v>
      </c>
      <c r="I1276" s="176" t="s">
        <v>205</v>
      </c>
      <c r="J1276" s="176" t="s">
        <v>205</v>
      </c>
      <c r="K1276" s="176" t="s">
        <v>205</v>
      </c>
      <c r="L1276" s="176" t="s">
        <v>205</v>
      </c>
      <c r="M1276" s="176" t="s">
        <v>205</v>
      </c>
      <c r="N1276" s="176" t="s">
        <v>205</v>
      </c>
      <c r="O1276" s="176" t="s">
        <v>204</v>
      </c>
      <c r="P1276" s="176" t="s">
        <v>204</v>
      </c>
      <c r="Q1276" s="176" t="s">
        <v>204</v>
      </c>
      <c r="R1276" s="176" t="s">
        <v>204</v>
      </c>
      <c r="S1276" s="176" t="s">
        <v>204</v>
      </c>
      <c r="T1276" s="176" t="s">
        <v>204</v>
      </c>
      <c r="U1276" s="176" t="s">
        <v>266</v>
      </c>
      <c r="V1276" s="176" t="s">
        <v>266</v>
      </c>
      <c r="W1276" s="176" t="s">
        <v>266</v>
      </c>
      <c r="X1276" s="176" t="s">
        <v>266</v>
      </c>
      <c r="Y1276" s="176" t="s">
        <v>266</v>
      </c>
      <c r="Z1276" s="176" t="s">
        <v>266</v>
      </c>
      <c r="AA1276" s="176" t="s">
        <v>266</v>
      </c>
      <c r="AB1276" s="176" t="s">
        <v>266</v>
      </c>
      <c r="AC1276" s="176" t="s">
        <v>266</v>
      </c>
      <c r="AD1276" s="176" t="s">
        <v>266</v>
      </c>
      <c r="AE1276" s="176" t="s">
        <v>266</v>
      </c>
      <c r="AF1276" s="176" t="s">
        <v>266</v>
      </c>
      <c r="AG1276" s="176" t="s">
        <v>266</v>
      </c>
      <c r="AH1276" s="176" t="s">
        <v>266</v>
      </c>
      <c r="AI1276" s="176" t="s">
        <v>266</v>
      </c>
      <c r="AJ1276" s="176" t="s">
        <v>266</v>
      </c>
      <c r="AK1276" s="176" t="s">
        <v>266</v>
      </c>
      <c r="AL1276" s="176" t="s">
        <v>266</v>
      </c>
      <c r="AM1276" s="176" t="s">
        <v>266</v>
      </c>
      <c r="AN1276" s="176" t="s">
        <v>266</v>
      </c>
      <c r="AO1276" s="176" t="s">
        <v>266</v>
      </c>
      <c r="AP1276" s="176" t="s">
        <v>266</v>
      </c>
      <c r="AQ1276" s="176" t="s">
        <v>266</v>
      </c>
      <c r="AR1276" s="176" t="s">
        <v>266</v>
      </c>
      <c r="AS1276" s="176" t="s">
        <v>266</v>
      </c>
      <c r="AT1276" s="176" t="s">
        <v>266</v>
      </c>
      <c r="AU1276" s="176" t="s">
        <v>266</v>
      </c>
      <c r="AV1276" s="176" t="s">
        <v>266</v>
      </c>
      <c r="AW1276" s="176" t="s">
        <v>266</v>
      </c>
      <c r="AX1276" s="176" t="s">
        <v>266</v>
      </c>
    </row>
    <row r="1277" spans="1:50" x14ac:dyDescent="0.3">
      <c r="A1277" s="176">
        <v>813520</v>
      </c>
      <c r="B1277" s="176" t="s">
        <v>492</v>
      </c>
      <c r="C1277" s="176" t="s">
        <v>205</v>
      </c>
      <c r="D1277" s="176" t="s">
        <v>205</v>
      </c>
      <c r="E1277" s="176" t="s">
        <v>205</v>
      </c>
      <c r="F1277" s="176" t="s">
        <v>205</v>
      </c>
      <c r="G1277" s="176" t="s">
        <v>205</v>
      </c>
      <c r="H1277" s="176" t="s">
        <v>205</v>
      </c>
      <c r="I1277" s="176" t="s">
        <v>205</v>
      </c>
      <c r="J1277" s="176" t="s">
        <v>205</v>
      </c>
      <c r="K1277" s="176" t="s">
        <v>205</v>
      </c>
      <c r="L1277" s="176" t="s">
        <v>205</v>
      </c>
      <c r="M1277" s="176" t="s">
        <v>205</v>
      </c>
      <c r="N1277" s="176" t="s">
        <v>205</v>
      </c>
      <c r="O1277" s="176" t="s">
        <v>204</v>
      </c>
      <c r="P1277" s="176" t="s">
        <v>204</v>
      </c>
      <c r="Q1277" s="176" t="s">
        <v>204</v>
      </c>
      <c r="R1277" s="176" t="s">
        <v>204</v>
      </c>
      <c r="S1277" s="176" t="s">
        <v>204</v>
      </c>
      <c r="T1277" s="176" t="s">
        <v>204</v>
      </c>
      <c r="U1277" s="176" t="s">
        <v>266</v>
      </c>
      <c r="V1277" s="176" t="s">
        <v>266</v>
      </c>
      <c r="W1277" s="176" t="s">
        <v>266</v>
      </c>
      <c r="X1277" s="176" t="s">
        <v>266</v>
      </c>
      <c r="Y1277" s="176" t="s">
        <v>266</v>
      </c>
      <c r="Z1277" s="176" t="s">
        <v>266</v>
      </c>
      <c r="AA1277" s="176" t="s">
        <v>266</v>
      </c>
      <c r="AB1277" s="176" t="s">
        <v>266</v>
      </c>
      <c r="AC1277" s="176" t="s">
        <v>266</v>
      </c>
      <c r="AD1277" s="176" t="s">
        <v>266</v>
      </c>
      <c r="AE1277" s="176" t="s">
        <v>266</v>
      </c>
      <c r="AF1277" s="176" t="s">
        <v>266</v>
      </c>
      <c r="AG1277" s="176" t="s">
        <v>266</v>
      </c>
      <c r="AH1277" s="176" t="s">
        <v>266</v>
      </c>
      <c r="AI1277" s="176" t="s">
        <v>266</v>
      </c>
      <c r="AJ1277" s="176" t="s">
        <v>266</v>
      </c>
      <c r="AK1277" s="176" t="s">
        <v>266</v>
      </c>
      <c r="AL1277" s="176" t="s">
        <v>266</v>
      </c>
      <c r="AM1277" s="176" t="s">
        <v>266</v>
      </c>
      <c r="AN1277" s="176" t="s">
        <v>266</v>
      </c>
      <c r="AO1277" s="176" t="s">
        <v>266</v>
      </c>
      <c r="AP1277" s="176" t="s">
        <v>266</v>
      </c>
      <c r="AQ1277" s="176" t="s">
        <v>266</v>
      </c>
      <c r="AR1277" s="176" t="s">
        <v>266</v>
      </c>
      <c r="AS1277" s="176" t="s">
        <v>266</v>
      </c>
      <c r="AT1277" s="176" t="s">
        <v>266</v>
      </c>
      <c r="AU1277" s="176" t="s">
        <v>266</v>
      </c>
      <c r="AV1277" s="176" t="s">
        <v>266</v>
      </c>
      <c r="AW1277" s="176" t="s">
        <v>266</v>
      </c>
      <c r="AX1277" s="176" t="s">
        <v>266</v>
      </c>
    </row>
    <row r="1278" spans="1:50" x14ac:dyDescent="0.3">
      <c r="A1278" s="176">
        <v>813536</v>
      </c>
      <c r="B1278" s="176" t="s">
        <v>492</v>
      </c>
      <c r="C1278" s="176" t="s">
        <v>205</v>
      </c>
      <c r="D1278" s="176" t="s">
        <v>204</v>
      </c>
      <c r="E1278" s="176" t="s">
        <v>204</v>
      </c>
      <c r="F1278" s="176" t="s">
        <v>205</v>
      </c>
      <c r="G1278" s="176" t="s">
        <v>205</v>
      </c>
      <c r="H1278" s="176" t="s">
        <v>205</v>
      </c>
      <c r="I1278" s="176" t="s">
        <v>205</v>
      </c>
      <c r="J1278" s="176" t="s">
        <v>205</v>
      </c>
      <c r="K1278" s="176" t="s">
        <v>205</v>
      </c>
      <c r="L1278" s="176" t="s">
        <v>205</v>
      </c>
      <c r="M1278" s="176" t="s">
        <v>205</v>
      </c>
      <c r="N1278" s="176" t="s">
        <v>205</v>
      </c>
      <c r="O1278" s="176" t="s">
        <v>204</v>
      </c>
      <c r="P1278" s="176" t="s">
        <v>204</v>
      </c>
      <c r="Q1278" s="176" t="s">
        <v>204</v>
      </c>
      <c r="R1278" s="176" t="s">
        <v>204</v>
      </c>
      <c r="S1278" s="176" t="s">
        <v>204</v>
      </c>
      <c r="T1278" s="176" t="s">
        <v>204</v>
      </c>
      <c r="U1278" s="176" t="s">
        <v>266</v>
      </c>
      <c r="V1278" s="176" t="s">
        <v>266</v>
      </c>
      <c r="W1278" s="176" t="s">
        <v>266</v>
      </c>
      <c r="X1278" s="176" t="s">
        <v>266</v>
      </c>
      <c r="Y1278" s="176" t="s">
        <v>266</v>
      </c>
      <c r="Z1278" s="176" t="s">
        <v>266</v>
      </c>
      <c r="AA1278" s="176" t="s">
        <v>266</v>
      </c>
      <c r="AB1278" s="176" t="s">
        <v>266</v>
      </c>
      <c r="AC1278" s="176" t="s">
        <v>266</v>
      </c>
      <c r="AD1278" s="176" t="s">
        <v>266</v>
      </c>
      <c r="AE1278" s="176" t="s">
        <v>266</v>
      </c>
      <c r="AF1278" s="176" t="s">
        <v>266</v>
      </c>
      <c r="AG1278" s="176" t="s">
        <v>266</v>
      </c>
      <c r="AH1278" s="176" t="s">
        <v>266</v>
      </c>
      <c r="AI1278" s="176" t="s">
        <v>266</v>
      </c>
      <c r="AJ1278" s="176" t="s">
        <v>266</v>
      </c>
      <c r="AK1278" s="176" t="s">
        <v>266</v>
      </c>
      <c r="AL1278" s="176" t="s">
        <v>266</v>
      </c>
      <c r="AM1278" s="176" t="s">
        <v>266</v>
      </c>
      <c r="AN1278" s="176" t="s">
        <v>266</v>
      </c>
      <c r="AO1278" s="176" t="s">
        <v>266</v>
      </c>
      <c r="AP1278" s="176" t="s">
        <v>266</v>
      </c>
      <c r="AQ1278" s="176" t="s">
        <v>266</v>
      </c>
      <c r="AR1278" s="176" t="s">
        <v>266</v>
      </c>
      <c r="AS1278" s="176" t="s">
        <v>266</v>
      </c>
      <c r="AT1278" s="176" t="s">
        <v>266</v>
      </c>
      <c r="AU1278" s="176" t="s">
        <v>266</v>
      </c>
      <c r="AV1278" s="176" t="s">
        <v>266</v>
      </c>
      <c r="AW1278" s="176" t="s">
        <v>266</v>
      </c>
      <c r="AX1278" s="176" t="s">
        <v>266</v>
      </c>
    </row>
    <row r="1279" spans="1:50" x14ac:dyDescent="0.3">
      <c r="A1279" s="176">
        <v>813537</v>
      </c>
      <c r="B1279" s="176" t="s">
        <v>492</v>
      </c>
      <c r="C1279" s="176" t="s">
        <v>205</v>
      </c>
      <c r="D1279" s="176" t="s">
        <v>205</v>
      </c>
      <c r="E1279" s="176" t="s">
        <v>205</v>
      </c>
      <c r="F1279" s="176" t="s">
        <v>205</v>
      </c>
      <c r="G1279" s="176" t="s">
        <v>205</v>
      </c>
      <c r="H1279" s="176" t="s">
        <v>204</v>
      </c>
      <c r="I1279" s="176" t="s">
        <v>205</v>
      </c>
      <c r="J1279" s="176" t="s">
        <v>205</v>
      </c>
      <c r="K1279" s="176" t="s">
        <v>205</v>
      </c>
      <c r="L1279" s="176" t="s">
        <v>205</v>
      </c>
      <c r="M1279" s="176" t="s">
        <v>205</v>
      </c>
      <c r="N1279" s="176" t="s">
        <v>205</v>
      </c>
      <c r="O1279" s="176" t="s">
        <v>204</v>
      </c>
      <c r="P1279" s="176" t="s">
        <v>204</v>
      </c>
      <c r="Q1279" s="176" t="s">
        <v>204</v>
      </c>
      <c r="R1279" s="176" t="s">
        <v>204</v>
      </c>
      <c r="S1279" s="176" t="s">
        <v>204</v>
      </c>
      <c r="T1279" s="176" t="s">
        <v>204</v>
      </c>
      <c r="U1279" s="176" t="s">
        <v>266</v>
      </c>
      <c r="V1279" s="176" t="s">
        <v>266</v>
      </c>
      <c r="W1279" s="176" t="s">
        <v>266</v>
      </c>
      <c r="X1279" s="176" t="s">
        <v>266</v>
      </c>
      <c r="Y1279" s="176" t="s">
        <v>266</v>
      </c>
      <c r="Z1279" s="176" t="s">
        <v>266</v>
      </c>
      <c r="AA1279" s="176" t="s">
        <v>266</v>
      </c>
      <c r="AB1279" s="176" t="s">
        <v>266</v>
      </c>
      <c r="AC1279" s="176" t="s">
        <v>266</v>
      </c>
      <c r="AD1279" s="176" t="s">
        <v>266</v>
      </c>
      <c r="AE1279" s="176" t="s">
        <v>266</v>
      </c>
      <c r="AF1279" s="176" t="s">
        <v>266</v>
      </c>
      <c r="AG1279" s="176" t="s">
        <v>266</v>
      </c>
      <c r="AH1279" s="176" t="s">
        <v>266</v>
      </c>
      <c r="AI1279" s="176" t="s">
        <v>266</v>
      </c>
      <c r="AJ1279" s="176" t="s">
        <v>266</v>
      </c>
      <c r="AK1279" s="176" t="s">
        <v>266</v>
      </c>
      <c r="AL1279" s="176" t="s">
        <v>266</v>
      </c>
      <c r="AM1279" s="176" t="s">
        <v>266</v>
      </c>
      <c r="AN1279" s="176" t="s">
        <v>266</v>
      </c>
      <c r="AO1279" s="176" t="s">
        <v>266</v>
      </c>
      <c r="AP1279" s="176" t="s">
        <v>266</v>
      </c>
      <c r="AQ1279" s="176" t="s">
        <v>266</v>
      </c>
      <c r="AR1279" s="176" t="s">
        <v>266</v>
      </c>
      <c r="AS1279" s="176" t="s">
        <v>266</v>
      </c>
      <c r="AT1279" s="176" t="s">
        <v>266</v>
      </c>
      <c r="AU1279" s="176" t="s">
        <v>266</v>
      </c>
      <c r="AV1279" s="176" t="s">
        <v>266</v>
      </c>
      <c r="AW1279" s="176" t="s">
        <v>266</v>
      </c>
      <c r="AX1279" s="176" t="s">
        <v>266</v>
      </c>
    </row>
    <row r="1280" spans="1:50" x14ac:dyDescent="0.3">
      <c r="A1280" s="176">
        <v>813544</v>
      </c>
      <c r="B1280" s="176" t="s">
        <v>492</v>
      </c>
      <c r="C1280" s="176" t="s">
        <v>205</v>
      </c>
      <c r="D1280" s="176" t="s">
        <v>205</v>
      </c>
      <c r="E1280" s="176" t="s">
        <v>205</v>
      </c>
      <c r="F1280" s="176" t="s">
        <v>205</v>
      </c>
      <c r="G1280" s="176" t="s">
        <v>205</v>
      </c>
      <c r="H1280" s="176" t="s">
        <v>205</v>
      </c>
      <c r="I1280" s="176" t="s">
        <v>205</v>
      </c>
      <c r="J1280" s="176" t="s">
        <v>205</v>
      </c>
      <c r="K1280" s="176" t="s">
        <v>205</v>
      </c>
      <c r="L1280" s="176" t="s">
        <v>205</v>
      </c>
      <c r="M1280" s="176" t="s">
        <v>205</v>
      </c>
      <c r="N1280" s="176" t="s">
        <v>205</v>
      </c>
      <c r="O1280" s="176" t="s">
        <v>204</v>
      </c>
      <c r="P1280" s="176" t="s">
        <v>204</v>
      </c>
      <c r="Q1280" s="176" t="s">
        <v>204</v>
      </c>
      <c r="R1280" s="176" t="s">
        <v>204</v>
      </c>
      <c r="S1280" s="176" t="s">
        <v>204</v>
      </c>
      <c r="T1280" s="176" t="s">
        <v>204</v>
      </c>
      <c r="U1280" s="176" t="s">
        <v>266</v>
      </c>
      <c r="V1280" s="176" t="s">
        <v>266</v>
      </c>
      <c r="W1280" s="176" t="s">
        <v>266</v>
      </c>
      <c r="X1280" s="176" t="s">
        <v>266</v>
      </c>
      <c r="Y1280" s="176" t="s">
        <v>266</v>
      </c>
      <c r="Z1280" s="176" t="s">
        <v>266</v>
      </c>
      <c r="AA1280" s="176" t="s">
        <v>266</v>
      </c>
      <c r="AB1280" s="176" t="s">
        <v>266</v>
      </c>
      <c r="AC1280" s="176" t="s">
        <v>266</v>
      </c>
      <c r="AD1280" s="176" t="s">
        <v>266</v>
      </c>
      <c r="AE1280" s="176" t="s">
        <v>266</v>
      </c>
      <c r="AF1280" s="176" t="s">
        <v>266</v>
      </c>
      <c r="AG1280" s="176" t="s">
        <v>266</v>
      </c>
      <c r="AH1280" s="176" t="s">
        <v>266</v>
      </c>
      <c r="AI1280" s="176" t="s">
        <v>266</v>
      </c>
      <c r="AJ1280" s="176" t="s">
        <v>266</v>
      </c>
      <c r="AK1280" s="176" t="s">
        <v>266</v>
      </c>
      <c r="AL1280" s="176" t="s">
        <v>266</v>
      </c>
      <c r="AM1280" s="176" t="s">
        <v>266</v>
      </c>
      <c r="AN1280" s="176" t="s">
        <v>266</v>
      </c>
      <c r="AO1280" s="176" t="s">
        <v>266</v>
      </c>
      <c r="AP1280" s="176" t="s">
        <v>266</v>
      </c>
      <c r="AQ1280" s="176" t="s">
        <v>266</v>
      </c>
      <c r="AR1280" s="176" t="s">
        <v>266</v>
      </c>
      <c r="AS1280" s="176" t="s">
        <v>266</v>
      </c>
      <c r="AT1280" s="176" t="s">
        <v>266</v>
      </c>
      <c r="AU1280" s="176" t="s">
        <v>266</v>
      </c>
      <c r="AV1280" s="176" t="s">
        <v>266</v>
      </c>
      <c r="AW1280" s="176" t="s">
        <v>266</v>
      </c>
      <c r="AX1280" s="176" t="s">
        <v>266</v>
      </c>
    </row>
    <row r="1281" spans="1:50" x14ac:dyDescent="0.3">
      <c r="A1281" s="176">
        <v>813547</v>
      </c>
      <c r="B1281" s="176" t="s">
        <v>492</v>
      </c>
      <c r="C1281" s="176" t="s">
        <v>205</v>
      </c>
      <c r="D1281" s="176" t="s">
        <v>205</v>
      </c>
      <c r="E1281" s="176" t="s">
        <v>205</v>
      </c>
      <c r="F1281" s="176" t="s">
        <v>940</v>
      </c>
      <c r="G1281" s="176" t="s">
        <v>205</v>
      </c>
      <c r="H1281" s="176" t="s">
        <v>940</v>
      </c>
      <c r="I1281" s="176" t="s">
        <v>205</v>
      </c>
      <c r="J1281" s="176" t="s">
        <v>205</v>
      </c>
      <c r="K1281" s="176" t="s">
        <v>205</v>
      </c>
      <c r="L1281" s="176" t="s">
        <v>205</v>
      </c>
      <c r="M1281" s="176" t="s">
        <v>204</v>
      </c>
      <c r="N1281" s="176" t="s">
        <v>940</v>
      </c>
      <c r="O1281" s="176" t="s">
        <v>204</v>
      </c>
      <c r="P1281" s="176" t="s">
        <v>204</v>
      </c>
      <c r="Q1281" s="176" t="s">
        <v>204</v>
      </c>
      <c r="R1281" s="176" t="s">
        <v>940</v>
      </c>
      <c r="S1281" s="176" t="s">
        <v>204</v>
      </c>
      <c r="T1281" s="176" t="s">
        <v>204</v>
      </c>
      <c r="U1281" s="176" t="s">
        <v>266</v>
      </c>
      <c r="V1281" s="176" t="s">
        <v>940</v>
      </c>
      <c r="W1281" s="176" t="s">
        <v>940</v>
      </c>
      <c r="X1281" s="176" t="s">
        <v>266</v>
      </c>
      <c r="Y1281" s="176" t="s">
        <v>266</v>
      </c>
      <c r="Z1281" s="176" t="s">
        <v>940</v>
      </c>
      <c r="AA1281" s="176" t="s">
        <v>266</v>
      </c>
      <c r="AB1281" s="176" t="s">
        <v>266</v>
      </c>
      <c r="AC1281" s="176" t="s">
        <v>940</v>
      </c>
      <c r="AD1281" s="176" t="s">
        <v>940</v>
      </c>
      <c r="AE1281" s="176" t="s">
        <v>940</v>
      </c>
      <c r="AF1281" s="176" t="s">
        <v>266</v>
      </c>
      <c r="AG1281" s="176" t="s">
        <v>940</v>
      </c>
      <c r="AH1281" s="176" t="s">
        <v>266</v>
      </c>
      <c r="AI1281" s="176" t="s">
        <v>266</v>
      </c>
      <c r="AJ1281" s="176" t="s">
        <v>266</v>
      </c>
      <c r="AK1281" s="176" t="s">
        <v>266</v>
      </c>
      <c r="AL1281" s="176" t="s">
        <v>266</v>
      </c>
      <c r="AM1281" s="176" t="s">
        <v>266</v>
      </c>
      <c r="AN1281" s="176" t="s">
        <v>266</v>
      </c>
      <c r="AO1281" s="176" t="s">
        <v>266</v>
      </c>
      <c r="AP1281" s="176" t="s">
        <v>266</v>
      </c>
      <c r="AQ1281" s="176" t="s">
        <v>266</v>
      </c>
      <c r="AR1281" s="176" t="s">
        <v>266</v>
      </c>
      <c r="AS1281" s="176" t="s">
        <v>266</v>
      </c>
      <c r="AT1281" s="176" t="s">
        <v>266</v>
      </c>
      <c r="AU1281" s="176" t="s">
        <v>266</v>
      </c>
      <c r="AV1281" s="176" t="s">
        <v>266</v>
      </c>
      <c r="AW1281" s="176" t="s">
        <v>266</v>
      </c>
      <c r="AX1281" s="176" t="s">
        <v>266</v>
      </c>
    </row>
    <row r="1282" spans="1:50" x14ac:dyDescent="0.3">
      <c r="A1282" s="176">
        <v>813553</v>
      </c>
      <c r="B1282" s="176" t="s">
        <v>492</v>
      </c>
      <c r="C1282" s="176" t="s">
        <v>205</v>
      </c>
      <c r="D1282" s="176" t="s">
        <v>205</v>
      </c>
      <c r="E1282" s="176" t="s">
        <v>205</v>
      </c>
      <c r="F1282" s="176" t="s">
        <v>205</v>
      </c>
      <c r="G1282" s="176" t="s">
        <v>205</v>
      </c>
      <c r="H1282" s="176" t="s">
        <v>205</v>
      </c>
      <c r="I1282" s="176" t="s">
        <v>205</v>
      </c>
      <c r="J1282" s="176" t="s">
        <v>205</v>
      </c>
      <c r="K1282" s="176" t="s">
        <v>205</v>
      </c>
      <c r="L1282" s="176" t="s">
        <v>205</v>
      </c>
      <c r="M1282" s="176" t="s">
        <v>205</v>
      </c>
      <c r="N1282" s="176" t="s">
        <v>204</v>
      </c>
      <c r="O1282" s="176" t="s">
        <v>204</v>
      </c>
      <c r="P1282" s="176" t="s">
        <v>204</v>
      </c>
      <c r="Q1282" s="176" t="s">
        <v>204</v>
      </c>
      <c r="R1282" s="176" t="s">
        <v>204</v>
      </c>
      <c r="S1282" s="176" t="s">
        <v>204</v>
      </c>
      <c r="T1282" s="176" t="s">
        <v>204</v>
      </c>
      <c r="U1282" s="176" t="s">
        <v>266</v>
      </c>
      <c r="V1282" s="176" t="s">
        <v>266</v>
      </c>
      <c r="W1282" s="176" t="s">
        <v>266</v>
      </c>
      <c r="X1282" s="176" t="s">
        <v>266</v>
      </c>
      <c r="Y1282" s="176" t="s">
        <v>266</v>
      </c>
      <c r="Z1282" s="176" t="s">
        <v>266</v>
      </c>
      <c r="AA1282" s="176" t="s">
        <v>266</v>
      </c>
      <c r="AB1282" s="176" t="s">
        <v>266</v>
      </c>
      <c r="AC1282" s="176" t="s">
        <v>266</v>
      </c>
      <c r="AD1282" s="176" t="s">
        <v>266</v>
      </c>
      <c r="AE1282" s="176" t="s">
        <v>266</v>
      </c>
      <c r="AF1282" s="176" t="s">
        <v>266</v>
      </c>
      <c r="AG1282" s="176" t="s">
        <v>266</v>
      </c>
      <c r="AH1282" s="176" t="s">
        <v>266</v>
      </c>
      <c r="AI1282" s="176" t="s">
        <v>266</v>
      </c>
      <c r="AJ1282" s="176" t="s">
        <v>266</v>
      </c>
      <c r="AK1282" s="176" t="s">
        <v>266</v>
      </c>
      <c r="AL1282" s="176" t="s">
        <v>266</v>
      </c>
      <c r="AM1282" s="176" t="s">
        <v>266</v>
      </c>
      <c r="AN1282" s="176" t="s">
        <v>266</v>
      </c>
      <c r="AO1282" s="176" t="s">
        <v>266</v>
      </c>
      <c r="AP1282" s="176" t="s">
        <v>266</v>
      </c>
      <c r="AQ1282" s="176" t="s">
        <v>266</v>
      </c>
      <c r="AR1282" s="176" t="s">
        <v>266</v>
      </c>
      <c r="AS1282" s="176" t="s">
        <v>266</v>
      </c>
      <c r="AT1282" s="176" t="s">
        <v>266</v>
      </c>
      <c r="AU1282" s="176" t="s">
        <v>266</v>
      </c>
      <c r="AV1282" s="176" t="s">
        <v>266</v>
      </c>
      <c r="AW1282" s="176" t="s">
        <v>266</v>
      </c>
      <c r="AX1282" s="176" t="s">
        <v>266</v>
      </c>
    </row>
    <row r="1283" spans="1:50" x14ac:dyDescent="0.3">
      <c r="A1283" s="176">
        <v>813580</v>
      </c>
      <c r="B1283" s="176" t="s">
        <v>492</v>
      </c>
      <c r="C1283" s="176" t="s">
        <v>205</v>
      </c>
      <c r="D1283" s="176" t="s">
        <v>204</v>
      </c>
      <c r="E1283" s="176" t="s">
        <v>205</v>
      </c>
      <c r="F1283" s="176" t="s">
        <v>205</v>
      </c>
      <c r="G1283" s="176" t="s">
        <v>205</v>
      </c>
      <c r="H1283" s="176" t="s">
        <v>205</v>
      </c>
      <c r="I1283" s="176" t="s">
        <v>205</v>
      </c>
      <c r="J1283" s="176" t="s">
        <v>205</v>
      </c>
      <c r="K1283" s="176" t="s">
        <v>205</v>
      </c>
      <c r="L1283" s="176" t="s">
        <v>205</v>
      </c>
      <c r="M1283" s="176" t="s">
        <v>205</v>
      </c>
      <c r="N1283" s="176" t="s">
        <v>205</v>
      </c>
      <c r="O1283" s="176" t="s">
        <v>204</v>
      </c>
      <c r="P1283" s="176" t="s">
        <v>204</v>
      </c>
      <c r="Q1283" s="176" t="s">
        <v>204</v>
      </c>
      <c r="R1283" s="176" t="s">
        <v>204</v>
      </c>
      <c r="S1283" s="176" t="s">
        <v>204</v>
      </c>
      <c r="T1283" s="176" t="s">
        <v>204</v>
      </c>
      <c r="U1283" s="176" t="s">
        <v>266</v>
      </c>
      <c r="V1283" s="176" t="s">
        <v>266</v>
      </c>
      <c r="W1283" s="176" t="s">
        <v>266</v>
      </c>
      <c r="X1283" s="176" t="s">
        <v>266</v>
      </c>
      <c r="Y1283" s="176" t="s">
        <v>266</v>
      </c>
      <c r="Z1283" s="176" t="s">
        <v>266</v>
      </c>
      <c r="AA1283" s="176" t="s">
        <v>266</v>
      </c>
      <c r="AB1283" s="176" t="s">
        <v>266</v>
      </c>
      <c r="AC1283" s="176" t="s">
        <v>266</v>
      </c>
      <c r="AD1283" s="176" t="s">
        <v>266</v>
      </c>
      <c r="AE1283" s="176" t="s">
        <v>266</v>
      </c>
      <c r="AF1283" s="176" t="s">
        <v>266</v>
      </c>
      <c r="AG1283" s="176" t="s">
        <v>266</v>
      </c>
      <c r="AH1283" s="176" t="s">
        <v>266</v>
      </c>
      <c r="AI1283" s="176" t="s">
        <v>266</v>
      </c>
      <c r="AJ1283" s="176" t="s">
        <v>266</v>
      </c>
      <c r="AK1283" s="176" t="s">
        <v>266</v>
      </c>
      <c r="AL1283" s="176" t="s">
        <v>266</v>
      </c>
      <c r="AM1283" s="176" t="s">
        <v>266</v>
      </c>
      <c r="AN1283" s="176" t="s">
        <v>266</v>
      </c>
      <c r="AO1283" s="176" t="s">
        <v>266</v>
      </c>
      <c r="AP1283" s="176" t="s">
        <v>266</v>
      </c>
      <c r="AQ1283" s="176" t="s">
        <v>266</v>
      </c>
      <c r="AR1283" s="176" t="s">
        <v>266</v>
      </c>
      <c r="AS1283" s="176" t="s">
        <v>266</v>
      </c>
      <c r="AT1283" s="176" t="s">
        <v>266</v>
      </c>
      <c r="AU1283" s="176" t="s">
        <v>266</v>
      </c>
      <c r="AV1283" s="176" t="s">
        <v>266</v>
      </c>
      <c r="AW1283" s="176" t="s">
        <v>266</v>
      </c>
      <c r="AX1283" s="176" t="s">
        <v>266</v>
      </c>
    </row>
    <row r="1284" spans="1:50" x14ac:dyDescent="0.3">
      <c r="A1284" s="176">
        <v>813587</v>
      </c>
      <c r="B1284" s="176" t="s">
        <v>492</v>
      </c>
      <c r="C1284" s="176" t="s">
        <v>205</v>
      </c>
      <c r="D1284" s="176" t="s">
        <v>205</v>
      </c>
      <c r="E1284" s="176" t="s">
        <v>205</v>
      </c>
      <c r="F1284" s="176" t="s">
        <v>205</v>
      </c>
      <c r="G1284" s="176" t="s">
        <v>205</v>
      </c>
      <c r="H1284" s="176" t="s">
        <v>940</v>
      </c>
      <c r="I1284" s="176" t="s">
        <v>205</v>
      </c>
      <c r="J1284" s="176" t="s">
        <v>205</v>
      </c>
      <c r="K1284" s="176" t="s">
        <v>205</v>
      </c>
      <c r="L1284" s="176" t="s">
        <v>205</v>
      </c>
      <c r="M1284" s="176" t="s">
        <v>940</v>
      </c>
      <c r="N1284" s="176" t="s">
        <v>940</v>
      </c>
      <c r="O1284" s="176" t="s">
        <v>204</v>
      </c>
      <c r="P1284" s="176" t="s">
        <v>204</v>
      </c>
      <c r="Q1284" s="176" t="s">
        <v>204</v>
      </c>
      <c r="R1284" s="176" t="s">
        <v>940</v>
      </c>
      <c r="S1284" s="176" t="s">
        <v>204</v>
      </c>
      <c r="T1284" s="176" t="s">
        <v>204</v>
      </c>
      <c r="U1284" s="176" t="s">
        <v>266</v>
      </c>
      <c r="V1284" s="176" t="s">
        <v>940</v>
      </c>
      <c r="W1284" s="176" t="s">
        <v>940</v>
      </c>
      <c r="X1284" s="176" t="s">
        <v>266</v>
      </c>
      <c r="Y1284" s="176" t="s">
        <v>266</v>
      </c>
      <c r="Z1284" s="176" t="s">
        <v>940</v>
      </c>
      <c r="AA1284" s="176" t="s">
        <v>940</v>
      </c>
      <c r="AB1284" s="176" t="s">
        <v>266</v>
      </c>
      <c r="AC1284" s="176" t="s">
        <v>940</v>
      </c>
      <c r="AD1284" s="176" t="s">
        <v>940</v>
      </c>
      <c r="AE1284" s="176" t="s">
        <v>940</v>
      </c>
      <c r="AF1284" s="176" t="s">
        <v>266</v>
      </c>
      <c r="AG1284" s="176" t="s">
        <v>940</v>
      </c>
      <c r="AH1284" s="176" t="s">
        <v>266</v>
      </c>
      <c r="AI1284" s="176" t="s">
        <v>266</v>
      </c>
      <c r="AJ1284" s="176" t="s">
        <v>266</v>
      </c>
      <c r="AK1284" s="176" t="s">
        <v>266</v>
      </c>
      <c r="AL1284" s="176" t="s">
        <v>266</v>
      </c>
      <c r="AM1284" s="176" t="s">
        <v>266</v>
      </c>
      <c r="AN1284" s="176" t="s">
        <v>266</v>
      </c>
      <c r="AO1284" s="176" t="s">
        <v>266</v>
      </c>
      <c r="AP1284" s="176" t="s">
        <v>266</v>
      </c>
      <c r="AQ1284" s="176" t="s">
        <v>266</v>
      </c>
      <c r="AR1284" s="176" t="s">
        <v>266</v>
      </c>
      <c r="AS1284" s="176" t="s">
        <v>266</v>
      </c>
      <c r="AT1284" s="176" t="s">
        <v>266</v>
      </c>
      <c r="AU1284" s="176" t="s">
        <v>266</v>
      </c>
      <c r="AV1284" s="176" t="s">
        <v>266</v>
      </c>
      <c r="AW1284" s="176" t="s">
        <v>266</v>
      </c>
      <c r="AX1284" s="176" t="s">
        <v>266</v>
      </c>
    </row>
    <row r="1285" spans="1:50" x14ac:dyDescent="0.3">
      <c r="A1285" s="176">
        <v>813596</v>
      </c>
      <c r="B1285" s="176" t="s">
        <v>492</v>
      </c>
      <c r="C1285" s="176" t="s">
        <v>205</v>
      </c>
      <c r="D1285" s="176" t="s">
        <v>205</v>
      </c>
      <c r="E1285" s="176" t="s">
        <v>205</v>
      </c>
      <c r="F1285" s="176" t="s">
        <v>205</v>
      </c>
      <c r="G1285" s="176" t="s">
        <v>205</v>
      </c>
      <c r="H1285" s="176" t="s">
        <v>205</v>
      </c>
      <c r="I1285" s="176" t="s">
        <v>205</v>
      </c>
      <c r="J1285" s="176" t="s">
        <v>204</v>
      </c>
      <c r="K1285" s="176" t="s">
        <v>205</v>
      </c>
      <c r="L1285" s="176" t="s">
        <v>205</v>
      </c>
      <c r="M1285" s="176" t="s">
        <v>204</v>
      </c>
      <c r="N1285" s="176" t="s">
        <v>205</v>
      </c>
      <c r="O1285" s="176" t="s">
        <v>204</v>
      </c>
      <c r="P1285" s="176" t="s">
        <v>204</v>
      </c>
      <c r="Q1285" s="176" t="s">
        <v>204</v>
      </c>
      <c r="R1285" s="176" t="s">
        <v>204</v>
      </c>
      <c r="S1285" s="176" t="s">
        <v>204</v>
      </c>
      <c r="T1285" s="176" t="s">
        <v>204</v>
      </c>
      <c r="U1285" s="176" t="s">
        <v>266</v>
      </c>
      <c r="V1285" s="176" t="s">
        <v>266</v>
      </c>
      <c r="W1285" s="176" t="s">
        <v>266</v>
      </c>
      <c r="X1285" s="176" t="s">
        <v>266</v>
      </c>
      <c r="Y1285" s="176" t="s">
        <v>266</v>
      </c>
      <c r="Z1285" s="176" t="s">
        <v>266</v>
      </c>
      <c r="AA1285" s="176" t="s">
        <v>266</v>
      </c>
      <c r="AB1285" s="176" t="s">
        <v>266</v>
      </c>
      <c r="AC1285" s="176" t="s">
        <v>266</v>
      </c>
      <c r="AD1285" s="176" t="s">
        <v>266</v>
      </c>
      <c r="AE1285" s="176" t="s">
        <v>266</v>
      </c>
      <c r="AF1285" s="176" t="s">
        <v>266</v>
      </c>
      <c r="AG1285" s="176" t="s">
        <v>266</v>
      </c>
      <c r="AH1285" s="176" t="s">
        <v>266</v>
      </c>
      <c r="AI1285" s="176" t="s">
        <v>266</v>
      </c>
      <c r="AJ1285" s="176" t="s">
        <v>266</v>
      </c>
      <c r="AK1285" s="176" t="s">
        <v>266</v>
      </c>
      <c r="AL1285" s="176" t="s">
        <v>266</v>
      </c>
      <c r="AM1285" s="176" t="s">
        <v>266</v>
      </c>
      <c r="AN1285" s="176" t="s">
        <v>266</v>
      </c>
      <c r="AO1285" s="176" t="s">
        <v>266</v>
      </c>
      <c r="AP1285" s="176" t="s">
        <v>266</v>
      </c>
      <c r="AQ1285" s="176" t="s">
        <v>266</v>
      </c>
      <c r="AR1285" s="176" t="s">
        <v>266</v>
      </c>
      <c r="AS1285" s="176" t="s">
        <v>266</v>
      </c>
      <c r="AT1285" s="176" t="s">
        <v>266</v>
      </c>
      <c r="AU1285" s="176" t="s">
        <v>266</v>
      </c>
      <c r="AV1285" s="176" t="s">
        <v>266</v>
      </c>
      <c r="AW1285" s="176" t="s">
        <v>266</v>
      </c>
      <c r="AX1285" s="176" t="s">
        <v>266</v>
      </c>
    </row>
    <row r="1286" spans="1:50" x14ac:dyDescent="0.3">
      <c r="A1286" s="176">
        <v>813613</v>
      </c>
      <c r="B1286" s="176" t="s">
        <v>492</v>
      </c>
      <c r="C1286" s="176" t="s">
        <v>205</v>
      </c>
      <c r="D1286" s="176" t="s">
        <v>205</v>
      </c>
      <c r="E1286" s="176" t="s">
        <v>205</v>
      </c>
      <c r="F1286" s="176" t="s">
        <v>205</v>
      </c>
      <c r="G1286" s="176" t="s">
        <v>205</v>
      </c>
      <c r="H1286" s="176" t="s">
        <v>204</v>
      </c>
      <c r="I1286" s="176" t="s">
        <v>205</v>
      </c>
      <c r="J1286" s="176" t="s">
        <v>205</v>
      </c>
      <c r="K1286" s="176" t="s">
        <v>205</v>
      </c>
      <c r="L1286" s="176" t="s">
        <v>205</v>
      </c>
      <c r="M1286" s="176" t="s">
        <v>205</v>
      </c>
      <c r="N1286" s="176" t="s">
        <v>205</v>
      </c>
      <c r="O1286" s="176" t="s">
        <v>204</v>
      </c>
      <c r="P1286" s="176" t="s">
        <v>204</v>
      </c>
      <c r="Q1286" s="176" t="s">
        <v>204</v>
      </c>
      <c r="R1286" s="176" t="s">
        <v>204</v>
      </c>
      <c r="S1286" s="176" t="s">
        <v>204</v>
      </c>
      <c r="T1286" s="176" t="s">
        <v>204</v>
      </c>
      <c r="U1286" s="176" t="s">
        <v>266</v>
      </c>
      <c r="V1286" s="176" t="s">
        <v>266</v>
      </c>
      <c r="W1286" s="176" t="s">
        <v>266</v>
      </c>
      <c r="X1286" s="176" t="s">
        <v>266</v>
      </c>
      <c r="Y1286" s="176" t="s">
        <v>266</v>
      </c>
      <c r="Z1286" s="176" t="s">
        <v>266</v>
      </c>
      <c r="AA1286" s="176" t="s">
        <v>266</v>
      </c>
      <c r="AB1286" s="176" t="s">
        <v>266</v>
      </c>
      <c r="AC1286" s="176" t="s">
        <v>266</v>
      </c>
      <c r="AD1286" s="176" t="s">
        <v>266</v>
      </c>
      <c r="AE1286" s="176" t="s">
        <v>266</v>
      </c>
      <c r="AF1286" s="176" t="s">
        <v>266</v>
      </c>
      <c r="AG1286" s="176" t="s">
        <v>266</v>
      </c>
      <c r="AH1286" s="176" t="s">
        <v>266</v>
      </c>
      <c r="AI1286" s="176" t="s">
        <v>266</v>
      </c>
      <c r="AJ1286" s="176" t="s">
        <v>266</v>
      </c>
      <c r="AK1286" s="176" t="s">
        <v>266</v>
      </c>
      <c r="AL1286" s="176" t="s">
        <v>266</v>
      </c>
      <c r="AM1286" s="176" t="s">
        <v>266</v>
      </c>
      <c r="AN1286" s="176" t="s">
        <v>266</v>
      </c>
      <c r="AO1286" s="176" t="s">
        <v>266</v>
      </c>
      <c r="AP1286" s="176" t="s">
        <v>266</v>
      </c>
      <c r="AQ1286" s="176" t="s">
        <v>266</v>
      </c>
      <c r="AR1286" s="176" t="s">
        <v>266</v>
      </c>
      <c r="AS1286" s="176" t="s">
        <v>266</v>
      </c>
      <c r="AT1286" s="176" t="s">
        <v>266</v>
      </c>
      <c r="AU1286" s="176" t="s">
        <v>266</v>
      </c>
      <c r="AV1286" s="176" t="s">
        <v>266</v>
      </c>
      <c r="AW1286" s="176" t="s">
        <v>266</v>
      </c>
      <c r="AX1286" s="176" t="s">
        <v>266</v>
      </c>
    </row>
    <row r="1287" spans="1:50" x14ac:dyDescent="0.3">
      <c r="A1287" s="176">
        <v>813616</v>
      </c>
      <c r="B1287" s="176" t="s">
        <v>492</v>
      </c>
      <c r="C1287" s="176" t="s">
        <v>205</v>
      </c>
      <c r="D1287" s="176" t="s">
        <v>205</v>
      </c>
      <c r="E1287" s="176" t="s">
        <v>205</v>
      </c>
      <c r="F1287" s="176" t="s">
        <v>205</v>
      </c>
      <c r="G1287" s="176" t="s">
        <v>205</v>
      </c>
      <c r="H1287" s="176" t="s">
        <v>205</v>
      </c>
      <c r="I1287" s="176" t="s">
        <v>205</v>
      </c>
      <c r="J1287" s="176" t="s">
        <v>205</v>
      </c>
      <c r="K1287" s="176" t="s">
        <v>205</v>
      </c>
      <c r="L1287" s="176" t="s">
        <v>205</v>
      </c>
      <c r="M1287" s="176" t="s">
        <v>205</v>
      </c>
      <c r="N1287" s="176" t="s">
        <v>205</v>
      </c>
      <c r="O1287" s="176" t="s">
        <v>204</v>
      </c>
      <c r="P1287" s="176" t="s">
        <v>204</v>
      </c>
      <c r="Q1287" s="176" t="s">
        <v>204</v>
      </c>
      <c r="R1287" s="176" t="s">
        <v>204</v>
      </c>
      <c r="S1287" s="176" t="s">
        <v>204</v>
      </c>
      <c r="T1287" s="176" t="s">
        <v>204</v>
      </c>
      <c r="U1287" s="176" t="s">
        <v>266</v>
      </c>
      <c r="V1287" s="176" t="s">
        <v>266</v>
      </c>
      <c r="W1287" s="176" t="s">
        <v>266</v>
      </c>
      <c r="X1287" s="176" t="s">
        <v>266</v>
      </c>
      <c r="Y1287" s="176" t="s">
        <v>266</v>
      </c>
      <c r="Z1287" s="176" t="s">
        <v>266</v>
      </c>
      <c r="AA1287" s="176" t="s">
        <v>266</v>
      </c>
      <c r="AB1287" s="176" t="s">
        <v>266</v>
      </c>
      <c r="AC1287" s="176" t="s">
        <v>266</v>
      </c>
      <c r="AD1287" s="176" t="s">
        <v>266</v>
      </c>
      <c r="AE1287" s="176" t="s">
        <v>266</v>
      </c>
      <c r="AF1287" s="176" t="s">
        <v>266</v>
      </c>
      <c r="AG1287" s="176" t="s">
        <v>266</v>
      </c>
      <c r="AH1287" s="176" t="s">
        <v>266</v>
      </c>
      <c r="AI1287" s="176" t="s">
        <v>266</v>
      </c>
      <c r="AJ1287" s="176" t="s">
        <v>266</v>
      </c>
      <c r="AK1287" s="176" t="s">
        <v>266</v>
      </c>
      <c r="AL1287" s="176" t="s">
        <v>266</v>
      </c>
      <c r="AM1287" s="176" t="s">
        <v>266</v>
      </c>
      <c r="AN1287" s="176" t="s">
        <v>266</v>
      </c>
      <c r="AO1287" s="176" t="s">
        <v>266</v>
      </c>
      <c r="AP1287" s="176" t="s">
        <v>266</v>
      </c>
      <c r="AQ1287" s="176" t="s">
        <v>266</v>
      </c>
      <c r="AR1287" s="176" t="s">
        <v>266</v>
      </c>
      <c r="AS1287" s="176" t="s">
        <v>266</v>
      </c>
      <c r="AT1287" s="176" t="s">
        <v>266</v>
      </c>
      <c r="AU1287" s="176" t="s">
        <v>266</v>
      </c>
      <c r="AV1287" s="176" t="s">
        <v>266</v>
      </c>
      <c r="AW1287" s="176" t="s">
        <v>266</v>
      </c>
      <c r="AX1287" s="176" t="s">
        <v>266</v>
      </c>
    </row>
    <row r="1288" spans="1:50" x14ac:dyDescent="0.3">
      <c r="A1288" s="176">
        <v>813619</v>
      </c>
      <c r="B1288" s="176" t="s">
        <v>492</v>
      </c>
      <c r="C1288" s="176" t="s">
        <v>205</v>
      </c>
      <c r="D1288" s="176" t="s">
        <v>205</v>
      </c>
      <c r="E1288" s="176" t="s">
        <v>205</v>
      </c>
      <c r="F1288" s="176" t="s">
        <v>205</v>
      </c>
      <c r="G1288" s="176" t="s">
        <v>205</v>
      </c>
      <c r="H1288" s="176" t="s">
        <v>205</v>
      </c>
      <c r="I1288" s="176" t="s">
        <v>205</v>
      </c>
      <c r="J1288" s="176" t="s">
        <v>204</v>
      </c>
      <c r="K1288" s="176" t="s">
        <v>205</v>
      </c>
      <c r="L1288" s="176" t="s">
        <v>205</v>
      </c>
      <c r="M1288" s="176" t="s">
        <v>205</v>
      </c>
      <c r="N1288" s="176" t="s">
        <v>205</v>
      </c>
      <c r="O1288" s="176" t="s">
        <v>204</v>
      </c>
      <c r="P1288" s="176" t="s">
        <v>204</v>
      </c>
      <c r="Q1288" s="176" t="s">
        <v>204</v>
      </c>
      <c r="R1288" s="176" t="s">
        <v>204</v>
      </c>
      <c r="S1288" s="176" t="s">
        <v>204</v>
      </c>
      <c r="T1288" s="176" t="s">
        <v>204</v>
      </c>
      <c r="U1288" s="176" t="s">
        <v>266</v>
      </c>
      <c r="V1288" s="176" t="s">
        <v>266</v>
      </c>
      <c r="W1288" s="176" t="s">
        <v>266</v>
      </c>
      <c r="X1288" s="176" t="s">
        <v>266</v>
      </c>
      <c r="Y1288" s="176" t="s">
        <v>266</v>
      </c>
      <c r="Z1288" s="176" t="s">
        <v>266</v>
      </c>
      <c r="AA1288" s="176" t="s">
        <v>266</v>
      </c>
      <c r="AB1288" s="176" t="s">
        <v>266</v>
      </c>
      <c r="AC1288" s="176" t="s">
        <v>266</v>
      </c>
      <c r="AD1288" s="176" t="s">
        <v>266</v>
      </c>
      <c r="AE1288" s="176" t="s">
        <v>266</v>
      </c>
      <c r="AF1288" s="176" t="s">
        <v>266</v>
      </c>
      <c r="AG1288" s="176" t="s">
        <v>266</v>
      </c>
      <c r="AH1288" s="176" t="s">
        <v>266</v>
      </c>
      <c r="AI1288" s="176" t="s">
        <v>266</v>
      </c>
      <c r="AJ1288" s="176" t="s">
        <v>266</v>
      </c>
      <c r="AK1288" s="176" t="s">
        <v>266</v>
      </c>
      <c r="AL1288" s="176" t="s">
        <v>266</v>
      </c>
      <c r="AM1288" s="176" t="s">
        <v>266</v>
      </c>
      <c r="AN1288" s="176" t="s">
        <v>266</v>
      </c>
      <c r="AO1288" s="176" t="s">
        <v>266</v>
      </c>
      <c r="AP1288" s="176" t="s">
        <v>266</v>
      </c>
      <c r="AQ1288" s="176" t="s">
        <v>266</v>
      </c>
      <c r="AR1288" s="176" t="s">
        <v>266</v>
      </c>
      <c r="AS1288" s="176" t="s">
        <v>266</v>
      </c>
      <c r="AT1288" s="176" t="s">
        <v>266</v>
      </c>
      <c r="AU1288" s="176" t="s">
        <v>266</v>
      </c>
      <c r="AV1288" s="176" t="s">
        <v>266</v>
      </c>
      <c r="AW1288" s="176" t="s">
        <v>266</v>
      </c>
      <c r="AX1288" s="176" t="s">
        <v>266</v>
      </c>
    </row>
    <row r="1289" spans="1:50" x14ac:dyDescent="0.3">
      <c r="A1289" s="176">
        <v>813621</v>
      </c>
      <c r="B1289" s="176" t="s">
        <v>492</v>
      </c>
      <c r="C1289" s="176" t="s">
        <v>205</v>
      </c>
      <c r="D1289" s="176" t="s">
        <v>205</v>
      </c>
      <c r="E1289" s="176" t="s">
        <v>205</v>
      </c>
      <c r="F1289" s="176" t="s">
        <v>205</v>
      </c>
      <c r="G1289" s="176" t="s">
        <v>205</v>
      </c>
      <c r="H1289" s="176" t="s">
        <v>205</v>
      </c>
      <c r="I1289" s="176" t="s">
        <v>205</v>
      </c>
      <c r="J1289" s="176" t="s">
        <v>205</v>
      </c>
      <c r="K1289" s="176" t="s">
        <v>205</v>
      </c>
      <c r="L1289" s="176" t="s">
        <v>205</v>
      </c>
      <c r="M1289" s="176" t="s">
        <v>205</v>
      </c>
      <c r="N1289" s="176" t="s">
        <v>205</v>
      </c>
      <c r="O1289" s="176" t="s">
        <v>204</v>
      </c>
      <c r="P1289" s="176" t="s">
        <v>204</v>
      </c>
      <c r="Q1289" s="176" t="s">
        <v>204</v>
      </c>
      <c r="R1289" s="176" t="s">
        <v>204</v>
      </c>
      <c r="S1289" s="176" t="s">
        <v>204</v>
      </c>
      <c r="T1289" s="176" t="s">
        <v>204</v>
      </c>
      <c r="U1289" s="176" t="s">
        <v>266</v>
      </c>
      <c r="V1289" s="176" t="s">
        <v>266</v>
      </c>
      <c r="W1289" s="176" t="s">
        <v>266</v>
      </c>
      <c r="X1289" s="176" t="s">
        <v>266</v>
      </c>
      <c r="Y1289" s="176" t="s">
        <v>266</v>
      </c>
      <c r="Z1289" s="176" t="s">
        <v>266</v>
      </c>
      <c r="AA1289" s="176" t="s">
        <v>266</v>
      </c>
      <c r="AB1289" s="176" t="s">
        <v>266</v>
      </c>
      <c r="AC1289" s="176" t="s">
        <v>266</v>
      </c>
      <c r="AD1289" s="176" t="s">
        <v>266</v>
      </c>
      <c r="AE1289" s="176" t="s">
        <v>266</v>
      </c>
      <c r="AF1289" s="176" t="s">
        <v>266</v>
      </c>
      <c r="AG1289" s="176" t="s">
        <v>266</v>
      </c>
      <c r="AH1289" s="176" t="s">
        <v>266</v>
      </c>
      <c r="AI1289" s="176" t="s">
        <v>266</v>
      </c>
      <c r="AJ1289" s="176" t="s">
        <v>266</v>
      </c>
      <c r="AK1289" s="176" t="s">
        <v>266</v>
      </c>
      <c r="AL1289" s="176" t="s">
        <v>266</v>
      </c>
      <c r="AM1289" s="176" t="s">
        <v>266</v>
      </c>
      <c r="AN1289" s="176" t="s">
        <v>266</v>
      </c>
      <c r="AO1289" s="176" t="s">
        <v>266</v>
      </c>
      <c r="AP1289" s="176" t="s">
        <v>266</v>
      </c>
      <c r="AQ1289" s="176" t="s">
        <v>266</v>
      </c>
      <c r="AR1289" s="176" t="s">
        <v>266</v>
      </c>
      <c r="AS1289" s="176" t="s">
        <v>266</v>
      </c>
      <c r="AT1289" s="176" t="s">
        <v>266</v>
      </c>
      <c r="AU1289" s="176" t="s">
        <v>266</v>
      </c>
      <c r="AV1289" s="176" t="s">
        <v>266</v>
      </c>
      <c r="AW1289" s="176" t="s">
        <v>266</v>
      </c>
      <c r="AX1289" s="176" t="s">
        <v>266</v>
      </c>
    </row>
    <row r="1290" spans="1:50" x14ac:dyDescent="0.3">
      <c r="A1290" s="176">
        <v>813630</v>
      </c>
      <c r="B1290" s="176" t="s">
        <v>492</v>
      </c>
      <c r="C1290" s="176" t="s">
        <v>205</v>
      </c>
      <c r="D1290" s="176" t="s">
        <v>205</v>
      </c>
      <c r="E1290" s="176" t="s">
        <v>205</v>
      </c>
      <c r="F1290" s="176" t="s">
        <v>205</v>
      </c>
      <c r="G1290" s="176" t="s">
        <v>205</v>
      </c>
      <c r="H1290" s="176" t="s">
        <v>205</v>
      </c>
      <c r="I1290" s="176" t="s">
        <v>205</v>
      </c>
      <c r="J1290" s="176" t="s">
        <v>205</v>
      </c>
      <c r="K1290" s="176" t="s">
        <v>205</v>
      </c>
      <c r="L1290" s="176" t="s">
        <v>205</v>
      </c>
      <c r="M1290" s="176" t="s">
        <v>205</v>
      </c>
      <c r="N1290" s="176" t="s">
        <v>205</v>
      </c>
      <c r="O1290" s="176" t="s">
        <v>204</v>
      </c>
      <c r="P1290" s="176" t="s">
        <v>204</v>
      </c>
      <c r="Q1290" s="176" t="s">
        <v>204</v>
      </c>
      <c r="R1290" s="176" t="s">
        <v>204</v>
      </c>
      <c r="S1290" s="176" t="s">
        <v>204</v>
      </c>
      <c r="T1290" s="176" t="s">
        <v>204</v>
      </c>
      <c r="U1290" s="176" t="s">
        <v>266</v>
      </c>
      <c r="V1290" s="176" t="s">
        <v>266</v>
      </c>
      <c r="W1290" s="176" t="s">
        <v>266</v>
      </c>
      <c r="X1290" s="176" t="s">
        <v>266</v>
      </c>
      <c r="Y1290" s="176" t="s">
        <v>266</v>
      </c>
      <c r="Z1290" s="176" t="s">
        <v>266</v>
      </c>
      <c r="AA1290" s="176" t="s">
        <v>266</v>
      </c>
      <c r="AB1290" s="176" t="s">
        <v>266</v>
      </c>
      <c r="AC1290" s="176" t="s">
        <v>266</v>
      </c>
      <c r="AD1290" s="176" t="s">
        <v>266</v>
      </c>
      <c r="AE1290" s="176" t="s">
        <v>266</v>
      </c>
      <c r="AF1290" s="176" t="s">
        <v>266</v>
      </c>
      <c r="AG1290" s="176" t="s">
        <v>266</v>
      </c>
      <c r="AH1290" s="176" t="s">
        <v>266</v>
      </c>
      <c r="AI1290" s="176" t="s">
        <v>266</v>
      </c>
      <c r="AJ1290" s="176" t="s">
        <v>266</v>
      </c>
      <c r="AK1290" s="176" t="s">
        <v>266</v>
      </c>
      <c r="AL1290" s="176" t="s">
        <v>266</v>
      </c>
      <c r="AM1290" s="176" t="s">
        <v>266</v>
      </c>
      <c r="AN1290" s="176" t="s">
        <v>266</v>
      </c>
      <c r="AO1290" s="176" t="s">
        <v>266</v>
      </c>
      <c r="AP1290" s="176" t="s">
        <v>266</v>
      </c>
      <c r="AQ1290" s="176" t="s">
        <v>266</v>
      </c>
      <c r="AR1290" s="176" t="s">
        <v>266</v>
      </c>
      <c r="AS1290" s="176" t="s">
        <v>266</v>
      </c>
      <c r="AT1290" s="176" t="s">
        <v>266</v>
      </c>
      <c r="AU1290" s="176" t="s">
        <v>266</v>
      </c>
      <c r="AV1290" s="176" t="s">
        <v>266</v>
      </c>
      <c r="AW1290" s="176" t="s">
        <v>266</v>
      </c>
      <c r="AX1290" s="176" t="s">
        <v>266</v>
      </c>
    </row>
    <row r="1291" spans="1:50" x14ac:dyDescent="0.3">
      <c r="A1291" s="176">
        <v>813647</v>
      </c>
      <c r="B1291" s="176" t="s">
        <v>492</v>
      </c>
      <c r="C1291" s="176" t="s">
        <v>205</v>
      </c>
      <c r="D1291" s="176" t="s">
        <v>205</v>
      </c>
      <c r="E1291" s="176" t="s">
        <v>205</v>
      </c>
      <c r="F1291" s="176" t="s">
        <v>205</v>
      </c>
      <c r="G1291" s="176" t="s">
        <v>205</v>
      </c>
      <c r="H1291" s="176" t="s">
        <v>205</v>
      </c>
      <c r="I1291" s="176" t="s">
        <v>204</v>
      </c>
      <c r="J1291" s="176" t="s">
        <v>205</v>
      </c>
      <c r="K1291" s="176" t="s">
        <v>205</v>
      </c>
      <c r="L1291" s="176" t="s">
        <v>204</v>
      </c>
      <c r="M1291" s="176" t="s">
        <v>205</v>
      </c>
      <c r="N1291" s="176" t="s">
        <v>205</v>
      </c>
      <c r="O1291" s="176" t="s">
        <v>204</v>
      </c>
      <c r="P1291" s="176" t="s">
        <v>204</v>
      </c>
      <c r="Q1291" s="176" t="s">
        <v>204</v>
      </c>
      <c r="R1291" s="176" t="s">
        <v>204</v>
      </c>
      <c r="S1291" s="176" t="s">
        <v>204</v>
      </c>
      <c r="T1291" s="176" t="s">
        <v>204</v>
      </c>
      <c r="U1291" s="176" t="s">
        <v>266</v>
      </c>
      <c r="V1291" s="176" t="s">
        <v>266</v>
      </c>
      <c r="W1291" s="176" t="s">
        <v>266</v>
      </c>
      <c r="X1291" s="176" t="s">
        <v>266</v>
      </c>
      <c r="Y1291" s="176" t="s">
        <v>266</v>
      </c>
      <c r="Z1291" s="176" t="s">
        <v>266</v>
      </c>
      <c r="AA1291" s="176" t="s">
        <v>266</v>
      </c>
      <c r="AB1291" s="176" t="s">
        <v>266</v>
      </c>
      <c r="AC1291" s="176" t="s">
        <v>266</v>
      </c>
      <c r="AD1291" s="176" t="s">
        <v>266</v>
      </c>
      <c r="AE1291" s="176" t="s">
        <v>266</v>
      </c>
      <c r="AF1291" s="176" t="s">
        <v>266</v>
      </c>
      <c r="AG1291" s="176" t="s">
        <v>266</v>
      </c>
      <c r="AH1291" s="176" t="s">
        <v>266</v>
      </c>
      <c r="AI1291" s="176" t="s">
        <v>266</v>
      </c>
      <c r="AJ1291" s="176" t="s">
        <v>266</v>
      </c>
      <c r="AK1291" s="176" t="s">
        <v>266</v>
      </c>
      <c r="AL1291" s="176" t="s">
        <v>266</v>
      </c>
      <c r="AM1291" s="176" t="s">
        <v>266</v>
      </c>
      <c r="AN1291" s="176" t="s">
        <v>266</v>
      </c>
      <c r="AO1291" s="176" t="s">
        <v>266</v>
      </c>
      <c r="AP1291" s="176" t="s">
        <v>266</v>
      </c>
      <c r="AQ1291" s="176" t="s">
        <v>266</v>
      </c>
      <c r="AR1291" s="176" t="s">
        <v>266</v>
      </c>
      <c r="AS1291" s="176" t="s">
        <v>266</v>
      </c>
      <c r="AT1291" s="176" t="s">
        <v>266</v>
      </c>
      <c r="AU1291" s="176" t="s">
        <v>266</v>
      </c>
      <c r="AV1291" s="176" t="s">
        <v>266</v>
      </c>
      <c r="AW1291" s="176" t="s">
        <v>266</v>
      </c>
      <c r="AX1291" s="176" t="s">
        <v>266</v>
      </c>
    </row>
    <row r="1292" spans="1:50" x14ac:dyDescent="0.3">
      <c r="A1292" s="176">
        <v>813652</v>
      </c>
      <c r="B1292" s="176" t="s">
        <v>492</v>
      </c>
      <c r="C1292" s="176" t="s">
        <v>205</v>
      </c>
      <c r="D1292" s="176" t="s">
        <v>205</v>
      </c>
      <c r="E1292" s="176" t="s">
        <v>205</v>
      </c>
      <c r="F1292" s="176" t="s">
        <v>205</v>
      </c>
      <c r="G1292" s="176" t="s">
        <v>205</v>
      </c>
      <c r="H1292" s="176" t="s">
        <v>205</v>
      </c>
      <c r="I1292" s="176" t="s">
        <v>205</v>
      </c>
      <c r="J1292" s="176" t="s">
        <v>205</v>
      </c>
      <c r="K1292" s="176" t="s">
        <v>205</v>
      </c>
      <c r="L1292" s="176" t="s">
        <v>205</v>
      </c>
      <c r="M1292" s="176" t="s">
        <v>205</v>
      </c>
      <c r="N1292" s="176" t="s">
        <v>205</v>
      </c>
      <c r="O1292" s="176" t="s">
        <v>204</v>
      </c>
      <c r="P1292" s="176" t="s">
        <v>204</v>
      </c>
      <c r="Q1292" s="176" t="s">
        <v>204</v>
      </c>
      <c r="R1292" s="176" t="s">
        <v>204</v>
      </c>
      <c r="S1292" s="176" t="s">
        <v>204</v>
      </c>
      <c r="T1292" s="176" t="s">
        <v>204</v>
      </c>
      <c r="U1292" s="176" t="s">
        <v>266</v>
      </c>
      <c r="V1292" s="176" t="s">
        <v>266</v>
      </c>
      <c r="W1292" s="176" t="s">
        <v>266</v>
      </c>
      <c r="X1292" s="176" t="s">
        <v>266</v>
      </c>
      <c r="Y1292" s="176" t="s">
        <v>266</v>
      </c>
      <c r="Z1292" s="176" t="s">
        <v>266</v>
      </c>
      <c r="AA1292" s="176" t="s">
        <v>266</v>
      </c>
      <c r="AB1292" s="176" t="s">
        <v>266</v>
      </c>
      <c r="AC1292" s="176" t="s">
        <v>266</v>
      </c>
      <c r="AD1292" s="176" t="s">
        <v>266</v>
      </c>
      <c r="AE1292" s="176" t="s">
        <v>266</v>
      </c>
      <c r="AF1292" s="176" t="s">
        <v>266</v>
      </c>
      <c r="AG1292" s="176" t="s">
        <v>266</v>
      </c>
      <c r="AH1292" s="176" t="s">
        <v>266</v>
      </c>
      <c r="AI1292" s="176" t="s">
        <v>266</v>
      </c>
      <c r="AJ1292" s="176" t="s">
        <v>266</v>
      </c>
      <c r="AK1292" s="176" t="s">
        <v>266</v>
      </c>
      <c r="AL1292" s="176" t="s">
        <v>266</v>
      </c>
      <c r="AM1292" s="176" t="s">
        <v>266</v>
      </c>
      <c r="AN1292" s="176" t="s">
        <v>266</v>
      </c>
      <c r="AO1292" s="176" t="s">
        <v>266</v>
      </c>
      <c r="AP1292" s="176" t="s">
        <v>266</v>
      </c>
      <c r="AQ1292" s="176" t="s">
        <v>266</v>
      </c>
      <c r="AR1292" s="176" t="s">
        <v>266</v>
      </c>
      <c r="AS1292" s="176" t="s">
        <v>266</v>
      </c>
      <c r="AT1292" s="176" t="s">
        <v>266</v>
      </c>
      <c r="AU1292" s="176" t="s">
        <v>266</v>
      </c>
      <c r="AV1292" s="176" t="s">
        <v>266</v>
      </c>
      <c r="AW1292" s="176" t="s">
        <v>266</v>
      </c>
      <c r="AX1292" s="176" t="s">
        <v>266</v>
      </c>
    </row>
    <row r="1293" spans="1:50" x14ac:dyDescent="0.3">
      <c r="A1293" s="176">
        <v>813655</v>
      </c>
      <c r="B1293" s="176" t="s">
        <v>492</v>
      </c>
      <c r="C1293" s="176" t="s">
        <v>205</v>
      </c>
      <c r="D1293" s="176" t="s">
        <v>205</v>
      </c>
      <c r="E1293" s="176" t="s">
        <v>205</v>
      </c>
      <c r="F1293" s="176" t="s">
        <v>205</v>
      </c>
      <c r="G1293" s="176" t="s">
        <v>205</v>
      </c>
      <c r="H1293" s="176" t="s">
        <v>205</v>
      </c>
      <c r="I1293" s="176" t="s">
        <v>205</v>
      </c>
      <c r="J1293" s="176" t="s">
        <v>205</v>
      </c>
      <c r="K1293" s="176" t="s">
        <v>205</v>
      </c>
      <c r="L1293" s="176" t="s">
        <v>205</v>
      </c>
      <c r="M1293" s="176" t="s">
        <v>205</v>
      </c>
      <c r="N1293" s="176" t="s">
        <v>205</v>
      </c>
      <c r="O1293" s="176" t="s">
        <v>204</v>
      </c>
      <c r="P1293" s="176" t="s">
        <v>204</v>
      </c>
      <c r="Q1293" s="176" t="s">
        <v>204</v>
      </c>
      <c r="R1293" s="176" t="s">
        <v>204</v>
      </c>
      <c r="S1293" s="176" t="s">
        <v>204</v>
      </c>
      <c r="T1293" s="176" t="s">
        <v>204</v>
      </c>
      <c r="U1293" s="176" t="s">
        <v>266</v>
      </c>
      <c r="V1293" s="176" t="s">
        <v>266</v>
      </c>
      <c r="W1293" s="176" t="s">
        <v>266</v>
      </c>
      <c r="X1293" s="176" t="s">
        <v>266</v>
      </c>
      <c r="Y1293" s="176" t="s">
        <v>266</v>
      </c>
      <c r="Z1293" s="176" t="s">
        <v>266</v>
      </c>
      <c r="AA1293" s="176" t="s">
        <v>266</v>
      </c>
      <c r="AB1293" s="176" t="s">
        <v>266</v>
      </c>
      <c r="AC1293" s="176" t="s">
        <v>266</v>
      </c>
      <c r="AD1293" s="176" t="s">
        <v>266</v>
      </c>
      <c r="AE1293" s="176" t="s">
        <v>266</v>
      </c>
      <c r="AF1293" s="176" t="s">
        <v>266</v>
      </c>
      <c r="AG1293" s="176" t="s">
        <v>266</v>
      </c>
      <c r="AH1293" s="176" t="s">
        <v>266</v>
      </c>
      <c r="AI1293" s="176" t="s">
        <v>266</v>
      </c>
      <c r="AJ1293" s="176" t="s">
        <v>266</v>
      </c>
      <c r="AK1293" s="176" t="s">
        <v>266</v>
      </c>
      <c r="AL1293" s="176" t="s">
        <v>266</v>
      </c>
      <c r="AM1293" s="176" t="s">
        <v>266</v>
      </c>
      <c r="AN1293" s="176" t="s">
        <v>266</v>
      </c>
      <c r="AO1293" s="176" t="s">
        <v>266</v>
      </c>
      <c r="AP1293" s="176" t="s">
        <v>266</v>
      </c>
      <c r="AQ1293" s="176" t="s">
        <v>266</v>
      </c>
      <c r="AR1293" s="176" t="s">
        <v>266</v>
      </c>
      <c r="AS1293" s="176" t="s">
        <v>266</v>
      </c>
      <c r="AT1293" s="176" t="s">
        <v>266</v>
      </c>
      <c r="AU1293" s="176" t="s">
        <v>266</v>
      </c>
      <c r="AV1293" s="176" t="s">
        <v>266</v>
      </c>
      <c r="AW1293" s="176" t="s">
        <v>266</v>
      </c>
      <c r="AX1293" s="176" t="s">
        <v>266</v>
      </c>
    </row>
    <row r="1294" spans="1:50" x14ac:dyDescent="0.3">
      <c r="A1294" s="176">
        <v>813660</v>
      </c>
      <c r="B1294" s="176" t="s">
        <v>492</v>
      </c>
      <c r="C1294" s="176" t="s">
        <v>205</v>
      </c>
      <c r="D1294" s="176" t="s">
        <v>205</v>
      </c>
      <c r="E1294" s="176" t="s">
        <v>205</v>
      </c>
      <c r="F1294" s="176" t="s">
        <v>205</v>
      </c>
      <c r="G1294" s="176" t="s">
        <v>205</v>
      </c>
      <c r="H1294" s="176" t="s">
        <v>205</v>
      </c>
      <c r="I1294" s="176" t="s">
        <v>205</v>
      </c>
      <c r="J1294" s="176" t="s">
        <v>205</v>
      </c>
      <c r="K1294" s="176" t="s">
        <v>205</v>
      </c>
      <c r="L1294" s="176" t="s">
        <v>205</v>
      </c>
      <c r="M1294" s="176" t="s">
        <v>205</v>
      </c>
      <c r="N1294" s="176" t="s">
        <v>205</v>
      </c>
      <c r="O1294" s="176" t="s">
        <v>204</v>
      </c>
      <c r="P1294" s="176" t="s">
        <v>204</v>
      </c>
      <c r="Q1294" s="176" t="s">
        <v>204</v>
      </c>
      <c r="R1294" s="176" t="s">
        <v>204</v>
      </c>
      <c r="S1294" s="176" t="s">
        <v>204</v>
      </c>
      <c r="T1294" s="176" t="s">
        <v>204</v>
      </c>
      <c r="U1294" s="176" t="s">
        <v>266</v>
      </c>
      <c r="V1294" s="176" t="s">
        <v>266</v>
      </c>
      <c r="W1294" s="176" t="s">
        <v>266</v>
      </c>
      <c r="X1294" s="176" t="s">
        <v>266</v>
      </c>
      <c r="Y1294" s="176" t="s">
        <v>266</v>
      </c>
      <c r="Z1294" s="176" t="s">
        <v>266</v>
      </c>
      <c r="AA1294" s="176" t="s">
        <v>266</v>
      </c>
      <c r="AB1294" s="176" t="s">
        <v>266</v>
      </c>
      <c r="AC1294" s="176" t="s">
        <v>266</v>
      </c>
      <c r="AD1294" s="176" t="s">
        <v>266</v>
      </c>
      <c r="AE1294" s="176" t="s">
        <v>266</v>
      </c>
      <c r="AF1294" s="176" t="s">
        <v>266</v>
      </c>
      <c r="AG1294" s="176" t="s">
        <v>266</v>
      </c>
      <c r="AH1294" s="176" t="s">
        <v>266</v>
      </c>
      <c r="AI1294" s="176" t="s">
        <v>266</v>
      </c>
      <c r="AJ1294" s="176" t="s">
        <v>266</v>
      </c>
      <c r="AK1294" s="176" t="s">
        <v>266</v>
      </c>
      <c r="AL1294" s="176" t="s">
        <v>266</v>
      </c>
      <c r="AM1294" s="176" t="s">
        <v>266</v>
      </c>
      <c r="AN1294" s="176" t="s">
        <v>266</v>
      </c>
      <c r="AO1294" s="176" t="s">
        <v>266</v>
      </c>
      <c r="AP1294" s="176" t="s">
        <v>266</v>
      </c>
      <c r="AQ1294" s="176" t="s">
        <v>266</v>
      </c>
      <c r="AR1294" s="176" t="s">
        <v>266</v>
      </c>
      <c r="AS1294" s="176" t="s">
        <v>266</v>
      </c>
      <c r="AT1294" s="176" t="s">
        <v>266</v>
      </c>
      <c r="AU1294" s="176" t="s">
        <v>266</v>
      </c>
      <c r="AV1294" s="176" t="s">
        <v>266</v>
      </c>
      <c r="AW1294" s="176" t="s">
        <v>266</v>
      </c>
      <c r="AX1294" s="176" t="s">
        <v>266</v>
      </c>
    </row>
    <row r="1295" spans="1:50" x14ac:dyDescent="0.3">
      <c r="A1295" s="176">
        <v>813663</v>
      </c>
      <c r="B1295" s="176" t="s">
        <v>492</v>
      </c>
      <c r="C1295" s="176" t="s">
        <v>205</v>
      </c>
      <c r="D1295" s="176" t="s">
        <v>205</v>
      </c>
      <c r="E1295" s="176" t="s">
        <v>205</v>
      </c>
      <c r="F1295" s="176" t="s">
        <v>205</v>
      </c>
      <c r="G1295" s="176" t="s">
        <v>205</v>
      </c>
      <c r="H1295" s="176" t="s">
        <v>205</v>
      </c>
      <c r="I1295" s="176" t="s">
        <v>205</v>
      </c>
      <c r="J1295" s="176" t="s">
        <v>205</v>
      </c>
      <c r="K1295" s="176" t="s">
        <v>205</v>
      </c>
      <c r="L1295" s="176" t="s">
        <v>205</v>
      </c>
      <c r="M1295" s="176" t="s">
        <v>205</v>
      </c>
      <c r="N1295" s="176" t="s">
        <v>205</v>
      </c>
      <c r="O1295" s="176" t="s">
        <v>204</v>
      </c>
      <c r="P1295" s="176" t="s">
        <v>204</v>
      </c>
      <c r="Q1295" s="176" t="s">
        <v>204</v>
      </c>
      <c r="R1295" s="176" t="s">
        <v>204</v>
      </c>
      <c r="S1295" s="176" t="s">
        <v>204</v>
      </c>
      <c r="T1295" s="176" t="s">
        <v>204</v>
      </c>
      <c r="U1295" s="176" t="s">
        <v>266</v>
      </c>
      <c r="V1295" s="176" t="s">
        <v>266</v>
      </c>
      <c r="W1295" s="176" t="s">
        <v>266</v>
      </c>
      <c r="X1295" s="176" t="s">
        <v>266</v>
      </c>
      <c r="Y1295" s="176" t="s">
        <v>266</v>
      </c>
      <c r="Z1295" s="176" t="s">
        <v>266</v>
      </c>
      <c r="AA1295" s="176" t="s">
        <v>266</v>
      </c>
      <c r="AB1295" s="176" t="s">
        <v>266</v>
      </c>
      <c r="AC1295" s="176" t="s">
        <v>266</v>
      </c>
      <c r="AD1295" s="176" t="s">
        <v>266</v>
      </c>
      <c r="AE1295" s="176" t="s">
        <v>266</v>
      </c>
      <c r="AF1295" s="176" t="s">
        <v>266</v>
      </c>
      <c r="AG1295" s="176" t="s">
        <v>266</v>
      </c>
      <c r="AH1295" s="176" t="s">
        <v>266</v>
      </c>
      <c r="AI1295" s="176" t="s">
        <v>266</v>
      </c>
      <c r="AJ1295" s="176" t="s">
        <v>266</v>
      </c>
      <c r="AK1295" s="176" t="s">
        <v>266</v>
      </c>
      <c r="AL1295" s="176" t="s">
        <v>266</v>
      </c>
      <c r="AM1295" s="176" t="s">
        <v>266</v>
      </c>
      <c r="AN1295" s="176" t="s">
        <v>266</v>
      </c>
      <c r="AO1295" s="176" t="s">
        <v>266</v>
      </c>
      <c r="AP1295" s="176" t="s">
        <v>266</v>
      </c>
      <c r="AQ1295" s="176" t="s">
        <v>266</v>
      </c>
      <c r="AR1295" s="176" t="s">
        <v>266</v>
      </c>
      <c r="AS1295" s="176" t="s">
        <v>266</v>
      </c>
      <c r="AT1295" s="176" t="s">
        <v>266</v>
      </c>
      <c r="AU1295" s="176" t="s">
        <v>266</v>
      </c>
      <c r="AV1295" s="176" t="s">
        <v>266</v>
      </c>
      <c r="AW1295" s="176" t="s">
        <v>266</v>
      </c>
      <c r="AX1295" s="176" t="s">
        <v>266</v>
      </c>
    </row>
    <row r="1296" spans="1:50" x14ac:dyDescent="0.3">
      <c r="A1296" s="176">
        <v>813668</v>
      </c>
      <c r="B1296" s="176" t="s">
        <v>492</v>
      </c>
      <c r="C1296" s="176" t="s">
        <v>205</v>
      </c>
      <c r="D1296" s="176" t="s">
        <v>204</v>
      </c>
      <c r="E1296" s="176" t="s">
        <v>205</v>
      </c>
      <c r="F1296" s="176" t="s">
        <v>205</v>
      </c>
      <c r="G1296" s="176" t="s">
        <v>205</v>
      </c>
      <c r="H1296" s="176" t="s">
        <v>205</v>
      </c>
      <c r="I1296" s="176" t="s">
        <v>205</v>
      </c>
      <c r="J1296" s="176" t="s">
        <v>205</v>
      </c>
      <c r="K1296" s="176" t="s">
        <v>205</v>
      </c>
      <c r="L1296" s="176" t="s">
        <v>204</v>
      </c>
      <c r="M1296" s="176" t="s">
        <v>204</v>
      </c>
      <c r="N1296" s="176" t="s">
        <v>205</v>
      </c>
      <c r="O1296" s="176" t="s">
        <v>204</v>
      </c>
      <c r="P1296" s="176" t="s">
        <v>204</v>
      </c>
      <c r="Q1296" s="176" t="s">
        <v>204</v>
      </c>
      <c r="R1296" s="176" t="s">
        <v>204</v>
      </c>
      <c r="S1296" s="176" t="s">
        <v>204</v>
      </c>
      <c r="T1296" s="176" t="s">
        <v>204</v>
      </c>
      <c r="U1296" s="176" t="s">
        <v>266</v>
      </c>
      <c r="V1296" s="176" t="s">
        <v>266</v>
      </c>
      <c r="W1296" s="176" t="s">
        <v>266</v>
      </c>
      <c r="X1296" s="176" t="s">
        <v>266</v>
      </c>
      <c r="Y1296" s="176" t="s">
        <v>266</v>
      </c>
      <c r="Z1296" s="176" t="s">
        <v>266</v>
      </c>
      <c r="AA1296" s="176" t="s">
        <v>266</v>
      </c>
      <c r="AB1296" s="176" t="s">
        <v>266</v>
      </c>
      <c r="AC1296" s="176" t="s">
        <v>266</v>
      </c>
      <c r="AD1296" s="176" t="s">
        <v>266</v>
      </c>
      <c r="AE1296" s="176" t="s">
        <v>266</v>
      </c>
      <c r="AF1296" s="176" t="s">
        <v>266</v>
      </c>
      <c r="AG1296" s="176" t="s">
        <v>266</v>
      </c>
      <c r="AH1296" s="176" t="s">
        <v>266</v>
      </c>
      <c r="AI1296" s="176" t="s">
        <v>266</v>
      </c>
      <c r="AJ1296" s="176" t="s">
        <v>266</v>
      </c>
      <c r="AK1296" s="176" t="s">
        <v>266</v>
      </c>
      <c r="AL1296" s="176" t="s">
        <v>266</v>
      </c>
      <c r="AM1296" s="176" t="s">
        <v>266</v>
      </c>
      <c r="AN1296" s="176" t="s">
        <v>266</v>
      </c>
      <c r="AO1296" s="176" t="s">
        <v>266</v>
      </c>
      <c r="AP1296" s="176" t="s">
        <v>266</v>
      </c>
      <c r="AQ1296" s="176" t="s">
        <v>266</v>
      </c>
      <c r="AR1296" s="176" t="s">
        <v>266</v>
      </c>
      <c r="AS1296" s="176" t="s">
        <v>266</v>
      </c>
      <c r="AT1296" s="176" t="s">
        <v>266</v>
      </c>
      <c r="AU1296" s="176" t="s">
        <v>266</v>
      </c>
      <c r="AV1296" s="176" t="s">
        <v>266</v>
      </c>
      <c r="AW1296" s="176" t="s">
        <v>266</v>
      </c>
      <c r="AX1296" s="176" t="s">
        <v>266</v>
      </c>
    </row>
    <row r="1297" spans="1:50" x14ac:dyDescent="0.3">
      <c r="A1297" s="176">
        <v>813671</v>
      </c>
      <c r="B1297" s="176" t="s">
        <v>492</v>
      </c>
      <c r="C1297" s="176" t="s">
        <v>205</v>
      </c>
      <c r="D1297" s="176" t="s">
        <v>205</v>
      </c>
      <c r="E1297" s="176" t="s">
        <v>205</v>
      </c>
      <c r="F1297" s="176" t="s">
        <v>205</v>
      </c>
      <c r="G1297" s="176" t="s">
        <v>205</v>
      </c>
      <c r="H1297" s="176" t="s">
        <v>205</v>
      </c>
      <c r="I1297" s="176" t="s">
        <v>205</v>
      </c>
      <c r="J1297" s="176" t="s">
        <v>205</v>
      </c>
      <c r="K1297" s="176" t="s">
        <v>205</v>
      </c>
      <c r="L1297" s="176" t="s">
        <v>205</v>
      </c>
      <c r="M1297" s="176" t="s">
        <v>205</v>
      </c>
      <c r="N1297" s="176" t="s">
        <v>205</v>
      </c>
      <c r="O1297" s="176" t="s">
        <v>204</v>
      </c>
      <c r="P1297" s="176" t="s">
        <v>204</v>
      </c>
      <c r="Q1297" s="176" t="s">
        <v>204</v>
      </c>
      <c r="R1297" s="176" t="s">
        <v>204</v>
      </c>
      <c r="S1297" s="176" t="s">
        <v>204</v>
      </c>
      <c r="T1297" s="176" t="s">
        <v>204</v>
      </c>
      <c r="U1297" s="176" t="s">
        <v>266</v>
      </c>
      <c r="V1297" s="176" t="s">
        <v>266</v>
      </c>
      <c r="W1297" s="176" t="s">
        <v>266</v>
      </c>
      <c r="X1297" s="176" t="s">
        <v>266</v>
      </c>
      <c r="Y1297" s="176" t="s">
        <v>266</v>
      </c>
      <c r="Z1297" s="176" t="s">
        <v>266</v>
      </c>
      <c r="AA1297" s="176" t="s">
        <v>266</v>
      </c>
      <c r="AB1297" s="176" t="s">
        <v>266</v>
      </c>
      <c r="AC1297" s="176" t="s">
        <v>266</v>
      </c>
      <c r="AD1297" s="176" t="s">
        <v>266</v>
      </c>
      <c r="AE1297" s="176" t="s">
        <v>266</v>
      </c>
      <c r="AF1297" s="176" t="s">
        <v>266</v>
      </c>
      <c r="AG1297" s="176" t="s">
        <v>266</v>
      </c>
      <c r="AH1297" s="176" t="s">
        <v>266</v>
      </c>
      <c r="AI1297" s="176" t="s">
        <v>266</v>
      </c>
      <c r="AJ1297" s="176" t="s">
        <v>266</v>
      </c>
      <c r="AK1297" s="176" t="s">
        <v>266</v>
      </c>
      <c r="AL1297" s="176" t="s">
        <v>266</v>
      </c>
      <c r="AM1297" s="176" t="s">
        <v>266</v>
      </c>
      <c r="AN1297" s="176" t="s">
        <v>266</v>
      </c>
      <c r="AO1297" s="176" t="s">
        <v>266</v>
      </c>
      <c r="AP1297" s="176" t="s">
        <v>266</v>
      </c>
      <c r="AQ1297" s="176" t="s">
        <v>266</v>
      </c>
      <c r="AR1297" s="176" t="s">
        <v>266</v>
      </c>
      <c r="AS1297" s="176" t="s">
        <v>266</v>
      </c>
      <c r="AT1297" s="176" t="s">
        <v>266</v>
      </c>
      <c r="AU1297" s="176" t="s">
        <v>266</v>
      </c>
      <c r="AV1297" s="176" t="s">
        <v>266</v>
      </c>
      <c r="AW1297" s="176" t="s">
        <v>266</v>
      </c>
      <c r="AX1297" s="176" t="s">
        <v>266</v>
      </c>
    </row>
    <row r="1298" spans="1:50" x14ac:dyDescent="0.3">
      <c r="A1298" s="176">
        <v>813673</v>
      </c>
      <c r="B1298" s="176" t="s">
        <v>492</v>
      </c>
      <c r="C1298" s="176" t="s">
        <v>205</v>
      </c>
      <c r="D1298" s="176" t="s">
        <v>205</v>
      </c>
      <c r="E1298" s="176" t="s">
        <v>205</v>
      </c>
      <c r="F1298" s="176" t="s">
        <v>205</v>
      </c>
      <c r="G1298" s="176" t="s">
        <v>205</v>
      </c>
      <c r="H1298" s="176" t="s">
        <v>205</v>
      </c>
      <c r="I1298" s="176" t="s">
        <v>205</v>
      </c>
      <c r="J1298" s="176" t="s">
        <v>205</v>
      </c>
      <c r="K1298" s="176" t="s">
        <v>205</v>
      </c>
      <c r="L1298" s="176" t="s">
        <v>205</v>
      </c>
      <c r="M1298" s="176" t="s">
        <v>205</v>
      </c>
      <c r="N1298" s="176" t="s">
        <v>205</v>
      </c>
      <c r="O1298" s="176" t="s">
        <v>204</v>
      </c>
      <c r="P1298" s="176" t="s">
        <v>204</v>
      </c>
      <c r="Q1298" s="176" t="s">
        <v>204</v>
      </c>
      <c r="R1298" s="176" t="s">
        <v>204</v>
      </c>
      <c r="S1298" s="176" t="s">
        <v>204</v>
      </c>
      <c r="T1298" s="176" t="s">
        <v>204</v>
      </c>
      <c r="U1298" s="176" t="s">
        <v>266</v>
      </c>
      <c r="V1298" s="176" t="s">
        <v>266</v>
      </c>
      <c r="W1298" s="176" t="s">
        <v>266</v>
      </c>
      <c r="X1298" s="176" t="s">
        <v>266</v>
      </c>
      <c r="Y1298" s="176" t="s">
        <v>266</v>
      </c>
      <c r="Z1298" s="176" t="s">
        <v>266</v>
      </c>
      <c r="AA1298" s="176" t="s">
        <v>266</v>
      </c>
      <c r="AB1298" s="176" t="s">
        <v>266</v>
      </c>
      <c r="AC1298" s="176" t="s">
        <v>266</v>
      </c>
      <c r="AD1298" s="176" t="s">
        <v>266</v>
      </c>
      <c r="AE1298" s="176" t="s">
        <v>266</v>
      </c>
      <c r="AF1298" s="176" t="s">
        <v>266</v>
      </c>
      <c r="AG1298" s="176" t="s">
        <v>266</v>
      </c>
      <c r="AH1298" s="176" t="s">
        <v>266</v>
      </c>
      <c r="AI1298" s="176" t="s">
        <v>266</v>
      </c>
      <c r="AJ1298" s="176" t="s">
        <v>266</v>
      </c>
      <c r="AK1298" s="176" t="s">
        <v>266</v>
      </c>
      <c r="AL1298" s="176" t="s">
        <v>266</v>
      </c>
      <c r="AM1298" s="176" t="s">
        <v>266</v>
      </c>
      <c r="AN1298" s="176" t="s">
        <v>266</v>
      </c>
      <c r="AO1298" s="176" t="s">
        <v>266</v>
      </c>
      <c r="AP1298" s="176" t="s">
        <v>266</v>
      </c>
      <c r="AQ1298" s="176" t="s">
        <v>266</v>
      </c>
      <c r="AR1298" s="176" t="s">
        <v>266</v>
      </c>
      <c r="AS1298" s="176" t="s">
        <v>266</v>
      </c>
      <c r="AT1298" s="176" t="s">
        <v>266</v>
      </c>
      <c r="AU1298" s="176" t="s">
        <v>266</v>
      </c>
      <c r="AV1298" s="176" t="s">
        <v>266</v>
      </c>
      <c r="AW1298" s="176" t="s">
        <v>266</v>
      </c>
      <c r="AX1298" s="176" t="s">
        <v>266</v>
      </c>
    </row>
    <row r="1299" spans="1:50" x14ac:dyDescent="0.3">
      <c r="A1299" s="176">
        <v>813678</v>
      </c>
      <c r="B1299" s="176" t="s">
        <v>492</v>
      </c>
      <c r="C1299" s="176" t="s">
        <v>205</v>
      </c>
      <c r="D1299" s="176" t="s">
        <v>205</v>
      </c>
      <c r="E1299" s="176" t="s">
        <v>205</v>
      </c>
      <c r="F1299" s="176" t="s">
        <v>205</v>
      </c>
      <c r="G1299" s="176" t="s">
        <v>205</v>
      </c>
      <c r="H1299" s="176" t="s">
        <v>204</v>
      </c>
      <c r="I1299" s="176" t="s">
        <v>205</v>
      </c>
      <c r="J1299" s="176" t="s">
        <v>205</v>
      </c>
      <c r="K1299" s="176" t="s">
        <v>205</v>
      </c>
      <c r="L1299" s="176" t="s">
        <v>205</v>
      </c>
      <c r="M1299" s="176" t="s">
        <v>205</v>
      </c>
      <c r="N1299" s="176" t="s">
        <v>204</v>
      </c>
      <c r="O1299" s="176" t="s">
        <v>204</v>
      </c>
      <c r="P1299" s="176" t="s">
        <v>204</v>
      </c>
      <c r="Q1299" s="176" t="s">
        <v>204</v>
      </c>
      <c r="R1299" s="176" t="s">
        <v>204</v>
      </c>
      <c r="S1299" s="176" t="s">
        <v>204</v>
      </c>
      <c r="T1299" s="176" t="s">
        <v>204</v>
      </c>
      <c r="U1299" s="176" t="s">
        <v>266</v>
      </c>
      <c r="V1299" s="176" t="s">
        <v>266</v>
      </c>
      <c r="W1299" s="176" t="s">
        <v>266</v>
      </c>
      <c r="X1299" s="176" t="s">
        <v>266</v>
      </c>
      <c r="Y1299" s="176" t="s">
        <v>266</v>
      </c>
      <c r="Z1299" s="176" t="s">
        <v>266</v>
      </c>
      <c r="AA1299" s="176" t="s">
        <v>266</v>
      </c>
      <c r="AB1299" s="176" t="s">
        <v>266</v>
      </c>
      <c r="AC1299" s="176" t="s">
        <v>266</v>
      </c>
      <c r="AD1299" s="176" t="s">
        <v>266</v>
      </c>
      <c r="AE1299" s="176" t="s">
        <v>266</v>
      </c>
      <c r="AF1299" s="176" t="s">
        <v>266</v>
      </c>
      <c r="AG1299" s="176" t="s">
        <v>266</v>
      </c>
      <c r="AH1299" s="176" t="s">
        <v>266</v>
      </c>
      <c r="AI1299" s="176" t="s">
        <v>266</v>
      </c>
      <c r="AJ1299" s="176" t="s">
        <v>266</v>
      </c>
      <c r="AK1299" s="176" t="s">
        <v>266</v>
      </c>
      <c r="AL1299" s="176" t="s">
        <v>266</v>
      </c>
      <c r="AM1299" s="176" t="s">
        <v>266</v>
      </c>
      <c r="AN1299" s="176" t="s">
        <v>266</v>
      </c>
      <c r="AO1299" s="176" t="s">
        <v>266</v>
      </c>
      <c r="AP1299" s="176" t="s">
        <v>266</v>
      </c>
      <c r="AQ1299" s="176" t="s">
        <v>266</v>
      </c>
      <c r="AR1299" s="176" t="s">
        <v>266</v>
      </c>
      <c r="AS1299" s="176" t="s">
        <v>266</v>
      </c>
      <c r="AT1299" s="176" t="s">
        <v>266</v>
      </c>
      <c r="AU1299" s="176" t="s">
        <v>266</v>
      </c>
      <c r="AV1299" s="176" t="s">
        <v>266</v>
      </c>
      <c r="AW1299" s="176" t="s">
        <v>266</v>
      </c>
      <c r="AX1299" s="176" t="s">
        <v>266</v>
      </c>
    </row>
    <row r="1300" spans="1:50" x14ac:dyDescent="0.3">
      <c r="A1300" s="176">
        <v>813679</v>
      </c>
      <c r="B1300" s="176" t="s">
        <v>492</v>
      </c>
      <c r="C1300" s="176" t="s">
        <v>205</v>
      </c>
      <c r="D1300" s="176" t="s">
        <v>205</v>
      </c>
      <c r="E1300" s="176" t="s">
        <v>205</v>
      </c>
      <c r="F1300" s="176" t="s">
        <v>205</v>
      </c>
      <c r="G1300" s="176" t="s">
        <v>205</v>
      </c>
      <c r="H1300" s="176" t="s">
        <v>205</v>
      </c>
      <c r="I1300" s="176" t="s">
        <v>205</v>
      </c>
      <c r="J1300" s="176" t="s">
        <v>205</v>
      </c>
      <c r="K1300" s="176" t="s">
        <v>205</v>
      </c>
      <c r="L1300" s="176" t="s">
        <v>204</v>
      </c>
      <c r="M1300" s="176" t="s">
        <v>205</v>
      </c>
      <c r="N1300" s="176" t="s">
        <v>205</v>
      </c>
      <c r="O1300" s="176" t="s">
        <v>204</v>
      </c>
      <c r="P1300" s="176" t="s">
        <v>204</v>
      </c>
      <c r="Q1300" s="176" t="s">
        <v>204</v>
      </c>
      <c r="R1300" s="176" t="s">
        <v>204</v>
      </c>
      <c r="S1300" s="176" t="s">
        <v>204</v>
      </c>
      <c r="T1300" s="176" t="s">
        <v>204</v>
      </c>
      <c r="U1300" s="176" t="s">
        <v>266</v>
      </c>
      <c r="V1300" s="176" t="s">
        <v>266</v>
      </c>
      <c r="W1300" s="176" t="s">
        <v>266</v>
      </c>
      <c r="X1300" s="176" t="s">
        <v>266</v>
      </c>
      <c r="Y1300" s="176" t="s">
        <v>266</v>
      </c>
      <c r="Z1300" s="176" t="s">
        <v>266</v>
      </c>
      <c r="AA1300" s="176" t="s">
        <v>266</v>
      </c>
      <c r="AB1300" s="176" t="s">
        <v>266</v>
      </c>
      <c r="AC1300" s="176" t="s">
        <v>266</v>
      </c>
      <c r="AD1300" s="176" t="s">
        <v>266</v>
      </c>
      <c r="AE1300" s="176" t="s">
        <v>266</v>
      </c>
      <c r="AF1300" s="176" t="s">
        <v>266</v>
      </c>
      <c r="AG1300" s="176" t="s">
        <v>266</v>
      </c>
      <c r="AH1300" s="176" t="s">
        <v>266</v>
      </c>
      <c r="AI1300" s="176" t="s">
        <v>266</v>
      </c>
      <c r="AJ1300" s="176" t="s">
        <v>266</v>
      </c>
      <c r="AK1300" s="176" t="s">
        <v>266</v>
      </c>
      <c r="AL1300" s="176" t="s">
        <v>266</v>
      </c>
      <c r="AM1300" s="176" t="s">
        <v>266</v>
      </c>
      <c r="AN1300" s="176" t="s">
        <v>266</v>
      </c>
      <c r="AO1300" s="176" t="s">
        <v>266</v>
      </c>
      <c r="AP1300" s="176" t="s">
        <v>266</v>
      </c>
      <c r="AQ1300" s="176" t="s">
        <v>266</v>
      </c>
      <c r="AR1300" s="176" t="s">
        <v>266</v>
      </c>
      <c r="AS1300" s="176" t="s">
        <v>266</v>
      </c>
      <c r="AT1300" s="176" t="s">
        <v>266</v>
      </c>
      <c r="AU1300" s="176" t="s">
        <v>266</v>
      </c>
      <c r="AV1300" s="176" t="s">
        <v>266</v>
      </c>
      <c r="AW1300" s="176" t="s">
        <v>266</v>
      </c>
      <c r="AX1300" s="176" t="s">
        <v>266</v>
      </c>
    </row>
    <row r="1301" spans="1:50" x14ac:dyDescent="0.3">
      <c r="A1301" s="176">
        <v>813688</v>
      </c>
      <c r="B1301" s="176" t="s">
        <v>492</v>
      </c>
      <c r="C1301" s="176" t="s">
        <v>205</v>
      </c>
      <c r="D1301" s="176" t="s">
        <v>204</v>
      </c>
      <c r="E1301" s="176" t="s">
        <v>205</v>
      </c>
      <c r="F1301" s="176" t="s">
        <v>205</v>
      </c>
      <c r="G1301" s="176" t="s">
        <v>205</v>
      </c>
      <c r="H1301" s="176" t="s">
        <v>205</v>
      </c>
      <c r="I1301" s="176" t="s">
        <v>205</v>
      </c>
      <c r="J1301" s="176" t="s">
        <v>205</v>
      </c>
      <c r="K1301" s="176" t="s">
        <v>204</v>
      </c>
      <c r="L1301" s="176" t="s">
        <v>204</v>
      </c>
      <c r="M1301" s="176" t="s">
        <v>204</v>
      </c>
      <c r="N1301" s="176" t="s">
        <v>205</v>
      </c>
      <c r="O1301" s="176" t="s">
        <v>204</v>
      </c>
      <c r="P1301" s="176" t="s">
        <v>204</v>
      </c>
      <c r="Q1301" s="176" t="s">
        <v>204</v>
      </c>
      <c r="R1301" s="176" t="s">
        <v>204</v>
      </c>
      <c r="S1301" s="176" t="s">
        <v>204</v>
      </c>
      <c r="T1301" s="176" t="s">
        <v>204</v>
      </c>
      <c r="U1301" s="176" t="s">
        <v>266</v>
      </c>
      <c r="V1301" s="176" t="s">
        <v>266</v>
      </c>
      <c r="W1301" s="176" t="s">
        <v>266</v>
      </c>
      <c r="X1301" s="176" t="s">
        <v>266</v>
      </c>
      <c r="Y1301" s="176" t="s">
        <v>266</v>
      </c>
      <c r="Z1301" s="176" t="s">
        <v>266</v>
      </c>
      <c r="AA1301" s="176" t="s">
        <v>266</v>
      </c>
      <c r="AB1301" s="176" t="s">
        <v>266</v>
      </c>
      <c r="AC1301" s="176" t="s">
        <v>266</v>
      </c>
      <c r="AD1301" s="176" t="s">
        <v>266</v>
      </c>
      <c r="AE1301" s="176" t="s">
        <v>266</v>
      </c>
      <c r="AF1301" s="176" t="s">
        <v>266</v>
      </c>
      <c r="AG1301" s="176" t="s">
        <v>266</v>
      </c>
      <c r="AH1301" s="176" t="s">
        <v>266</v>
      </c>
      <c r="AI1301" s="176" t="s">
        <v>266</v>
      </c>
      <c r="AJ1301" s="176" t="s">
        <v>266</v>
      </c>
      <c r="AK1301" s="176" t="s">
        <v>266</v>
      </c>
      <c r="AL1301" s="176" t="s">
        <v>266</v>
      </c>
      <c r="AM1301" s="176" t="s">
        <v>266</v>
      </c>
      <c r="AN1301" s="176" t="s">
        <v>266</v>
      </c>
      <c r="AO1301" s="176" t="s">
        <v>266</v>
      </c>
      <c r="AP1301" s="176" t="s">
        <v>266</v>
      </c>
      <c r="AQ1301" s="176" t="s">
        <v>266</v>
      </c>
      <c r="AR1301" s="176" t="s">
        <v>266</v>
      </c>
      <c r="AS1301" s="176" t="s">
        <v>266</v>
      </c>
      <c r="AT1301" s="176" t="s">
        <v>266</v>
      </c>
      <c r="AU1301" s="176" t="s">
        <v>266</v>
      </c>
      <c r="AV1301" s="176" t="s">
        <v>266</v>
      </c>
      <c r="AW1301" s="176" t="s">
        <v>266</v>
      </c>
      <c r="AX1301" s="176" t="s">
        <v>266</v>
      </c>
    </row>
    <row r="1302" spans="1:50" x14ac:dyDescent="0.3">
      <c r="A1302" s="176">
        <v>813697</v>
      </c>
      <c r="B1302" s="176" t="s">
        <v>492</v>
      </c>
      <c r="C1302" s="176" t="s">
        <v>205</v>
      </c>
      <c r="D1302" s="176" t="s">
        <v>205</v>
      </c>
      <c r="E1302" s="176" t="s">
        <v>204</v>
      </c>
      <c r="F1302" s="176" t="s">
        <v>204</v>
      </c>
      <c r="G1302" s="176" t="s">
        <v>205</v>
      </c>
      <c r="H1302" s="176" t="s">
        <v>205</v>
      </c>
      <c r="I1302" s="176" t="s">
        <v>205</v>
      </c>
      <c r="J1302" s="176" t="s">
        <v>205</v>
      </c>
      <c r="K1302" s="176" t="s">
        <v>205</v>
      </c>
      <c r="L1302" s="176" t="s">
        <v>205</v>
      </c>
      <c r="M1302" s="176" t="s">
        <v>205</v>
      </c>
      <c r="N1302" s="176" t="s">
        <v>205</v>
      </c>
      <c r="O1302" s="176" t="s">
        <v>204</v>
      </c>
      <c r="P1302" s="176" t="s">
        <v>204</v>
      </c>
      <c r="Q1302" s="176" t="s">
        <v>204</v>
      </c>
      <c r="R1302" s="176" t="s">
        <v>204</v>
      </c>
      <c r="S1302" s="176" t="s">
        <v>204</v>
      </c>
      <c r="T1302" s="176" t="s">
        <v>204</v>
      </c>
      <c r="U1302" s="176" t="s">
        <v>266</v>
      </c>
      <c r="V1302" s="176" t="s">
        <v>266</v>
      </c>
      <c r="W1302" s="176" t="s">
        <v>266</v>
      </c>
      <c r="X1302" s="176" t="s">
        <v>266</v>
      </c>
      <c r="Y1302" s="176" t="s">
        <v>266</v>
      </c>
      <c r="Z1302" s="176" t="s">
        <v>266</v>
      </c>
      <c r="AA1302" s="176" t="s">
        <v>266</v>
      </c>
      <c r="AB1302" s="176" t="s">
        <v>266</v>
      </c>
      <c r="AC1302" s="176" t="s">
        <v>266</v>
      </c>
      <c r="AD1302" s="176" t="s">
        <v>266</v>
      </c>
      <c r="AE1302" s="176" t="s">
        <v>266</v>
      </c>
      <c r="AF1302" s="176" t="s">
        <v>266</v>
      </c>
      <c r="AG1302" s="176" t="s">
        <v>266</v>
      </c>
      <c r="AH1302" s="176" t="s">
        <v>266</v>
      </c>
      <c r="AI1302" s="176" t="s">
        <v>266</v>
      </c>
      <c r="AJ1302" s="176" t="s">
        <v>266</v>
      </c>
      <c r="AK1302" s="176" t="s">
        <v>266</v>
      </c>
      <c r="AL1302" s="176" t="s">
        <v>266</v>
      </c>
      <c r="AM1302" s="176" t="s">
        <v>266</v>
      </c>
      <c r="AN1302" s="176" t="s">
        <v>266</v>
      </c>
      <c r="AO1302" s="176" t="s">
        <v>266</v>
      </c>
      <c r="AP1302" s="176" t="s">
        <v>266</v>
      </c>
      <c r="AQ1302" s="176" t="s">
        <v>266</v>
      </c>
      <c r="AR1302" s="176" t="s">
        <v>266</v>
      </c>
      <c r="AS1302" s="176" t="s">
        <v>266</v>
      </c>
      <c r="AT1302" s="176" t="s">
        <v>266</v>
      </c>
      <c r="AU1302" s="176" t="s">
        <v>266</v>
      </c>
      <c r="AV1302" s="176" t="s">
        <v>266</v>
      </c>
      <c r="AW1302" s="176" t="s">
        <v>266</v>
      </c>
      <c r="AX1302" s="176" t="s">
        <v>266</v>
      </c>
    </row>
    <row r="1303" spans="1:50" x14ac:dyDescent="0.3">
      <c r="A1303" s="176">
        <v>813707</v>
      </c>
      <c r="B1303" s="176" t="s">
        <v>492</v>
      </c>
      <c r="C1303" s="176" t="s">
        <v>205</v>
      </c>
      <c r="D1303" s="176" t="s">
        <v>205</v>
      </c>
      <c r="E1303" s="176" t="s">
        <v>205</v>
      </c>
      <c r="F1303" s="176" t="s">
        <v>205</v>
      </c>
      <c r="G1303" s="176" t="s">
        <v>205</v>
      </c>
      <c r="H1303" s="176" t="s">
        <v>205</v>
      </c>
      <c r="I1303" s="176" t="s">
        <v>205</v>
      </c>
      <c r="J1303" s="176" t="s">
        <v>205</v>
      </c>
      <c r="K1303" s="176" t="s">
        <v>205</v>
      </c>
      <c r="L1303" s="176" t="s">
        <v>205</v>
      </c>
      <c r="M1303" s="176" t="s">
        <v>205</v>
      </c>
      <c r="N1303" s="176" t="s">
        <v>205</v>
      </c>
      <c r="O1303" s="176" t="s">
        <v>204</v>
      </c>
      <c r="P1303" s="176" t="s">
        <v>204</v>
      </c>
      <c r="Q1303" s="176" t="s">
        <v>204</v>
      </c>
      <c r="R1303" s="176" t="s">
        <v>204</v>
      </c>
      <c r="S1303" s="176" t="s">
        <v>204</v>
      </c>
      <c r="T1303" s="176" t="s">
        <v>204</v>
      </c>
      <c r="U1303" s="176" t="s">
        <v>266</v>
      </c>
      <c r="V1303" s="176" t="s">
        <v>266</v>
      </c>
      <c r="W1303" s="176" t="s">
        <v>266</v>
      </c>
      <c r="X1303" s="176" t="s">
        <v>266</v>
      </c>
      <c r="Y1303" s="176" t="s">
        <v>266</v>
      </c>
      <c r="Z1303" s="176" t="s">
        <v>266</v>
      </c>
      <c r="AA1303" s="176" t="s">
        <v>266</v>
      </c>
      <c r="AB1303" s="176" t="s">
        <v>266</v>
      </c>
      <c r="AC1303" s="176" t="s">
        <v>266</v>
      </c>
      <c r="AD1303" s="176" t="s">
        <v>266</v>
      </c>
      <c r="AE1303" s="176" t="s">
        <v>266</v>
      </c>
      <c r="AF1303" s="176" t="s">
        <v>266</v>
      </c>
      <c r="AG1303" s="176" t="s">
        <v>266</v>
      </c>
      <c r="AH1303" s="176" t="s">
        <v>266</v>
      </c>
      <c r="AI1303" s="176" t="s">
        <v>266</v>
      </c>
      <c r="AJ1303" s="176" t="s">
        <v>266</v>
      </c>
      <c r="AK1303" s="176" t="s">
        <v>266</v>
      </c>
      <c r="AL1303" s="176" t="s">
        <v>266</v>
      </c>
      <c r="AM1303" s="176" t="s">
        <v>266</v>
      </c>
      <c r="AN1303" s="176" t="s">
        <v>266</v>
      </c>
      <c r="AO1303" s="176" t="s">
        <v>266</v>
      </c>
      <c r="AP1303" s="176" t="s">
        <v>266</v>
      </c>
      <c r="AQ1303" s="176" t="s">
        <v>266</v>
      </c>
      <c r="AR1303" s="176" t="s">
        <v>266</v>
      </c>
      <c r="AS1303" s="176" t="s">
        <v>266</v>
      </c>
      <c r="AT1303" s="176" t="s">
        <v>266</v>
      </c>
      <c r="AU1303" s="176" t="s">
        <v>266</v>
      </c>
      <c r="AV1303" s="176" t="s">
        <v>266</v>
      </c>
      <c r="AW1303" s="176" t="s">
        <v>266</v>
      </c>
      <c r="AX1303" s="176" t="s">
        <v>266</v>
      </c>
    </row>
    <row r="1304" spans="1:50" x14ac:dyDescent="0.3">
      <c r="A1304" s="176">
        <v>813711</v>
      </c>
      <c r="B1304" s="176" t="s">
        <v>492</v>
      </c>
      <c r="C1304" s="176" t="s">
        <v>205</v>
      </c>
      <c r="D1304" s="176" t="s">
        <v>205</v>
      </c>
      <c r="E1304" s="176" t="s">
        <v>205</v>
      </c>
      <c r="F1304" s="176" t="s">
        <v>205</v>
      </c>
      <c r="G1304" s="176" t="s">
        <v>205</v>
      </c>
      <c r="H1304" s="176" t="s">
        <v>205</v>
      </c>
      <c r="I1304" s="176" t="s">
        <v>205</v>
      </c>
      <c r="J1304" s="176" t="s">
        <v>204</v>
      </c>
      <c r="K1304" s="176" t="s">
        <v>205</v>
      </c>
      <c r="L1304" s="176" t="s">
        <v>205</v>
      </c>
      <c r="M1304" s="176" t="s">
        <v>205</v>
      </c>
      <c r="N1304" s="176" t="s">
        <v>205</v>
      </c>
      <c r="O1304" s="176" t="s">
        <v>204</v>
      </c>
      <c r="P1304" s="176" t="s">
        <v>204</v>
      </c>
      <c r="Q1304" s="176" t="s">
        <v>204</v>
      </c>
      <c r="R1304" s="176" t="s">
        <v>204</v>
      </c>
      <c r="S1304" s="176" t="s">
        <v>204</v>
      </c>
      <c r="T1304" s="176" t="s">
        <v>204</v>
      </c>
      <c r="U1304" s="176" t="s">
        <v>266</v>
      </c>
      <c r="V1304" s="176" t="s">
        <v>266</v>
      </c>
      <c r="W1304" s="176" t="s">
        <v>266</v>
      </c>
      <c r="X1304" s="176" t="s">
        <v>266</v>
      </c>
      <c r="Y1304" s="176" t="s">
        <v>266</v>
      </c>
      <c r="Z1304" s="176" t="s">
        <v>266</v>
      </c>
      <c r="AA1304" s="176" t="s">
        <v>266</v>
      </c>
      <c r="AB1304" s="176" t="s">
        <v>266</v>
      </c>
      <c r="AC1304" s="176" t="s">
        <v>266</v>
      </c>
      <c r="AD1304" s="176" t="s">
        <v>266</v>
      </c>
      <c r="AE1304" s="176" t="s">
        <v>266</v>
      </c>
      <c r="AF1304" s="176" t="s">
        <v>266</v>
      </c>
      <c r="AG1304" s="176" t="s">
        <v>266</v>
      </c>
      <c r="AH1304" s="176" t="s">
        <v>266</v>
      </c>
      <c r="AI1304" s="176" t="s">
        <v>266</v>
      </c>
      <c r="AJ1304" s="176" t="s">
        <v>266</v>
      </c>
      <c r="AK1304" s="176" t="s">
        <v>266</v>
      </c>
      <c r="AL1304" s="176" t="s">
        <v>266</v>
      </c>
      <c r="AM1304" s="176" t="s">
        <v>266</v>
      </c>
      <c r="AN1304" s="176" t="s">
        <v>266</v>
      </c>
      <c r="AO1304" s="176" t="s">
        <v>266</v>
      </c>
      <c r="AP1304" s="176" t="s">
        <v>266</v>
      </c>
      <c r="AQ1304" s="176" t="s">
        <v>266</v>
      </c>
      <c r="AR1304" s="176" t="s">
        <v>266</v>
      </c>
      <c r="AS1304" s="176" t="s">
        <v>266</v>
      </c>
      <c r="AT1304" s="176" t="s">
        <v>266</v>
      </c>
      <c r="AU1304" s="176" t="s">
        <v>266</v>
      </c>
      <c r="AV1304" s="176" t="s">
        <v>266</v>
      </c>
      <c r="AW1304" s="176" t="s">
        <v>266</v>
      </c>
      <c r="AX1304" s="176" t="s">
        <v>266</v>
      </c>
    </row>
    <row r="1305" spans="1:50" x14ac:dyDescent="0.3">
      <c r="A1305" s="176">
        <v>813712</v>
      </c>
      <c r="B1305" s="176" t="s">
        <v>492</v>
      </c>
      <c r="C1305" s="176" t="s">
        <v>205</v>
      </c>
      <c r="D1305" s="176" t="s">
        <v>205</v>
      </c>
      <c r="E1305" s="176" t="s">
        <v>205</v>
      </c>
      <c r="F1305" s="176" t="s">
        <v>205</v>
      </c>
      <c r="G1305" s="176" t="s">
        <v>205</v>
      </c>
      <c r="H1305" s="176" t="s">
        <v>205</v>
      </c>
      <c r="I1305" s="176" t="s">
        <v>205</v>
      </c>
      <c r="J1305" s="176" t="s">
        <v>205</v>
      </c>
      <c r="K1305" s="176" t="s">
        <v>205</v>
      </c>
      <c r="L1305" s="176" t="s">
        <v>205</v>
      </c>
      <c r="M1305" s="176" t="s">
        <v>205</v>
      </c>
      <c r="N1305" s="176" t="s">
        <v>205</v>
      </c>
      <c r="O1305" s="176" t="s">
        <v>204</v>
      </c>
      <c r="P1305" s="176" t="s">
        <v>204</v>
      </c>
      <c r="Q1305" s="176" t="s">
        <v>204</v>
      </c>
      <c r="R1305" s="176" t="s">
        <v>204</v>
      </c>
      <c r="S1305" s="176" t="s">
        <v>204</v>
      </c>
      <c r="T1305" s="176" t="s">
        <v>204</v>
      </c>
      <c r="U1305" s="176" t="s">
        <v>266</v>
      </c>
      <c r="V1305" s="176" t="s">
        <v>266</v>
      </c>
      <c r="W1305" s="176" t="s">
        <v>266</v>
      </c>
      <c r="X1305" s="176" t="s">
        <v>266</v>
      </c>
      <c r="Y1305" s="176" t="s">
        <v>266</v>
      </c>
      <c r="Z1305" s="176" t="s">
        <v>266</v>
      </c>
      <c r="AA1305" s="176" t="s">
        <v>266</v>
      </c>
      <c r="AB1305" s="176" t="s">
        <v>266</v>
      </c>
      <c r="AC1305" s="176" t="s">
        <v>266</v>
      </c>
      <c r="AD1305" s="176" t="s">
        <v>266</v>
      </c>
      <c r="AE1305" s="176" t="s">
        <v>266</v>
      </c>
      <c r="AF1305" s="176" t="s">
        <v>266</v>
      </c>
      <c r="AG1305" s="176" t="s">
        <v>266</v>
      </c>
      <c r="AH1305" s="176" t="s">
        <v>266</v>
      </c>
      <c r="AI1305" s="176" t="s">
        <v>266</v>
      </c>
      <c r="AJ1305" s="176" t="s">
        <v>266</v>
      </c>
      <c r="AK1305" s="176" t="s">
        <v>266</v>
      </c>
      <c r="AL1305" s="176" t="s">
        <v>266</v>
      </c>
      <c r="AM1305" s="176" t="s">
        <v>266</v>
      </c>
      <c r="AN1305" s="176" t="s">
        <v>266</v>
      </c>
      <c r="AO1305" s="176" t="s">
        <v>266</v>
      </c>
      <c r="AP1305" s="176" t="s">
        <v>266</v>
      </c>
      <c r="AQ1305" s="176" t="s">
        <v>266</v>
      </c>
      <c r="AR1305" s="176" t="s">
        <v>266</v>
      </c>
      <c r="AS1305" s="176" t="s">
        <v>266</v>
      </c>
      <c r="AT1305" s="176" t="s">
        <v>266</v>
      </c>
      <c r="AU1305" s="176" t="s">
        <v>266</v>
      </c>
      <c r="AV1305" s="176" t="s">
        <v>266</v>
      </c>
      <c r="AW1305" s="176" t="s">
        <v>266</v>
      </c>
      <c r="AX1305" s="176" t="s">
        <v>266</v>
      </c>
    </row>
    <row r="1306" spans="1:50" x14ac:dyDescent="0.3">
      <c r="A1306" s="176">
        <v>813714</v>
      </c>
      <c r="B1306" s="176" t="s">
        <v>492</v>
      </c>
      <c r="C1306" s="176" t="s">
        <v>205</v>
      </c>
      <c r="D1306" s="176" t="s">
        <v>205</v>
      </c>
      <c r="E1306" s="176" t="s">
        <v>205</v>
      </c>
      <c r="F1306" s="176" t="s">
        <v>205</v>
      </c>
      <c r="G1306" s="176" t="s">
        <v>205</v>
      </c>
      <c r="H1306" s="176" t="s">
        <v>205</v>
      </c>
      <c r="I1306" s="176" t="s">
        <v>205</v>
      </c>
      <c r="J1306" s="176" t="s">
        <v>205</v>
      </c>
      <c r="K1306" s="176" t="s">
        <v>205</v>
      </c>
      <c r="L1306" s="176" t="s">
        <v>205</v>
      </c>
      <c r="M1306" s="176" t="s">
        <v>205</v>
      </c>
      <c r="N1306" s="176" t="s">
        <v>205</v>
      </c>
      <c r="O1306" s="176" t="s">
        <v>204</v>
      </c>
      <c r="P1306" s="176" t="s">
        <v>204</v>
      </c>
      <c r="Q1306" s="176" t="s">
        <v>204</v>
      </c>
      <c r="R1306" s="176" t="s">
        <v>204</v>
      </c>
      <c r="S1306" s="176" t="s">
        <v>204</v>
      </c>
      <c r="T1306" s="176" t="s">
        <v>204</v>
      </c>
      <c r="U1306" s="176" t="s">
        <v>266</v>
      </c>
      <c r="V1306" s="176" t="s">
        <v>266</v>
      </c>
      <c r="W1306" s="176" t="s">
        <v>266</v>
      </c>
      <c r="X1306" s="176" t="s">
        <v>266</v>
      </c>
      <c r="Y1306" s="176" t="s">
        <v>266</v>
      </c>
      <c r="Z1306" s="176" t="s">
        <v>266</v>
      </c>
      <c r="AA1306" s="176" t="s">
        <v>266</v>
      </c>
      <c r="AB1306" s="176" t="s">
        <v>266</v>
      </c>
      <c r="AC1306" s="176" t="s">
        <v>266</v>
      </c>
      <c r="AD1306" s="176" t="s">
        <v>266</v>
      </c>
      <c r="AE1306" s="176" t="s">
        <v>266</v>
      </c>
      <c r="AF1306" s="176" t="s">
        <v>266</v>
      </c>
      <c r="AG1306" s="176" t="s">
        <v>266</v>
      </c>
      <c r="AH1306" s="176" t="s">
        <v>266</v>
      </c>
      <c r="AI1306" s="176" t="s">
        <v>266</v>
      </c>
      <c r="AJ1306" s="176" t="s">
        <v>266</v>
      </c>
      <c r="AK1306" s="176" t="s">
        <v>266</v>
      </c>
      <c r="AL1306" s="176" t="s">
        <v>266</v>
      </c>
      <c r="AM1306" s="176" t="s">
        <v>266</v>
      </c>
      <c r="AN1306" s="176" t="s">
        <v>266</v>
      </c>
      <c r="AO1306" s="176" t="s">
        <v>266</v>
      </c>
      <c r="AP1306" s="176" t="s">
        <v>266</v>
      </c>
      <c r="AQ1306" s="176" t="s">
        <v>266</v>
      </c>
      <c r="AR1306" s="176" t="s">
        <v>266</v>
      </c>
      <c r="AS1306" s="176" t="s">
        <v>266</v>
      </c>
      <c r="AT1306" s="176" t="s">
        <v>266</v>
      </c>
      <c r="AU1306" s="176" t="s">
        <v>266</v>
      </c>
      <c r="AV1306" s="176" t="s">
        <v>266</v>
      </c>
      <c r="AW1306" s="176" t="s">
        <v>266</v>
      </c>
      <c r="AX1306" s="176" t="s">
        <v>266</v>
      </c>
    </row>
    <row r="1307" spans="1:50" x14ac:dyDescent="0.3">
      <c r="A1307" s="176">
        <v>813721</v>
      </c>
      <c r="B1307" s="176" t="s">
        <v>492</v>
      </c>
      <c r="C1307" s="176" t="s">
        <v>205</v>
      </c>
      <c r="D1307" s="176" t="s">
        <v>205</v>
      </c>
      <c r="E1307" s="176" t="s">
        <v>205</v>
      </c>
      <c r="F1307" s="176" t="s">
        <v>205</v>
      </c>
      <c r="G1307" s="176" t="s">
        <v>205</v>
      </c>
      <c r="H1307" s="176" t="s">
        <v>205</v>
      </c>
      <c r="I1307" s="176" t="s">
        <v>205</v>
      </c>
      <c r="J1307" s="176" t="s">
        <v>205</v>
      </c>
      <c r="K1307" s="176" t="s">
        <v>205</v>
      </c>
      <c r="L1307" s="176" t="s">
        <v>205</v>
      </c>
      <c r="M1307" s="176" t="s">
        <v>205</v>
      </c>
      <c r="N1307" s="176" t="s">
        <v>205</v>
      </c>
      <c r="O1307" s="176" t="s">
        <v>204</v>
      </c>
      <c r="P1307" s="176" t="s">
        <v>204</v>
      </c>
      <c r="Q1307" s="176" t="s">
        <v>204</v>
      </c>
      <c r="R1307" s="176" t="s">
        <v>204</v>
      </c>
      <c r="S1307" s="176" t="s">
        <v>204</v>
      </c>
      <c r="T1307" s="176" t="s">
        <v>204</v>
      </c>
      <c r="U1307" s="176" t="s">
        <v>266</v>
      </c>
      <c r="V1307" s="176" t="s">
        <v>266</v>
      </c>
      <c r="W1307" s="176" t="s">
        <v>266</v>
      </c>
      <c r="X1307" s="176" t="s">
        <v>266</v>
      </c>
      <c r="Y1307" s="176" t="s">
        <v>266</v>
      </c>
      <c r="Z1307" s="176" t="s">
        <v>266</v>
      </c>
      <c r="AA1307" s="176" t="s">
        <v>266</v>
      </c>
      <c r="AB1307" s="176" t="s">
        <v>266</v>
      </c>
      <c r="AC1307" s="176" t="s">
        <v>266</v>
      </c>
      <c r="AD1307" s="176" t="s">
        <v>266</v>
      </c>
      <c r="AE1307" s="176" t="s">
        <v>266</v>
      </c>
      <c r="AF1307" s="176" t="s">
        <v>266</v>
      </c>
      <c r="AG1307" s="176" t="s">
        <v>266</v>
      </c>
      <c r="AH1307" s="176" t="s">
        <v>266</v>
      </c>
      <c r="AI1307" s="176" t="s">
        <v>266</v>
      </c>
      <c r="AJ1307" s="176" t="s">
        <v>266</v>
      </c>
      <c r="AK1307" s="176" t="s">
        <v>266</v>
      </c>
      <c r="AL1307" s="176" t="s">
        <v>266</v>
      </c>
      <c r="AM1307" s="176" t="s">
        <v>266</v>
      </c>
      <c r="AN1307" s="176" t="s">
        <v>266</v>
      </c>
      <c r="AO1307" s="176" t="s">
        <v>266</v>
      </c>
      <c r="AP1307" s="176" t="s">
        <v>266</v>
      </c>
      <c r="AQ1307" s="176" t="s">
        <v>266</v>
      </c>
      <c r="AR1307" s="176" t="s">
        <v>266</v>
      </c>
      <c r="AS1307" s="176" t="s">
        <v>266</v>
      </c>
      <c r="AT1307" s="176" t="s">
        <v>266</v>
      </c>
      <c r="AU1307" s="176" t="s">
        <v>266</v>
      </c>
      <c r="AV1307" s="176" t="s">
        <v>266</v>
      </c>
      <c r="AW1307" s="176" t="s">
        <v>266</v>
      </c>
      <c r="AX1307" s="176" t="s">
        <v>266</v>
      </c>
    </row>
    <row r="1308" spans="1:50" x14ac:dyDescent="0.3">
      <c r="A1308" s="176">
        <v>813723</v>
      </c>
      <c r="B1308" s="176" t="s">
        <v>492</v>
      </c>
      <c r="C1308" s="176" t="s">
        <v>205</v>
      </c>
      <c r="D1308" s="176" t="s">
        <v>205</v>
      </c>
      <c r="E1308" s="176" t="s">
        <v>205</v>
      </c>
      <c r="F1308" s="176" t="s">
        <v>205</v>
      </c>
      <c r="G1308" s="176" t="s">
        <v>205</v>
      </c>
      <c r="H1308" s="176" t="s">
        <v>205</v>
      </c>
      <c r="I1308" s="176" t="s">
        <v>205</v>
      </c>
      <c r="J1308" s="176" t="s">
        <v>205</v>
      </c>
      <c r="K1308" s="176" t="s">
        <v>205</v>
      </c>
      <c r="L1308" s="176" t="s">
        <v>204</v>
      </c>
      <c r="M1308" s="176" t="s">
        <v>204</v>
      </c>
      <c r="N1308" s="176" t="s">
        <v>205</v>
      </c>
      <c r="O1308" s="176" t="s">
        <v>204</v>
      </c>
      <c r="P1308" s="176" t="s">
        <v>204</v>
      </c>
      <c r="Q1308" s="176" t="s">
        <v>204</v>
      </c>
      <c r="R1308" s="176" t="s">
        <v>204</v>
      </c>
      <c r="S1308" s="176" t="s">
        <v>204</v>
      </c>
      <c r="T1308" s="176" t="s">
        <v>204</v>
      </c>
      <c r="U1308" s="176" t="s">
        <v>266</v>
      </c>
      <c r="V1308" s="176" t="s">
        <v>266</v>
      </c>
      <c r="W1308" s="176" t="s">
        <v>266</v>
      </c>
      <c r="X1308" s="176" t="s">
        <v>266</v>
      </c>
      <c r="Y1308" s="176" t="s">
        <v>266</v>
      </c>
      <c r="Z1308" s="176" t="s">
        <v>266</v>
      </c>
      <c r="AA1308" s="176" t="s">
        <v>266</v>
      </c>
      <c r="AB1308" s="176" t="s">
        <v>266</v>
      </c>
      <c r="AC1308" s="176" t="s">
        <v>266</v>
      </c>
      <c r="AD1308" s="176" t="s">
        <v>266</v>
      </c>
      <c r="AE1308" s="176" t="s">
        <v>266</v>
      </c>
      <c r="AF1308" s="176" t="s">
        <v>266</v>
      </c>
      <c r="AG1308" s="176" t="s">
        <v>266</v>
      </c>
      <c r="AH1308" s="176" t="s">
        <v>266</v>
      </c>
      <c r="AI1308" s="176" t="s">
        <v>266</v>
      </c>
      <c r="AJ1308" s="176" t="s">
        <v>266</v>
      </c>
      <c r="AK1308" s="176" t="s">
        <v>266</v>
      </c>
      <c r="AL1308" s="176" t="s">
        <v>266</v>
      </c>
      <c r="AM1308" s="176" t="s">
        <v>266</v>
      </c>
      <c r="AN1308" s="176" t="s">
        <v>266</v>
      </c>
      <c r="AO1308" s="176" t="s">
        <v>266</v>
      </c>
      <c r="AP1308" s="176" t="s">
        <v>266</v>
      </c>
      <c r="AQ1308" s="176" t="s">
        <v>266</v>
      </c>
      <c r="AR1308" s="176" t="s">
        <v>266</v>
      </c>
      <c r="AS1308" s="176" t="s">
        <v>266</v>
      </c>
      <c r="AT1308" s="176" t="s">
        <v>266</v>
      </c>
      <c r="AU1308" s="176" t="s">
        <v>266</v>
      </c>
      <c r="AV1308" s="176" t="s">
        <v>266</v>
      </c>
      <c r="AW1308" s="176" t="s">
        <v>266</v>
      </c>
      <c r="AX1308" s="176" t="s">
        <v>266</v>
      </c>
    </row>
    <row r="1309" spans="1:50" x14ac:dyDescent="0.3">
      <c r="A1309" s="176">
        <v>813727</v>
      </c>
      <c r="B1309" s="176" t="s">
        <v>492</v>
      </c>
      <c r="C1309" s="176" t="s">
        <v>205</v>
      </c>
      <c r="D1309" s="176" t="s">
        <v>205</v>
      </c>
      <c r="E1309" s="176" t="s">
        <v>205</v>
      </c>
      <c r="F1309" s="176" t="s">
        <v>205</v>
      </c>
      <c r="G1309" s="176" t="s">
        <v>205</v>
      </c>
      <c r="H1309" s="176" t="s">
        <v>204</v>
      </c>
      <c r="I1309" s="176" t="s">
        <v>205</v>
      </c>
      <c r="J1309" s="176" t="s">
        <v>205</v>
      </c>
      <c r="K1309" s="176" t="s">
        <v>205</v>
      </c>
      <c r="L1309" s="176" t="s">
        <v>205</v>
      </c>
      <c r="M1309" s="176" t="s">
        <v>205</v>
      </c>
      <c r="N1309" s="176" t="s">
        <v>204</v>
      </c>
      <c r="O1309" s="176" t="s">
        <v>204</v>
      </c>
      <c r="P1309" s="176" t="s">
        <v>204</v>
      </c>
      <c r="Q1309" s="176" t="s">
        <v>204</v>
      </c>
      <c r="R1309" s="176" t="s">
        <v>204</v>
      </c>
      <c r="S1309" s="176" t="s">
        <v>204</v>
      </c>
      <c r="T1309" s="176" t="s">
        <v>204</v>
      </c>
      <c r="U1309" s="176" t="s">
        <v>266</v>
      </c>
      <c r="V1309" s="176" t="s">
        <v>266</v>
      </c>
      <c r="W1309" s="176" t="s">
        <v>266</v>
      </c>
      <c r="X1309" s="176" t="s">
        <v>266</v>
      </c>
      <c r="Y1309" s="176" t="s">
        <v>266</v>
      </c>
      <c r="Z1309" s="176" t="s">
        <v>266</v>
      </c>
      <c r="AA1309" s="176" t="s">
        <v>266</v>
      </c>
      <c r="AB1309" s="176" t="s">
        <v>266</v>
      </c>
      <c r="AC1309" s="176" t="s">
        <v>266</v>
      </c>
      <c r="AD1309" s="176" t="s">
        <v>266</v>
      </c>
      <c r="AE1309" s="176" t="s">
        <v>266</v>
      </c>
      <c r="AF1309" s="176" t="s">
        <v>266</v>
      </c>
      <c r="AG1309" s="176" t="s">
        <v>266</v>
      </c>
      <c r="AH1309" s="176" t="s">
        <v>266</v>
      </c>
      <c r="AI1309" s="176" t="s">
        <v>266</v>
      </c>
      <c r="AJ1309" s="176" t="s">
        <v>266</v>
      </c>
      <c r="AK1309" s="176" t="s">
        <v>266</v>
      </c>
      <c r="AL1309" s="176" t="s">
        <v>266</v>
      </c>
      <c r="AM1309" s="176" t="s">
        <v>266</v>
      </c>
      <c r="AN1309" s="176" t="s">
        <v>266</v>
      </c>
      <c r="AO1309" s="176" t="s">
        <v>266</v>
      </c>
      <c r="AP1309" s="176" t="s">
        <v>266</v>
      </c>
      <c r="AQ1309" s="176" t="s">
        <v>266</v>
      </c>
      <c r="AR1309" s="176" t="s">
        <v>266</v>
      </c>
      <c r="AS1309" s="176" t="s">
        <v>266</v>
      </c>
      <c r="AT1309" s="176" t="s">
        <v>266</v>
      </c>
      <c r="AU1309" s="176" t="s">
        <v>266</v>
      </c>
      <c r="AV1309" s="176" t="s">
        <v>266</v>
      </c>
      <c r="AW1309" s="176" t="s">
        <v>266</v>
      </c>
      <c r="AX1309" s="176" t="s">
        <v>266</v>
      </c>
    </row>
    <row r="1310" spans="1:50" x14ac:dyDescent="0.3">
      <c r="A1310" s="176">
        <v>813740</v>
      </c>
      <c r="B1310" s="176" t="s">
        <v>492</v>
      </c>
      <c r="C1310" s="176" t="s">
        <v>940</v>
      </c>
      <c r="D1310" s="176" t="s">
        <v>205</v>
      </c>
      <c r="E1310" s="176" t="s">
        <v>205</v>
      </c>
      <c r="F1310" s="176" t="s">
        <v>940</v>
      </c>
      <c r="G1310" s="176" t="s">
        <v>940</v>
      </c>
      <c r="H1310" s="176" t="s">
        <v>940</v>
      </c>
      <c r="I1310" s="176" t="s">
        <v>205</v>
      </c>
      <c r="J1310" s="176" t="s">
        <v>205</v>
      </c>
      <c r="K1310" s="176" t="s">
        <v>940</v>
      </c>
      <c r="L1310" s="176" t="s">
        <v>205</v>
      </c>
      <c r="M1310" s="176" t="s">
        <v>940</v>
      </c>
      <c r="N1310" s="176" t="s">
        <v>940</v>
      </c>
      <c r="O1310" s="176" t="s">
        <v>204</v>
      </c>
      <c r="P1310" s="176" t="s">
        <v>204</v>
      </c>
      <c r="Q1310" s="176" t="s">
        <v>204</v>
      </c>
      <c r="R1310" s="176" t="s">
        <v>940</v>
      </c>
      <c r="S1310" s="176" t="s">
        <v>204</v>
      </c>
      <c r="T1310" s="176" t="s">
        <v>204</v>
      </c>
      <c r="U1310" s="176" t="s">
        <v>266</v>
      </c>
      <c r="V1310" s="176" t="s">
        <v>266</v>
      </c>
      <c r="W1310" s="176" t="s">
        <v>940</v>
      </c>
      <c r="X1310" s="176" t="s">
        <v>266</v>
      </c>
      <c r="Y1310" s="176" t="s">
        <v>940</v>
      </c>
      <c r="Z1310" s="176" t="s">
        <v>266</v>
      </c>
      <c r="AA1310" s="176" t="s">
        <v>266</v>
      </c>
      <c r="AB1310" s="176" t="s">
        <v>266</v>
      </c>
      <c r="AC1310" s="176" t="s">
        <v>266</v>
      </c>
      <c r="AD1310" s="176" t="s">
        <v>266</v>
      </c>
      <c r="AE1310" s="176" t="s">
        <v>266</v>
      </c>
      <c r="AF1310" s="176" t="s">
        <v>266</v>
      </c>
      <c r="AG1310" s="176" t="s">
        <v>266</v>
      </c>
      <c r="AH1310" s="176" t="s">
        <v>266</v>
      </c>
      <c r="AI1310" s="176" t="s">
        <v>266</v>
      </c>
      <c r="AJ1310" s="176" t="s">
        <v>266</v>
      </c>
      <c r="AK1310" s="176" t="s">
        <v>266</v>
      </c>
      <c r="AL1310" s="176" t="s">
        <v>266</v>
      </c>
      <c r="AM1310" s="176" t="s">
        <v>266</v>
      </c>
      <c r="AN1310" s="176" t="s">
        <v>266</v>
      </c>
      <c r="AO1310" s="176" t="s">
        <v>266</v>
      </c>
      <c r="AP1310" s="176" t="s">
        <v>266</v>
      </c>
      <c r="AQ1310" s="176" t="s">
        <v>266</v>
      </c>
      <c r="AR1310" s="176" t="s">
        <v>266</v>
      </c>
      <c r="AS1310" s="176" t="s">
        <v>266</v>
      </c>
      <c r="AT1310" s="176" t="s">
        <v>266</v>
      </c>
      <c r="AU1310" s="176" t="s">
        <v>266</v>
      </c>
      <c r="AV1310" s="176" t="s">
        <v>266</v>
      </c>
      <c r="AW1310" s="176" t="s">
        <v>266</v>
      </c>
      <c r="AX1310" s="176" t="s">
        <v>266</v>
      </c>
    </row>
    <row r="1311" spans="1:50" x14ac:dyDescent="0.3">
      <c r="A1311" s="176">
        <v>813749</v>
      </c>
      <c r="B1311" s="176" t="s">
        <v>492</v>
      </c>
      <c r="C1311" s="176" t="s">
        <v>205</v>
      </c>
      <c r="D1311" s="176" t="s">
        <v>205</v>
      </c>
      <c r="E1311" s="176" t="s">
        <v>205</v>
      </c>
      <c r="F1311" s="176" t="s">
        <v>205</v>
      </c>
      <c r="G1311" s="176" t="s">
        <v>205</v>
      </c>
      <c r="H1311" s="176" t="s">
        <v>205</v>
      </c>
      <c r="I1311" s="176" t="s">
        <v>205</v>
      </c>
      <c r="J1311" s="176" t="s">
        <v>205</v>
      </c>
      <c r="K1311" s="176" t="s">
        <v>205</v>
      </c>
      <c r="L1311" s="176" t="s">
        <v>205</v>
      </c>
      <c r="M1311" s="176" t="s">
        <v>205</v>
      </c>
      <c r="N1311" s="176" t="s">
        <v>205</v>
      </c>
      <c r="O1311" s="176" t="s">
        <v>204</v>
      </c>
      <c r="P1311" s="176" t="s">
        <v>204</v>
      </c>
      <c r="Q1311" s="176" t="s">
        <v>204</v>
      </c>
      <c r="R1311" s="176" t="s">
        <v>204</v>
      </c>
      <c r="S1311" s="176" t="s">
        <v>204</v>
      </c>
      <c r="T1311" s="176" t="s">
        <v>204</v>
      </c>
      <c r="U1311" s="176" t="s">
        <v>266</v>
      </c>
      <c r="V1311" s="176" t="s">
        <v>266</v>
      </c>
      <c r="W1311" s="176" t="s">
        <v>266</v>
      </c>
      <c r="X1311" s="176" t="s">
        <v>266</v>
      </c>
      <c r="Y1311" s="176" t="s">
        <v>266</v>
      </c>
      <c r="Z1311" s="176" t="s">
        <v>266</v>
      </c>
      <c r="AA1311" s="176" t="s">
        <v>266</v>
      </c>
      <c r="AB1311" s="176" t="s">
        <v>266</v>
      </c>
      <c r="AC1311" s="176" t="s">
        <v>266</v>
      </c>
      <c r="AD1311" s="176" t="s">
        <v>266</v>
      </c>
      <c r="AE1311" s="176" t="s">
        <v>266</v>
      </c>
      <c r="AF1311" s="176" t="s">
        <v>266</v>
      </c>
      <c r="AG1311" s="176" t="s">
        <v>266</v>
      </c>
      <c r="AH1311" s="176" t="s">
        <v>266</v>
      </c>
      <c r="AI1311" s="176" t="s">
        <v>266</v>
      </c>
      <c r="AJ1311" s="176" t="s">
        <v>266</v>
      </c>
      <c r="AK1311" s="176" t="s">
        <v>266</v>
      </c>
      <c r="AL1311" s="176" t="s">
        <v>266</v>
      </c>
      <c r="AM1311" s="176" t="s">
        <v>266</v>
      </c>
      <c r="AN1311" s="176" t="s">
        <v>266</v>
      </c>
      <c r="AO1311" s="176" t="s">
        <v>266</v>
      </c>
      <c r="AP1311" s="176" t="s">
        <v>266</v>
      </c>
      <c r="AQ1311" s="176" t="s">
        <v>266</v>
      </c>
      <c r="AR1311" s="176" t="s">
        <v>266</v>
      </c>
      <c r="AS1311" s="176" t="s">
        <v>266</v>
      </c>
      <c r="AT1311" s="176" t="s">
        <v>266</v>
      </c>
      <c r="AU1311" s="176" t="s">
        <v>266</v>
      </c>
      <c r="AV1311" s="176" t="s">
        <v>266</v>
      </c>
      <c r="AW1311" s="176" t="s">
        <v>266</v>
      </c>
      <c r="AX1311" s="176" t="s">
        <v>266</v>
      </c>
    </row>
    <row r="1312" spans="1:50" x14ac:dyDescent="0.3">
      <c r="A1312" s="176">
        <v>813751</v>
      </c>
      <c r="B1312" s="176" t="s">
        <v>492</v>
      </c>
      <c r="C1312" s="176" t="s">
        <v>205</v>
      </c>
      <c r="D1312" s="176" t="s">
        <v>205</v>
      </c>
      <c r="E1312" s="176" t="s">
        <v>205</v>
      </c>
      <c r="F1312" s="176" t="s">
        <v>205</v>
      </c>
      <c r="G1312" s="176" t="s">
        <v>205</v>
      </c>
      <c r="H1312" s="176" t="s">
        <v>205</v>
      </c>
      <c r="I1312" s="176" t="s">
        <v>205</v>
      </c>
      <c r="J1312" s="176" t="s">
        <v>205</v>
      </c>
      <c r="K1312" s="176" t="s">
        <v>205</v>
      </c>
      <c r="L1312" s="176" t="s">
        <v>205</v>
      </c>
      <c r="M1312" s="176" t="s">
        <v>205</v>
      </c>
      <c r="N1312" s="176" t="s">
        <v>205</v>
      </c>
      <c r="O1312" s="176" t="s">
        <v>204</v>
      </c>
      <c r="P1312" s="176" t="s">
        <v>204</v>
      </c>
      <c r="Q1312" s="176" t="s">
        <v>204</v>
      </c>
      <c r="R1312" s="176" t="s">
        <v>204</v>
      </c>
      <c r="S1312" s="176" t="s">
        <v>204</v>
      </c>
      <c r="T1312" s="176" t="s">
        <v>204</v>
      </c>
      <c r="U1312" s="176" t="s">
        <v>266</v>
      </c>
      <c r="V1312" s="176" t="s">
        <v>266</v>
      </c>
      <c r="W1312" s="176" t="s">
        <v>266</v>
      </c>
      <c r="X1312" s="176" t="s">
        <v>266</v>
      </c>
      <c r="Y1312" s="176" t="s">
        <v>266</v>
      </c>
      <c r="Z1312" s="176" t="s">
        <v>266</v>
      </c>
      <c r="AA1312" s="176" t="s">
        <v>266</v>
      </c>
      <c r="AB1312" s="176" t="s">
        <v>266</v>
      </c>
      <c r="AC1312" s="176" t="s">
        <v>266</v>
      </c>
      <c r="AD1312" s="176" t="s">
        <v>266</v>
      </c>
      <c r="AE1312" s="176" t="s">
        <v>266</v>
      </c>
      <c r="AF1312" s="176" t="s">
        <v>266</v>
      </c>
      <c r="AG1312" s="176" t="s">
        <v>266</v>
      </c>
      <c r="AH1312" s="176" t="s">
        <v>266</v>
      </c>
      <c r="AI1312" s="176" t="s">
        <v>266</v>
      </c>
      <c r="AJ1312" s="176" t="s">
        <v>266</v>
      </c>
      <c r="AK1312" s="176" t="s">
        <v>266</v>
      </c>
      <c r="AL1312" s="176" t="s">
        <v>266</v>
      </c>
      <c r="AM1312" s="176" t="s">
        <v>266</v>
      </c>
      <c r="AN1312" s="176" t="s">
        <v>266</v>
      </c>
      <c r="AO1312" s="176" t="s">
        <v>266</v>
      </c>
      <c r="AP1312" s="176" t="s">
        <v>266</v>
      </c>
      <c r="AQ1312" s="176" t="s">
        <v>266</v>
      </c>
      <c r="AR1312" s="176" t="s">
        <v>266</v>
      </c>
      <c r="AS1312" s="176" t="s">
        <v>266</v>
      </c>
      <c r="AT1312" s="176" t="s">
        <v>266</v>
      </c>
      <c r="AU1312" s="176" t="s">
        <v>266</v>
      </c>
      <c r="AV1312" s="176" t="s">
        <v>266</v>
      </c>
      <c r="AW1312" s="176" t="s">
        <v>266</v>
      </c>
      <c r="AX1312" s="176" t="s">
        <v>266</v>
      </c>
    </row>
    <row r="1313" spans="1:50" x14ac:dyDescent="0.3">
      <c r="A1313" s="176">
        <v>813756</v>
      </c>
      <c r="B1313" s="176" t="s">
        <v>492</v>
      </c>
      <c r="C1313" s="176" t="s">
        <v>205</v>
      </c>
      <c r="D1313" s="176" t="s">
        <v>205</v>
      </c>
      <c r="E1313" s="176" t="s">
        <v>205</v>
      </c>
      <c r="F1313" s="176" t="s">
        <v>205</v>
      </c>
      <c r="G1313" s="176" t="s">
        <v>205</v>
      </c>
      <c r="H1313" s="176" t="s">
        <v>940</v>
      </c>
      <c r="I1313" s="176" t="s">
        <v>205</v>
      </c>
      <c r="J1313" s="176" t="s">
        <v>205</v>
      </c>
      <c r="K1313" s="176" t="s">
        <v>205</v>
      </c>
      <c r="L1313" s="176" t="s">
        <v>205</v>
      </c>
      <c r="M1313" s="176" t="s">
        <v>940</v>
      </c>
      <c r="N1313" s="176" t="s">
        <v>940</v>
      </c>
      <c r="O1313" s="176" t="s">
        <v>204</v>
      </c>
      <c r="P1313" s="176" t="s">
        <v>204</v>
      </c>
      <c r="Q1313" s="176" t="s">
        <v>204</v>
      </c>
      <c r="R1313" s="176" t="s">
        <v>940</v>
      </c>
      <c r="S1313" s="176" t="s">
        <v>204</v>
      </c>
      <c r="T1313" s="176" t="s">
        <v>204</v>
      </c>
      <c r="U1313" s="176" t="s">
        <v>266</v>
      </c>
      <c r="V1313" s="176" t="s">
        <v>940</v>
      </c>
      <c r="W1313" s="176" t="s">
        <v>940</v>
      </c>
      <c r="X1313" s="176" t="s">
        <v>266</v>
      </c>
      <c r="Y1313" s="176" t="s">
        <v>266</v>
      </c>
      <c r="Z1313" s="176" t="s">
        <v>266</v>
      </c>
      <c r="AA1313" s="176" t="s">
        <v>266</v>
      </c>
      <c r="AB1313" s="176" t="s">
        <v>266</v>
      </c>
      <c r="AC1313" s="176" t="s">
        <v>940</v>
      </c>
      <c r="AD1313" s="176" t="s">
        <v>940</v>
      </c>
      <c r="AE1313" s="176" t="s">
        <v>940</v>
      </c>
      <c r="AF1313" s="176" t="s">
        <v>266</v>
      </c>
      <c r="AG1313" s="176" t="s">
        <v>940</v>
      </c>
      <c r="AH1313" s="176" t="s">
        <v>940</v>
      </c>
      <c r="AI1313" s="176" t="s">
        <v>266</v>
      </c>
      <c r="AJ1313" s="176" t="s">
        <v>266</v>
      </c>
      <c r="AK1313" s="176" t="s">
        <v>266</v>
      </c>
      <c r="AL1313" s="176" t="s">
        <v>266</v>
      </c>
      <c r="AM1313" s="176" t="s">
        <v>266</v>
      </c>
      <c r="AN1313" s="176" t="s">
        <v>266</v>
      </c>
      <c r="AO1313" s="176" t="s">
        <v>266</v>
      </c>
      <c r="AP1313" s="176" t="s">
        <v>266</v>
      </c>
      <c r="AQ1313" s="176" t="s">
        <v>266</v>
      </c>
      <c r="AR1313" s="176" t="s">
        <v>266</v>
      </c>
      <c r="AS1313" s="176" t="s">
        <v>266</v>
      </c>
      <c r="AT1313" s="176" t="s">
        <v>266</v>
      </c>
      <c r="AU1313" s="176" t="s">
        <v>266</v>
      </c>
      <c r="AV1313" s="176" t="s">
        <v>266</v>
      </c>
      <c r="AW1313" s="176" t="s">
        <v>266</v>
      </c>
      <c r="AX1313" s="176" t="s">
        <v>266</v>
      </c>
    </row>
    <row r="1314" spans="1:50" x14ac:dyDescent="0.3">
      <c r="A1314" s="176">
        <v>813757</v>
      </c>
      <c r="B1314" s="176" t="s">
        <v>492</v>
      </c>
      <c r="C1314" s="176" t="s">
        <v>205</v>
      </c>
      <c r="D1314" s="176" t="s">
        <v>205</v>
      </c>
      <c r="E1314" s="176" t="s">
        <v>205</v>
      </c>
      <c r="F1314" s="176" t="s">
        <v>205</v>
      </c>
      <c r="G1314" s="176" t="s">
        <v>205</v>
      </c>
      <c r="H1314" s="176" t="s">
        <v>205</v>
      </c>
      <c r="I1314" s="176" t="s">
        <v>205</v>
      </c>
      <c r="J1314" s="176" t="s">
        <v>204</v>
      </c>
      <c r="K1314" s="176" t="s">
        <v>204</v>
      </c>
      <c r="L1314" s="176" t="s">
        <v>205</v>
      </c>
      <c r="M1314" s="176" t="s">
        <v>204</v>
      </c>
      <c r="N1314" s="176" t="s">
        <v>205</v>
      </c>
      <c r="O1314" s="176" t="s">
        <v>204</v>
      </c>
      <c r="P1314" s="176" t="s">
        <v>204</v>
      </c>
      <c r="Q1314" s="176" t="s">
        <v>204</v>
      </c>
      <c r="R1314" s="176" t="s">
        <v>204</v>
      </c>
      <c r="S1314" s="176" t="s">
        <v>204</v>
      </c>
      <c r="T1314" s="176" t="s">
        <v>204</v>
      </c>
      <c r="U1314" s="176" t="s">
        <v>266</v>
      </c>
      <c r="V1314" s="176" t="s">
        <v>266</v>
      </c>
      <c r="W1314" s="176" t="s">
        <v>266</v>
      </c>
      <c r="X1314" s="176" t="s">
        <v>266</v>
      </c>
      <c r="Y1314" s="176" t="s">
        <v>266</v>
      </c>
      <c r="Z1314" s="176" t="s">
        <v>266</v>
      </c>
      <c r="AA1314" s="176" t="s">
        <v>266</v>
      </c>
      <c r="AB1314" s="176" t="s">
        <v>266</v>
      </c>
      <c r="AC1314" s="176" t="s">
        <v>266</v>
      </c>
      <c r="AD1314" s="176" t="s">
        <v>266</v>
      </c>
      <c r="AE1314" s="176" t="s">
        <v>266</v>
      </c>
      <c r="AF1314" s="176" t="s">
        <v>266</v>
      </c>
      <c r="AG1314" s="176" t="s">
        <v>266</v>
      </c>
      <c r="AH1314" s="176" t="s">
        <v>266</v>
      </c>
      <c r="AI1314" s="176" t="s">
        <v>266</v>
      </c>
      <c r="AJ1314" s="176" t="s">
        <v>266</v>
      </c>
      <c r="AK1314" s="176" t="s">
        <v>266</v>
      </c>
      <c r="AL1314" s="176" t="s">
        <v>266</v>
      </c>
      <c r="AM1314" s="176" t="s">
        <v>266</v>
      </c>
      <c r="AN1314" s="176" t="s">
        <v>266</v>
      </c>
      <c r="AO1314" s="176" t="s">
        <v>266</v>
      </c>
      <c r="AP1314" s="176" t="s">
        <v>266</v>
      </c>
      <c r="AQ1314" s="176" t="s">
        <v>266</v>
      </c>
      <c r="AR1314" s="176" t="s">
        <v>266</v>
      </c>
      <c r="AS1314" s="176" t="s">
        <v>266</v>
      </c>
      <c r="AT1314" s="176" t="s">
        <v>266</v>
      </c>
      <c r="AU1314" s="176" t="s">
        <v>266</v>
      </c>
      <c r="AV1314" s="176" t="s">
        <v>266</v>
      </c>
      <c r="AW1314" s="176" t="s">
        <v>266</v>
      </c>
      <c r="AX1314" s="176" t="s">
        <v>266</v>
      </c>
    </row>
    <row r="1315" spans="1:50" x14ac:dyDescent="0.3">
      <c r="A1315" s="176">
        <v>813758</v>
      </c>
      <c r="B1315" s="176" t="s">
        <v>492</v>
      </c>
      <c r="C1315" s="176" t="s">
        <v>205</v>
      </c>
      <c r="D1315" s="176" t="s">
        <v>205</v>
      </c>
      <c r="E1315" s="176" t="s">
        <v>205</v>
      </c>
      <c r="F1315" s="176" t="s">
        <v>205</v>
      </c>
      <c r="G1315" s="176" t="s">
        <v>204</v>
      </c>
      <c r="H1315" s="176" t="s">
        <v>205</v>
      </c>
      <c r="I1315" s="176" t="s">
        <v>205</v>
      </c>
      <c r="J1315" s="176" t="s">
        <v>205</v>
      </c>
      <c r="K1315" s="176" t="s">
        <v>204</v>
      </c>
      <c r="L1315" s="176" t="s">
        <v>205</v>
      </c>
      <c r="M1315" s="176" t="s">
        <v>205</v>
      </c>
      <c r="N1315" s="176" t="s">
        <v>205</v>
      </c>
      <c r="O1315" s="176" t="s">
        <v>204</v>
      </c>
      <c r="P1315" s="176" t="s">
        <v>204</v>
      </c>
      <c r="Q1315" s="176" t="s">
        <v>204</v>
      </c>
      <c r="R1315" s="176" t="s">
        <v>204</v>
      </c>
      <c r="S1315" s="176" t="s">
        <v>204</v>
      </c>
      <c r="T1315" s="176" t="s">
        <v>204</v>
      </c>
      <c r="U1315" s="176" t="s">
        <v>266</v>
      </c>
      <c r="V1315" s="176" t="s">
        <v>266</v>
      </c>
      <c r="W1315" s="176" t="s">
        <v>266</v>
      </c>
      <c r="X1315" s="176" t="s">
        <v>266</v>
      </c>
      <c r="Y1315" s="176" t="s">
        <v>266</v>
      </c>
      <c r="Z1315" s="176" t="s">
        <v>266</v>
      </c>
      <c r="AA1315" s="176" t="s">
        <v>266</v>
      </c>
      <c r="AB1315" s="176" t="s">
        <v>266</v>
      </c>
      <c r="AC1315" s="176" t="s">
        <v>266</v>
      </c>
      <c r="AD1315" s="176" t="s">
        <v>266</v>
      </c>
      <c r="AE1315" s="176" t="s">
        <v>266</v>
      </c>
      <c r="AF1315" s="176" t="s">
        <v>266</v>
      </c>
      <c r="AG1315" s="176" t="s">
        <v>266</v>
      </c>
      <c r="AH1315" s="176" t="s">
        <v>266</v>
      </c>
      <c r="AI1315" s="176" t="s">
        <v>266</v>
      </c>
      <c r="AJ1315" s="176" t="s">
        <v>266</v>
      </c>
      <c r="AK1315" s="176" t="s">
        <v>266</v>
      </c>
      <c r="AL1315" s="176" t="s">
        <v>266</v>
      </c>
      <c r="AM1315" s="176" t="s">
        <v>266</v>
      </c>
      <c r="AN1315" s="176" t="s">
        <v>266</v>
      </c>
      <c r="AO1315" s="176" t="s">
        <v>266</v>
      </c>
      <c r="AP1315" s="176" t="s">
        <v>266</v>
      </c>
      <c r="AQ1315" s="176" t="s">
        <v>266</v>
      </c>
      <c r="AR1315" s="176" t="s">
        <v>266</v>
      </c>
      <c r="AS1315" s="176" t="s">
        <v>266</v>
      </c>
      <c r="AT1315" s="176" t="s">
        <v>266</v>
      </c>
      <c r="AU1315" s="176" t="s">
        <v>266</v>
      </c>
      <c r="AV1315" s="176" t="s">
        <v>266</v>
      </c>
      <c r="AW1315" s="176" t="s">
        <v>266</v>
      </c>
      <c r="AX1315" s="176" t="s">
        <v>266</v>
      </c>
    </row>
    <row r="1316" spans="1:50" x14ac:dyDescent="0.3">
      <c r="A1316" s="176">
        <v>813769</v>
      </c>
      <c r="B1316" s="176" t="s">
        <v>492</v>
      </c>
      <c r="C1316" s="176" t="s">
        <v>205</v>
      </c>
      <c r="D1316" s="176" t="s">
        <v>205</v>
      </c>
      <c r="E1316" s="176" t="s">
        <v>205</v>
      </c>
      <c r="F1316" s="176" t="s">
        <v>205</v>
      </c>
      <c r="G1316" s="176" t="s">
        <v>205</v>
      </c>
      <c r="H1316" s="176" t="s">
        <v>205</v>
      </c>
      <c r="I1316" s="176" t="s">
        <v>205</v>
      </c>
      <c r="J1316" s="176" t="s">
        <v>205</v>
      </c>
      <c r="K1316" s="176" t="s">
        <v>205</v>
      </c>
      <c r="L1316" s="176" t="s">
        <v>205</v>
      </c>
      <c r="M1316" s="176" t="s">
        <v>205</v>
      </c>
      <c r="N1316" s="176" t="s">
        <v>205</v>
      </c>
      <c r="O1316" s="176" t="s">
        <v>204</v>
      </c>
      <c r="P1316" s="176" t="s">
        <v>204</v>
      </c>
      <c r="Q1316" s="176" t="s">
        <v>204</v>
      </c>
      <c r="R1316" s="176" t="s">
        <v>204</v>
      </c>
      <c r="S1316" s="176" t="s">
        <v>204</v>
      </c>
      <c r="T1316" s="176" t="s">
        <v>204</v>
      </c>
      <c r="U1316" s="176" t="s">
        <v>266</v>
      </c>
      <c r="V1316" s="176" t="s">
        <v>266</v>
      </c>
      <c r="W1316" s="176" t="s">
        <v>266</v>
      </c>
      <c r="X1316" s="176" t="s">
        <v>266</v>
      </c>
      <c r="Y1316" s="176" t="s">
        <v>266</v>
      </c>
      <c r="Z1316" s="176" t="s">
        <v>266</v>
      </c>
      <c r="AA1316" s="176" t="s">
        <v>266</v>
      </c>
      <c r="AB1316" s="176" t="s">
        <v>266</v>
      </c>
      <c r="AC1316" s="176" t="s">
        <v>266</v>
      </c>
      <c r="AD1316" s="176" t="s">
        <v>266</v>
      </c>
      <c r="AE1316" s="176" t="s">
        <v>266</v>
      </c>
      <c r="AF1316" s="176" t="s">
        <v>266</v>
      </c>
      <c r="AG1316" s="176" t="s">
        <v>266</v>
      </c>
      <c r="AH1316" s="176" t="s">
        <v>266</v>
      </c>
      <c r="AI1316" s="176" t="s">
        <v>266</v>
      </c>
      <c r="AJ1316" s="176" t="s">
        <v>266</v>
      </c>
      <c r="AK1316" s="176" t="s">
        <v>266</v>
      </c>
      <c r="AL1316" s="176" t="s">
        <v>266</v>
      </c>
      <c r="AM1316" s="176" t="s">
        <v>266</v>
      </c>
      <c r="AN1316" s="176" t="s">
        <v>266</v>
      </c>
      <c r="AO1316" s="176" t="s">
        <v>266</v>
      </c>
      <c r="AP1316" s="176" t="s">
        <v>266</v>
      </c>
      <c r="AQ1316" s="176" t="s">
        <v>266</v>
      </c>
      <c r="AR1316" s="176" t="s">
        <v>266</v>
      </c>
      <c r="AS1316" s="176" t="s">
        <v>266</v>
      </c>
      <c r="AT1316" s="176" t="s">
        <v>266</v>
      </c>
      <c r="AU1316" s="176" t="s">
        <v>266</v>
      </c>
      <c r="AV1316" s="176" t="s">
        <v>266</v>
      </c>
      <c r="AW1316" s="176" t="s">
        <v>266</v>
      </c>
      <c r="AX1316" s="176" t="s">
        <v>266</v>
      </c>
    </row>
    <row r="1317" spans="1:50" x14ac:dyDescent="0.3">
      <c r="A1317" s="176">
        <v>813776</v>
      </c>
      <c r="B1317" s="176" t="s">
        <v>492</v>
      </c>
      <c r="C1317" s="176" t="s">
        <v>205</v>
      </c>
      <c r="D1317" s="176" t="s">
        <v>204</v>
      </c>
      <c r="E1317" s="176" t="s">
        <v>205</v>
      </c>
      <c r="F1317" s="176" t="s">
        <v>205</v>
      </c>
      <c r="G1317" s="176" t="s">
        <v>205</v>
      </c>
      <c r="H1317" s="176" t="s">
        <v>205</v>
      </c>
      <c r="I1317" s="176" t="s">
        <v>205</v>
      </c>
      <c r="J1317" s="176" t="s">
        <v>205</v>
      </c>
      <c r="K1317" s="176" t="s">
        <v>204</v>
      </c>
      <c r="L1317" s="176" t="s">
        <v>204</v>
      </c>
      <c r="M1317" s="176" t="s">
        <v>205</v>
      </c>
      <c r="N1317" s="176" t="s">
        <v>205</v>
      </c>
      <c r="O1317" s="176" t="s">
        <v>204</v>
      </c>
      <c r="P1317" s="176" t="s">
        <v>204</v>
      </c>
      <c r="Q1317" s="176" t="s">
        <v>204</v>
      </c>
      <c r="R1317" s="176" t="s">
        <v>204</v>
      </c>
      <c r="S1317" s="176" t="s">
        <v>204</v>
      </c>
      <c r="T1317" s="176" t="s">
        <v>204</v>
      </c>
      <c r="U1317" s="176" t="s">
        <v>266</v>
      </c>
      <c r="V1317" s="176" t="s">
        <v>266</v>
      </c>
      <c r="W1317" s="176" t="s">
        <v>266</v>
      </c>
      <c r="X1317" s="176" t="s">
        <v>266</v>
      </c>
      <c r="Y1317" s="176" t="s">
        <v>266</v>
      </c>
      <c r="Z1317" s="176" t="s">
        <v>266</v>
      </c>
      <c r="AA1317" s="176" t="s">
        <v>266</v>
      </c>
      <c r="AB1317" s="176" t="s">
        <v>266</v>
      </c>
      <c r="AC1317" s="176" t="s">
        <v>266</v>
      </c>
      <c r="AD1317" s="176" t="s">
        <v>266</v>
      </c>
      <c r="AE1317" s="176" t="s">
        <v>266</v>
      </c>
      <c r="AF1317" s="176" t="s">
        <v>266</v>
      </c>
      <c r="AG1317" s="176" t="s">
        <v>266</v>
      </c>
      <c r="AH1317" s="176" t="s">
        <v>266</v>
      </c>
      <c r="AI1317" s="176" t="s">
        <v>266</v>
      </c>
      <c r="AJ1317" s="176" t="s">
        <v>266</v>
      </c>
      <c r="AK1317" s="176" t="s">
        <v>266</v>
      </c>
      <c r="AL1317" s="176" t="s">
        <v>266</v>
      </c>
      <c r="AM1317" s="176" t="s">
        <v>266</v>
      </c>
      <c r="AN1317" s="176" t="s">
        <v>266</v>
      </c>
      <c r="AO1317" s="176" t="s">
        <v>266</v>
      </c>
      <c r="AP1317" s="176" t="s">
        <v>266</v>
      </c>
      <c r="AQ1317" s="176" t="s">
        <v>266</v>
      </c>
      <c r="AR1317" s="176" t="s">
        <v>266</v>
      </c>
      <c r="AS1317" s="176" t="s">
        <v>266</v>
      </c>
      <c r="AT1317" s="176" t="s">
        <v>266</v>
      </c>
      <c r="AU1317" s="176" t="s">
        <v>266</v>
      </c>
      <c r="AV1317" s="176" t="s">
        <v>266</v>
      </c>
      <c r="AW1317" s="176" t="s">
        <v>266</v>
      </c>
      <c r="AX1317" s="176" t="s">
        <v>266</v>
      </c>
    </row>
    <row r="1318" spans="1:50" x14ac:dyDescent="0.3">
      <c r="A1318" s="176">
        <v>813778</v>
      </c>
      <c r="B1318" s="176" t="s">
        <v>492</v>
      </c>
      <c r="C1318" s="176" t="s">
        <v>205</v>
      </c>
      <c r="D1318" s="176" t="s">
        <v>205</v>
      </c>
      <c r="E1318" s="176" t="s">
        <v>205</v>
      </c>
      <c r="F1318" s="176" t="s">
        <v>205</v>
      </c>
      <c r="G1318" s="176" t="s">
        <v>205</v>
      </c>
      <c r="H1318" s="176" t="s">
        <v>205</v>
      </c>
      <c r="I1318" s="176" t="s">
        <v>205</v>
      </c>
      <c r="J1318" s="176" t="s">
        <v>205</v>
      </c>
      <c r="K1318" s="176" t="s">
        <v>205</v>
      </c>
      <c r="L1318" s="176" t="s">
        <v>205</v>
      </c>
      <c r="M1318" s="176" t="s">
        <v>205</v>
      </c>
      <c r="N1318" s="176" t="s">
        <v>205</v>
      </c>
      <c r="O1318" s="176" t="s">
        <v>204</v>
      </c>
      <c r="P1318" s="176" t="s">
        <v>204</v>
      </c>
      <c r="Q1318" s="176" t="s">
        <v>204</v>
      </c>
      <c r="R1318" s="176" t="s">
        <v>204</v>
      </c>
      <c r="S1318" s="176" t="s">
        <v>204</v>
      </c>
      <c r="T1318" s="176" t="s">
        <v>204</v>
      </c>
      <c r="U1318" s="176" t="s">
        <v>266</v>
      </c>
      <c r="V1318" s="176" t="s">
        <v>266</v>
      </c>
      <c r="W1318" s="176" t="s">
        <v>266</v>
      </c>
      <c r="X1318" s="176" t="s">
        <v>266</v>
      </c>
      <c r="Y1318" s="176" t="s">
        <v>266</v>
      </c>
      <c r="Z1318" s="176" t="s">
        <v>266</v>
      </c>
      <c r="AA1318" s="176" t="s">
        <v>266</v>
      </c>
      <c r="AB1318" s="176" t="s">
        <v>266</v>
      </c>
      <c r="AC1318" s="176" t="s">
        <v>266</v>
      </c>
      <c r="AD1318" s="176" t="s">
        <v>266</v>
      </c>
      <c r="AE1318" s="176" t="s">
        <v>266</v>
      </c>
      <c r="AF1318" s="176" t="s">
        <v>266</v>
      </c>
      <c r="AG1318" s="176" t="s">
        <v>266</v>
      </c>
      <c r="AH1318" s="176" t="s">
        <v>266</v>
      </c>
      <c r="AI1318" s="176" t="s">
        <v>266</v>
      </c>
      <c r="AJ1318" s="176" t="s">
        <v>266</v>
      </c>
      <c r="AK1318" s="176" t="s">
        <v>266</v>
      </c>
      <c r="AL1318" s="176" t="s">
        <v>266</v>
      </c>
      <c r="AM1318" s="176" t="s">
        <v>266</v>
      </c>
      <c r="AN1318" s="176" t="s">
        <v>266</v>
      </c>
      <c r="AO1318" s="176" t="s">
        <v>266</v>
      </c>
      <c r="AP1318" s="176" t="s">
        <v>266</v>
      </c>
      <c r="AQ1318" s="176" t="s">
        <v>266</v>
      </c>
      <c r="AR1318" s="176" t="s">
        <v>266</v>
      </c>
      <c r="AS1318" s="176" t="s">
        <v>266</v>
      </c>
      <c r="AT1318" s="176" t="s">
        <v>266</v>
      </c>
      <c r="AU1318" s="176" t="s">
        <v>266</v>
      </c>
      <c r="AV1318" s="176" t="s">
        <v>266</v>
      </c>
      <c r="AW1318" s="176" t="s">
        <v>266</v>
      </c>
      <c r="AX1318" s="176" t="s">
        <v>266</v>
      </c>
    </row>
    <row r="1319" spans="1:50" x14ac:dyDescent="0.3">
      <c r="A1319" s="176">
        <v>813784</v>
      </c>
      <c r="B1319" s="176" t="s">
        <v>492</v>
      </c>
      <c r="C1319" s="176" t="s">
        <v>205</v>
      </c>
      <c r="D1319" s="176" t="s">
        <v>205</v>
      </c>
      <c r="E1319" s="176" t="s">
        <v>205</v>
      </c>
      <c r="F1319" s="176" t="s">
        <v>940</v>
      </c>
      <c r="G1319" s="176" t="s">
        <v>205</v>
      </c>
      <c r="H1319" s="176" t="s">
        <v>940</v>
      </c>
      <c r="I1319" s="176" t="s">
        <v>205</v>
      </c>
      <c r="J1319" s="176" t="s">
        <v>204</v>
      </c>
      <c r="K1319" s="176" t="s">
        <v>205</v>
      </c>
      <c r="L1319" s="176" t="s">
        <v>205</v>
      </c>
      <c r="M1319" s="176" t="s">
        <v>205</v>
      </c>
      <c r="N1319" s="176" t="s">
        <v>940</v>
      </c>
      <c r="O1319" s="176" t="s">
        <v>204</v>
      </c>
      <c r="P1319" s="176" t="s">
        <v>204</v>
      </c>
      <c r="Q1319" s="176" t="s">
        <v>204</v>
      </c>
      <c r="R1319" s="176" t="s">
        <v>940</v>
      </c>
      <c r="S1319" s="176" t="s">
        <v>204</v>
      </c>
      <c r="T1319" s="176" t="s">
        <v>204</v>
      </c>
      <c r="U1319" s="176" t="s">
        <v>266</v>
      </c>
      <c r="V1319" s="176" t="s">
        <v>940</v>
      </c>
      <c r="W1319" s="176" t="s">
        <v>940</v>
      </c>
      <c r="X1319" s="176" t="s">
        <v>266</v>
      </c>
      <c r="Y1319" s="176" t="s">
        <v>266</v>
      </c>
      <c r="Z1319" s="176" t="s">
        <v>940</v>
      </c>
      <c r="AA1319" s="176" t="s">
        <v>266</v>
      </c>
      <c r="AB1319" s="176" t="s">
        <v>266</v>
      </c>
      <c r="AC1319" s="176" t="s">
        <v>940</v>
      </c>
      <c r="AD1319" s="176" t="s">
        <v>940</v>
      </c>
      <c r="AE1319" s="176" t="s">
        <v>940</v>
      </c>
      <c r="AF1319" s="176" t="s">
        <v>266</v>
      </c>
      <c r="AG1319" s="176" t="s">
        <v>940</v>
      </c>
      <c r="AH1319" s="176" t="s">
        <v>266</v>
      </c>
      <c r="AI1319" s="176" t="s">
        <v>266</v>
      </c>
      <c r="AJ1319" s="176" t="s">
        <v>266</v>
      </c>
      <c r="AK1319" s="176" t="s">
        <v>266</v>
      </c>
      <c r="AL1319" s="176" t="s">
        <v>266</v>
      </c>
      <c r="AM1319" s="176" t="s">
        <v>266</v>
      </c>
      <c r="AN1319" s="176" t="s">
        <v>266</v>
      </c>
      <c r="AO1319" s="176" t="s">
        <v>266</v>
      </c>
      <c r="AP1319" s="176" t="s">
        <v>266</v>
      </c>
      <c r="AQ1319" s="176" t="s">
        <v>266</v>
      </c>
      <c r="AR1319" s="176" t="s">
        <v>266</v>
      </c>
      <c r="AS1319" s="176" t="s">
        <v>266</v>
      </c>
      <c r="AT1319" s="176" t="s">
        <v>266</v>
      </c>
      <c r="AU1319" s="176" t="s">
        <v>266</v>
      </c>
      <c r="AV1319" s="176" t="s">
        <v>266</v>
      </c>
      <c r="AW1319" s="176" t="s">
        <v>266</v>
      </c>
      <c r="AX1319" s="176" t="s">
        <v>266</v>
      </c>
    </row>
    <row r="1320" spans="1:50" x14ac:dyDescent="0.3">
      <c r="A1320" s="176">
        <v>813793</v>
      </c>
      <c r="B1320" s="176" t="s">
        <v>492</v>
      </c>
      <c r="C1320" s="176" t="s">
        <v>205</v>
      </c>
      <c r="D1320" s="176" t="s">
        <v>205</v>
      </c>
      <c r="E1320" s="176" t="s">
        <v>205</v>
      </c>
      <c r="F1320" s="176" t="s">
        <v>205</v>
      </c>
      <c r="G1320" s="176" t="s">
        <v>205</v>
      </c>
      <c r="H1320" s="176" t="s">
        <v>205</v>
      </c>
      <c r="I1320" s="176" t="s">
        <v>205</v>
      </c>
      <c r="J1320" s="176" t="s">
        <v>205</v>
      </c>
      <c r="K1320" s="176" t="s">
        <v>205</v>
      </c>
      <c r="L1320" s="176" t="s">
        <v>204</v>
      </c>
      <c r="M1320" s="176" t="s">
        <v>205</v>
      </c>
      <c r="N1320" s="176" t="s">
        <v>205</v>
      </c>
      <c r="O1320" s="176" t="s">
        <v>204</v>
      </c>
      <c r="P1320" s="176" t="s">
        <v>204</v>
      </c>
      <c r="Q1320" s="176" t="s">
        <v>204</v>
      </c>
      <c r="R1320" s="176" t="s">
        <v>204</v>
      </c>
      <c r="S1320" s="176" t="s">
        <v>204</v>
      </c>
      <c r="T1320" s="176" t="s">
        <v>204</v>
      </c>
      <c r="U1320" s="176" t="s">
        <v>266</v>
      </c>
      <c r="V1320" s="176" t="s">
        <v>266</v>
      </c>
      <c r="W1320" s="176" t="s">
        <v>266</v>
      </c>
      <c r="X1320" s="176" t="s">
        <v>266</v>
      </c>
      <c r="Y1320" s="176" t="s">
        <v>266</v>
      </c>
      <c r="Z1320" s="176" t="s">
        <v>266</v>
      </c>
      <c r="AA1320" s="176" t="s">
        <v>266</v>
      </c>
      <c r="AB1320" s="176" t="s">
        <v>266</v>
      </c>
      <c r="AC1320" s="176" t="s">
        <v>266</v>
      </c>
      <c r="AD1320" s="176" t="s">
        <v>266</v>
      </c>
      <c r="AE1320" s="176" t="s">
        <v>266</v>
      </c>
      <c r="AF1320" s="176" t="s">
        <v>266</v>
      </c>
      <c r="AG1320" s="176" t="s">
        <v>266</v>
      </c>
      <c r="AH1320" s="176" t="s">
        <v>266</v>
      </c>
      <c r="AI1320" s="176" t="s">
        <v>266</v>
      </c>
      <c r="AJ1320" s="176" t="s">
        <v>266</v>
      </c>
      <c r="AK1320" s="176" t="s">
        <v>266</v>
      </c>
      <c r="AL1320" s="176" t="s">
        <v>266</v>
      </c>
      <c r="AM1320" s="176" t="s">
        <v>266</v>
      </c>
      <c r="AN1320" s="176" t="s">
        <v>266</v>
      </c>
      <c r="AO1320" s="176" t="s">
        <v>266</v>
      </c>
      <c r="AP1320" s="176" t="s">
        <v>266</v>
      </c>
      <c r="AQ1320" s="176" t="s">
        <v>266</v>
      </c>
      <c r="AR1320" s="176" t="s">
        <v>266</v>
      </c>
      <c r="AS1320" s="176" t="s">
        <v>266</v>
      </c>
      <c r="AT1320" s="176" t="s">
        <v>266</v>
      </c>
      <c r="AU1320" s="176" t="s">
        <v>266</v>
      </c>
      <c r="AV1320" s="176" t="s">
        <v>266</v>
      </c>
      <c r="AW1320" s="176" t="s">
        <v>266</v>
      </c>
      <c r="AX1320" s="176" t="s">
        <v>266</v>
      </c>
    </row>
    <row r="1321" spans="1:50" x14ac:dyDescent="0.3">
      <c r="A1321" s="176">
        <v>813795</v>
      </c>
      <c r="B1321" s="176" t="s">
        <v>492</v>
      </c>
      <c r="C1321" s="176" t="s">
        <v>205</v>
      </c>
      <c r="D1321" s="176" t="s">
        <v>205</v>
      </c>
      <c r="E1321" s="176" t="s">
        <v>205</v>
      </c>
      <c r="F1321" s="176" t="s">
        <v>205</v>
      </c>
      <c r="G1321" s="176" t="s">
        <v>205</v>
      </c>
      <c r="H1321" s="176" t="s">
        <v>205</v>
      </c>
      <c r="I1321" s="176" t="s">
        <v>204</v>
      </c>
      <c r="J1321" s="176" t="s">
        <v>205</v>
      </c>
      <c r="K1321" s="176" t="s">
        <v>205</v>
      </c>
      <c r="L1321" s="176" t="s">
        <v>205</v>
      </c>
      <c r="M1321" s="176" t="s">
        <v>205</v>
      </c>
      <c r="N1321" s="176" t="s">
        <v>205</v>
      </c>
      <c r="O1321" s="176" t="s">
        <v>204</v>
      </c>
      <c r="P1321" s="176" t="s">
        <v>204</v>
      </c>
      <c r="Q1321" s="176" t="s">
        <v>204</v>
      </c>
      <c r="R1321" s="176" t="s">
        <v>204</v>
      </c>
      <c r="S1321" s="176" t="s">
        <v>204</v>
      </c>
      <c r="T1321" s="176" t="s">
        <v>204</v>
      </c>
      <c r="U1321" s="176" t="s">
        <v>266</v>
      </c>
      <c r="V1321" s="176" t="s">
        <v>266</v>
      </c>
      <c r="W1321" s="176" t="s">
        <v>266</v>
      </c>
      <c r="X1321" s="176" t="s">
        <v>266</v>
      </c>
      <c r="Y1321" s="176" t="s">
        <v>266</v>
      </c>
      <c r="Z1321" s="176" t="s">
        <v>266</v>
      </c>
      <c r="AA1321" s="176" t="s">
        <v>266</v>
      </c>
      <c r="AB1321" s="176" t="s">
        <v>266</v>
      </c>
      <c r="AC1321" s="176" t="s">
        <v>266</v>
      </c>
      <c r="AD1321" s="176" t="s">
        <v>266</v>
      </c>
      <c r="AE1321" s="176" t="s">
        <v>266</v>
      </c>
      <c r="AF1321" s="176" t="s">
        <v>266</v>
      </c>
      <c r="AG1321" s="176" t="s">
        <v>266</v>
      </c>
      <c r="AH1321" s="176" t="s">
        <v>266</v>
      </c>
      <c r="AI1321" s="176" t="s">
        <v>266</v>
      </c>
      <c r="AJ1321" s="176" t="s">
        <v>266</v>
      </c>
      <c r="AK1321" s="176" t="s">
        <v>266</v>
      </c>
      <c r="AL1321" s="176" t="s">
        <v>266</v>
      </c>
      <c r="AM1321" s="176" t="s">
        <v>266</v>
      </c>
      <c r="AN1321" s="176" t="s">
        <v>266</v>
      </c>
      <c r="AO1321" s="176" t="s">
        <v>266</v>
      </c>
      <c r="AP1321" s="176" t="s">
        <v>266</v>
      </c>
      <c r="AQ1321" s="176" t="s">
        <v>266</v>
      </c>
      <c r="AR1321" s="176" t="s">
        <v>266</v>
      </c>
      <c r="AS1321" s="176" t="s">
        <v>266</v>
      </c>
      <c r="AT1321" s="176" t="s">
        <v>266</v>
      </c>
      <c r="AU1321" s="176" t="s">
        <v>266</v>
      </c>
      <c r="AV1321" s="176" t="s">
        <v>266</v>
      </c>
      <c r="AW1321" s="176" t="s">
        <v>266</v>
      </c>
      <c r="AX1321" s="176" t="s">
        <v>266</v>
      </c>
    </row>
    <row r="1322" spans="1:50" x14ac:dyDescent="0.3">
      <c r="A1322" s="176">
        <v>813808</v>
      </c>
      <c r="B1322" s="176" t="s">
        <v>492</v>
      </c>
      <c r="C1322" s="176" t="s">
        <v>205</v>
      </c>
      <c r="D1322" s="176" t="s">
        <v>205</v>
      </c>
      <c r="E1322" s="176" t="s">
        <v>205</v>
      </c>
      <c r="F1322" s="176" t="s">
        <v>205</v>
      </c>
      <c r="G1322" s="176" t="s">
        <v>205</v>
      </c>
      <c r="H1322" s="176" t="s">
        <v>205</v>
      </c>
      <c r="I1322" s="176" t="s">
        <v>205</v>
      </c>
      <c r="J1322" s="176" t="s">
        <v>205</v>
      </c>
      <c r="K1322" s="176" t="s">
        <v>205</v>
      </c>
      <c r="L1322" s="176" t="s">
        <v>205</v>
      </c>
      <c r="M1322" s="176" t="s">
        <v>205</v>
      </c>
      <c r="N1322" s="176" t="s">
        <v>205</v>
      </c>
      <c r="O1322" s="176" t="s">
        <v>204</v>
      </c>
      <c r="P1322" s="176" t="s">
        <v>204</v>
      </c>
      <c r="Q1322" s="176" t="s">
        <v>204</v>
      </c>
      <c r="R1322" s="176" t="s">
        <v>204</v>
      </c>
      <c r="S1322" s="176" t="s">
        <v>204</v>
      </c>
      <c r="T1322" s="176" t="s">
        <v>204</v>
      </c>
      <c r="U1322" s="176" t="s">
        <v>266</v>
      </c>
      <c r="V1322" s="176" t="s">
        <v>266</v>
      </c>
      <c r="W1322" s="176" t="s">
        <v>266</v>
      </c>
      <c r="X1322" s="176" t="s">
        <v>266</v>
      </c>
      <c r="Y1322" s="176" t="s">
        <v>266</v>
      </c>
      <c r="Z1322" s="176" t="s">
        <v>266</v>
      </c>
      <c r="AA1322" s="176" t="s">
        <v>266</v>
      </c>
      <c r="AB1322" s="176" t="s">
        <v>266</v>
      </c>
      <c r="AC1322" s="176" t="s">
        <v>266</v>
      </c>
      <c r="AD1322" s="176" t="s">
        <v>266</v>
      </c>
      <c r="AE1322" s="176" t="s">
        <v>266</v>
      </c>
      <c r="AF1322" s="176" t="s">
        <v>266</v>
      </c>
      <c r="AG1322" s="176" t="s">
        <v>266</v>
      </c>
      <c r="AH1322" s="176" t="s">
        <v>266</v>
      </c>
      <c r="AI1322" s="176" t="s">
        <v>266</v>
      </c>
      <c r="AJ1322" s="176" t="s">
        <v>266</v>
      </c>
      <c r="AK1322" s="176" t="s">
        <v>266</v>
      </c>
      <c r="AL1322" s="176" t="s">
        <v>266</v>
      </c>
      <c r="AM1322" s="176" t="s">
        <v>266</v>
      </c>
      <c r="AN1322" s="176" t="s">
        <v>266</v>
      </c>
      <c r="AO1322" s="176" t="s">
        <v>266</v>
      </c>
      <c r="AP1322" s="176" t="s">
        <v>266</v>
      </c>
      <c r="AQ1322" s="176" t="s">
        <v>266</v>
      </c>
      <c r="AR1322" s="176" t="s">
        <v>266</v>
      </c>
      <c r="AS1322" s="176" t="s">
        <v>266</v>
      </c>
      <c r="AT1322" s="176" t="s">
        <v>266</v>
      </c>
      <c r="AU1322" s="176" t="s">
        <v>266</v>
      </c>
      <c r="AV1322" s="176" t="s">
        <v>266</v>
      </c>
      <c r="AW1322" s="176" t="s">
        <v>266</v>
      </c>
      <c r="AX1322" s="176" t="s">
        <v>266</v>
      </c>
    </row>
    <row r="1323" spans="1:50" x14ac:dyDescent="0.3">
      <c r="A1323" s="176">
        <v>813816</v>
      </c>
      <c r="B1323" s="176" t="s">
        <v>492</v>
      </c>
      <c r="C1323" s="176" t="s">
        <v>205</v>
      </c>
      <c r="D1323" s="176" t="s">
        <v>205</v>
      </c>
      <c r="E1323" s="176" t="s">
        <v>205</v>
      </c>
      <c r="F1323" s="176" t="s">
        <v>205</v>
      </c>
      <c r="G1323" s="176" t="s">
        <v>205</v>
      </c>
      <c r="H1323" s="176" t="s">
        <v>205</v>
      </c>
      <c r="I1323" s="176" t="s">
        <v>205</v>
      </c>
      <c r="J1323" s="176" t="s">
        <v>205</v>
      </c>
      <c r="K1323" s="176" t="s">
        <v>205</v>
      </c>
      <c r="L1323" s="176" t="s">
        <v>204</v>
      </c>
      <c r="M1323" s="176" t="s">
        <v>205</v>
      </c>
      <c r="N1323" s="176" t="s">
        <v>204</v>
      </c>
      <c r="O1323" s="176" t="s">
        <v>204</v>
      </c>
      <c r="P1323" s="176" t="s">
        <v>204</v>
      </c>
      <c r="Q1323" s="176" t="s">
        <v>204</v>
      </c>
      <c r="R1323" s="176" t="s">
        <v>204</v>
      </c>
      <c r="S1323" s="176" t="s">
        <v>204</v>
      </c>
      <c r="T1323" s="176" t="s">
        <v>204</v>
      </c>
      <c r="U1323" s="176" t="s">
        <v>266</v>
      </c>
      <c r="V1323" s="176" t="s">
        <v>266</v>
      </c>
      <c r="W1323" s="176" t="s">
        <v>266</v>
      </c>
      <c r="X1323" s="176" t="s">
        <v>266</v>
      </c>
      <c r="Y1323" s="176" t="s">
        <v>266</v>
      </c>
      <c r="Z1323" s="176" t="s">
        <v>266</v>
      </c>
      <c r="AA1323" s="176" t="s">
        <v>266</v>
      </c>
      <c r="AB1323" s="176" t="s">
        <v>266</v>
      </c>
      <c r="AC1323" s="176" t="s">
        <v>266</v>
      </c>
      <c r="AD1323" s="176" t="s">
        <v>266</v>
      </c>
      <c r="AE1323" s="176" t="s">
        <v>266</v>
      </c>
      <c r="AF1323" s="176" t="s">
        <v>266</v>
      </c>
      <c r="AG1323" s="176" t="s">
        <v>266</v>
      </c>
      <c r="AH1323" s="176" t="s">
        <v>266</v>
      </c>
      <c r="AI1323" s="176" t="s">
        <v>266</v>
      </c>
      <c r="AJ1323" s="176" t="s">
        <v>266</v>
      </c>
      <c r="AK1323" s="176" t="s">
        <v>266</v>
      </c>
      <c r="AL1323" s="176" t="s">
        <v>266</v>
      </c>
      <c r="AM1323" s="176" t="s">
        <v>266</v>
      </c>
      <c r="AN1323" s="176" t="s">
        <v>266</v>
      </c>
      <c r="AO1323" s="176" t="s">
        <v>266</v>
      </c>
      <c r="AP1323" s="176" t="s">
        <v>266</v>
      </c>
      <c r="AQ1323" s="176" t="s">
        <v>266</v>
      </c>
      <c r="AR1323" s="176" t="s">
        <v>266</v>
      </c>
      <c r="AS1323" s="176" t="s">
        <v>266</v>
      </c>
      <c r="AT1323" s="176" t="s">
        <v>266</v>
      </c>
      <c r="AU1323" s="176" t="s">
        <v>266</v>
      </c>
      <c r="AV1323" s="176" t="s">
        <v>266</v>
      </c>
      <c r="AW1323" s="176" t="s">
        <v>266</v>
      </c>
      <c r="AX1323" s="176" t="s">
        <v>266</v>
      </c>
    </row>
    <row r="1324" spans="1:50" x14ac:dyDescent="0.3">
      <c r="A1324" s="176">
        <v>813821</v>
      </c>
      <c r="B1324" s="176" t="s">
        <v>492</v>
      </c>
      <c r="C1324" s="176" t="s">
        <v>205</v>
      </c>
      <c r="D1324" s="176" t="s">
        <v>205</v>
      </c>
      <c r="E1324" s="176" t="s">
        <v>205</v>
      </c>
      <c r="F1324" s="176" t="s">
        <v>205</v>
      </c>
      <c r="G1324" s="176" t="s">
        <v>205</v>
      </c>
      <c r="H1324" s="176" t="s">
        <v>205</v>
      </c>
      <c r="I1324" s="176" t="s">
        <v>205</v>
      </c>
      <c r="J1324" s="176" t="s">
        <v>205</v>
      </c>
      <c r="K1324" s="176" t="s">
        <v>205</v>
      </c>
      <c r="L1324" s="176" t="s">
        <v>205</v>
      </c>
      <c r="M1324" s="176" t="s">
        <v>205</v>
      </c>
      <c r="N1324" s="176" t="s">
        <v>205</v>
      </c>
      <c r="O1324" s="176" t="s">
        <v>204</v>
      </c>
      <c r="P1324" s="176" t="s">
        <v>204</v>
      </c>
      <c r="Q1324" s="176" t="s">
        <v>204</v>
      </c>
      <c r="R1324" s="176" t="s">
        <v>204</v>
      </c>
      <c r="S1324" s="176" t="s">
        <v>204</v>
      </c>
      <c r="T1324" s="176" t="s">
        <v>204</v>
      </c>
      <c r="U1324" s="176" t="s">
        <v>266</v>
      </c>
      <c r="V1324" s="176" t="s">
        <v>266</v>
      </c>
      <c r="W1324" s="176" t="s">
        <v>266</v>
      </c>
      <c r="X1324" s="176" t="s">
        <v>266</v>
      </c>
      <c r="Y1324" s="176" t="s">
        <v>266</v>
      </c>
      <c r="Z1324" s="176" t="s">
        <v>266</v>
      </c>
      <c r="AA1324" s="176" t="s">
        <v>266</v>
      </c>
      <c r="AB1324" s="176" t="s">
        <v>266</v>
      </c>
      <c r="AC1324" s="176" t="s">
        <v>266</v>
      </c>
      <c r="AD1324" s="176" t="s">
        <v>266</v>
      </c>
      <c r="AE1324" s="176" t="s">
        <v>266</v>
      </c>
      <c r="AF1324" s="176" t="s">
        <v>266</v>
      </c>
      <c r="AG1324" s="176" t="s">
        <v>266</v>
      </c>
      <c r="AH1324" s="176" t="s">
        <v>266</v>
      </c>
      <c r="AI1324" s="176" t="s">
        <v>266</v>
      </c>
      <c r="AJ1324" s="176" t="s">
        <v>266</v>
      </c>
      <c r="AK1324" s="176" t="s">
        <v>266</v>
      </c>
      <c r="AL1324" s="176" t="s">
        <v>266</v>
      </c>
      <c r="AM1324" s="176" t="s">
        <v>266</v>
      </c>
      <c r="AN1324" s="176" t="s">
        <v>266</v>
      </c>
      <c r="AO1324" s="176" t="s">
        <v>266</v>
      </c>
      <c r="AP1324" s="176" t="s">
        <v>266</v>
      </c>
      <c r="AQ1324" s="176" t="s">
        <v>266</v>
      </c>
      <c r="AR1324" s="176" t="s">
        <v>266</v>
      </c>
      <c r="AS1324" s="176" t="s">
        <v>266</v>
      </c>
      <c r="AT1324" s="176" t="s">
        <v>266</v>
      </c>
      <c r="AU1324" s="176" t="s">
        <v>266</v>
      </c>
      <c r="AV1324" s="176" t="s">
        <v>266</v>
      </c>
      <c r="AW1324" s="176" t="s">
        <v>266</v>
      </c>
      <c r="AX1324" s="176" t="s">
        <v>266</v>
      </c>
    </row>
    <row r="1325" spans="1:50" x14ac:dyDescent="0.3">
      <c r="A1325" s="176">
        <v>813826</v>
      </c>
      <c r="B1325" s="176" t="s">
        <v>492</v>
      </c>
      <c r="C1325" s="176" t="s">
        <v>940</v>
      </c>
      <c r="D1325" s="176" t="s">
        <v>205</v>
      </c>
      <c r="E1325" s="176" t="s">
        <v>940</v>
      </c>
      <c r="F1325" s="176" t="s">
        <v>940</v>
      </c>
      <c r="G1325" s="176" t="s">
        <v>940</v>
      </c>
      <c r="H1325" s="176" t="s">
        <v>940</v>
      </c>
      <c r="I1325" s="176" t="s">
        <v>940</v>
      </c>
      <c r="J1325" s="176" t="s">
        <v>205</v>
      </c>
      <c r="K1325" s="176" t="s">
        <v>205</v>
      </c>
      <c r="L1325" s="176" t="s">
        <v>205</v>
      </c>
      <c r="M1325" s="176" t="s">
        <v>205</v>
      </c>
      <c r="N1325" s="176" t="s">
        <v>205</v>
      </c>
      <c r="O1325" s="176" t="s">
        <v>204</v>
      </c>
      <c r="P1325" s="176" t="s">
        <v>204</v>
      </c>
      <c r="Q1325" s="176" t="s">
        <v>204</v>
      </c>
      <c r="R1325" s="176" t="s">
        <v>204</v>
      </c>
      <c r="S1325" s="176" t="s">
        <v>204</v>
      </c>
      <c r="T1325" s="176" t="s">
        <v>204</v>
      </c>
      <c r="U1325" s="176" t="s">
        <v>266</v>
      </c>
      <c r="V1325" s="176" t="s">
        <v>266</v>
      </c>
      <c r="W1325" s="176" t="s">
        <v>266</v>
      </c>
      <c r="X1325" s="176" t="s">
        <v>266</v>
      </c>
      <c r="Y1325" s="176" t="s">
        <v>266</v>
      </c>
      <c r="Z1325" s="176" t="s">
        <v>266</v>
      </c>
      <c r="AA1325" s="176" t="s">
        <v>266</v>
      </c>
      <c r="AB1325" s="176" t="s">
        <v>266</v>
      </c>
      <c r="AC1325" s="176" t="s">
        <v>266</v>
      </c>
      <c r="AD1325" s="176" t="s">
        <v>266</v>
      </c>
      <c r="AE1325" s="176" t="s">
        <v>266</v>
      </c>
      <c r="AF1325" s="176" t="s">
        <v>266</v>
      </c>
      <c r="AG1325" s="176" t="s">
        <v>266</v>
      </c>
      <c r="AH1325" s="176" t="s">
        <v>266</v>
      </c>
      <c r="AI1325" s="176" t="s">
        <v>266</v>
      </c>
      <c r="AJ1325" s="176" t="s">
        <v>266</v>
      </c>
      <c r="AK1325" s="176" t="s">
        <v>266</v>
      </c>
      <c r="AL1325" s="176" t="s">
        <v>266</v>
      </c>
      <c r="AM1325" s="176" t="s">
        <v>266</v>
      </c>
      <c r="AN1325" s="176" t="s">
        <v>266</v>
      </c>
      <c r="AO1325" s="176" t="s">
        <v>266</v>
      </c>
      <c r="AP1325" s="176" t="s">
        <v>266</v>
      </c>
      <c r="AQ1325" s="176" t="s">
        <v>266</v>
      </c>
      <c r="AR1325" s="176" t="s">
        <v>266</v>
      </c>
      <c r="AS1325" s="176" t="s">
        <v>266</v>
      </c>
      <c r="AT1325" s="176" t="s">
        <v>266</v>
      </c>
      <c r="AU1325" s="176" t="s">
        <v>266</v>
      </c>
      <c r="AV1325" s="176" t="s">
        <v>266</v>
      </c>
      <c r="AW1325" s="176" t="s">
        <v>266</v>
      </c>
      <c r="AX1325" s="176" t="s">
        <v>266</v>
      </c>
    </row>
    <row r="1326" spans="1:50" x14ac:dyDescent="0.3">
      <c r="A1326" s="176">
        <v>813827</v>
      </c>
      <c r="B1326" s="176" t="s">
        <v>492</v>
      </c>
      <c r="C1326" s="176" t="s">
        <v>205</v>
      </c>
      <c r="D1326" s="176" t="s">
        <v>205</v>
      </c>
      <c r="E1326" s="176" t="s">
        <v>205</v>
      </c>
      <c r="F1326" s="176" t="s">
        <v>205</v>
      </c>
      <c r="G1326" s="176" t="s">
        <v>205</v>
      </c>
      <c r="H1326" s="176" t="s">
        <v>205</v>
      </c>
      <c r="I1326" s="176" t="s">
        <v>205</v>
      </c>
      <c r="J1326" s="176" t="s">
        <v>205</v>
      </c>
      <c r="K1326" s="176" t="s">
        <v>205</v>
      </c>
      <c r="L1326" s="176" t="s">
        <v>205</v>
      </c>
      <c r="M1326" s="176" t="s">
        <v>205</v>
      </c>
      <c r="N1326" s="176" t="s">
        <v>205</v>
      </c>
      <c r="O1326" s="176" t="s">
        <v>204</v>
      </c>
      <c r="P1326" s="176" t="s">
        <v>204</v>
      </c>
      <c r="Q1326" s="176" t="s">
        <v>204</v>
      </c>
      <c r="R1326" s="176" t="s">
        <v>204</v>
      </c>
      <c r="S1326" s="176" t="s">
        <v>204</v>
      </c>
      <c r="T1326" s="176" t="s">
        <v>204</v>
      </c>
      <c r="U1326" s="176" t="s">
        <v>266</v>
      </c>
      <c r="V1326" s="176" t="s">
        <v>266</v>
      </c>
      <c r="W1326" s="176" t="s">
        <v>266</v>
      </c>
      <c r="X1326" s="176" t="s">
        <v>266</v>
      </c>
      <c r="Y1326" s="176" t="s">
        <v>266</v>
      </c>
      <c r="Z1326" s="176" t="s">
        <v>266</v>
      </c>
      <c r="AA1326" s="176" t="s">
        <v>266</v>
      </c>
      <c r="AB1326" s="176" t="s">
        <v>266</v>
      </c>
      <c r="AC1326" s="176" t="s">
        <v>266</v>
      </c>
      <c r="AD1326" s="176" t="s">
        <v>266</v>
      </c>
      <c r="AE1326" s="176" t="s">
        <v>266</v>
      </c>
      <c r="AF1326" s="176" t="s">
        <v>266</v>
      </c>
      <c r="AG1326" s="176" t="s">
        <v>266</v>
      </c>
      <c r="AH1326" s="176" t="s">
        <v>266</v>
      </c>
      <c r="AI1326" s="176" t="s">
        <v>266</v>
      </c>
      <c r="AJ1326" s="176" t="s">
        <v>266</v>
      </c>
      <c r="AK1326" s="176" t="s">
        <v>266</v>
      </c>
      <c r="AL1326" s="176" t="s">
        <v>266</v>
      </c>
      <c r="AM1326" s="176" t="s">
        <v>266</v>
      </c>
      <c r="AN1326" s="176" t="s">
        <v>266</v>
      </c>
      <c r="AO1326" s="176" t="s">
        <v>266</v>
      </c>
      <c r="AP1326" s="176" t="s">
        <v>266</v>
      </c>
      <c r="AQ1326" s="176" t="s">
        <v>266</v>
      </c>
      <c r="AR1326" s="176" t="s">
        <v>266</v>
      </c>
      <c r="AS1326" s="176" t="s">
        <v>266</v>
      </c>
      <c r="AT1326" s="176" t="s">
        <v>266</v>
      </c>
      <c r="AU1326" s="176" t="s">
        <v>266</v>
      </c>
      <c r="AV1326" s="176" t="s">
        <v>266</v>
      </c>
      <c r="AW1326" s="176" t="s">
        <v>266</v>
      </c>
      <c r="AX1326" s="176" t="s">
        <v>266</v>
      </c>
    </row>
    <row r="1327" spans="1:50" x14ac:dyDescent="0.3">
      <c r="A1327" s="176">
        <v>813836</v>
      </c>
      <c r="B1327" s="176" t="s">
        <v>492</v>
      </c>
      <c r="C1327" s="176" t="s">
        <v>205</v>
      </c>
      <c r="D1327" s="176" t="s">
        <v>205</v>
      </c>
      <c r="E1327" s="176" t="s">
        <v>205</v>
      </c>
      <c r="F1327" s="176" t="s">
        <v>205</v>
      </c>
      <c r="G1327" s="176" t="s">
        <v>205</v>
      </c>
      <c r="H1327" s="176" t="s">
        <v>205</v>
      </c>
      <c r="I1327" s="176" t="s">
        <v>205</v>
      </c>
      <c r="J1327" s="176" t="s">
        <v>205</v>
      </c>
      <c r="K1327" s="176" t="s">
        <v>204</v>
      </c>
      <c r="L1327" s="176" t="s">
        <v>205</v>
      </c>
      <c r="M1327" s="176" t="s">
        <v>205</v>
      </c>
      <c r="N1327" s="176" t="s">
        <v>205</v>
      </c>
      <c r="O1327" s="176" t="s">
        <v>204</v>
      </c>
      <c r="P1327" s="176" t="s">
        <v>204</v>
      </c>
      <c r="Q1327" s="176" t="s">
        <v>204</v>
      </c>
      <c r="R1327" s="176" t="s">
        <v>204</v>
      </c>
      <c r="S1327" s="176" t="s">
        <v>204</v>
      </c>
      <c r="T1327" s="176" t="s">
        <v>204</v>
      </c>
      <c r="U1327" s="176" t="s">
        <v>266</v>
      </c>
      <c r="V1327" s="176" t="s">
        <v>266</v>
      </c>
      <c r="W1327" s="176" t="s">
        <v>266</v>
      </c>
      <c r="X1327" s="176" t="s">
        <v>266</v>
      </c>
      <c r="Y1327" s="176" t="s">
        <v>266</v>
      </c>
      <c r="Z1327" s="176" t="s">
        <v>266</v>
      </c>
      <c r="AA1327" s="176" t="s">
        <v>266</v>
      </c>
      <c r="AB1327" s="176" t="s">
        <v>266</v>
      </c>
      <c r="AC1327" s="176" t="s">
        <v>266</v>
      </c>
      <c r="AD1327" s="176" t="s">
        <v>266</v>
      </c>
      <c r="AE1327" s="176" t="s">
        <v>266</v>
      </c>
      <c r="AF1327" s="176" t="s">
        <v>266</v>
      </c>
      <c r="AG1327" s="176" t="s">
        <v>266</v>
      </c>
      <c r="AH1327" s="176" t="s">
        <v>266</v>
      </c>
      <c r="AI1327" s="176" t="s">
        <v>266</v>
      </c>
      <c r="AJ1327" s="176" t="s">
        <v>266</v>
      </c>
      <c r="AK1327" s="176" t="s">
        <v>266</v>
      </c>
      <c r="AL1327" s="176" t="s">
        <v>266</v>
      </c>
      <c r="AM1327" s="176" t="s">
        <v>266</v>
      </c>
      <c r="AN1327" s="176" t="s">
        <v>266</v>
      </c>
      <c r="AO1327" s="176" t="s">
        <v>266</v>
      </c>
      <c r="AP1327" s="176" t="s">
        <v>266</v>
      </c>
      <c r="AQ1327" s="176" t="s">
        <v>266</v>
      </c>
      <c r="AR1327" s="176" t="s">
        <v>266</v>
      </c>
      <c r="AS1327" s="176" t="s">
        <v>266</v>
      </c>
      <c r="AT1327" s="176" t="s">
        <v>266</v>
      </c>
      <c r="AU1327" s="176" t="s">
        <v>266</v>
      </c>
      <c r="AV1327" s="176" t="s">
        <v>266</v>
      </c>
      <c r="AW1327" s="176" t="s">
        <v>266</v>
      </c>
      <c r="AX1327" s="176" t="s">
        <v>266</v>
      </c>
    </row>
    <row r="1328" spans="1:50" x14ac:dyDescent="0.3">
      <c r="A1328" s="176">
        <v>813837</v>
      </c>
      <c r="B1328" s="176" t="s">
        <v>492</v>
      </c>
      <c r="C1328" s="176" t="s">
        <v>205</v>
      </c>
      <c r="D1328" s="176" t="s">
        <v>204</v>
      </c>
      <c r="E1328" s="176" t="s">
        <v>205</v>
      </c>
      <c r="F1328" s="176" t="s">
        <v>205</v>
      </c>
      <c r="G1328" s="176" t="s">
        <v>205</v>
      </c>
      <c r="H1328" s="176" t="s">
        <v>205</v>
      </c>
      <c r="I1328" s="176" t="s">
        <v>205</v>
      </c>
      <c r="J1328" s="176" t="s">
        <v>205</v>
      </c>
      <c r="K1328" s="176" t="s">
        <v>205</v>
      </c>
      <c r="L1328" s="176" t="s">
        <v>205</v>
      </c>
      <c r="M1328" s="176" t="s">
        <v>205</v>
      </c>
      <c r="N1328" s="176" t="s">
        <v>205</v>
      </c>
      <c r="O1328" s="176" t="s">
        <v>204</v>
      </c>
      <c r="P1328" s="176" t="s">
        <v>204</v>
      </c>
      <c r="Q1328" s="176" t="s">
        <v>204</v>
      </c>
      <c r="R1328" s="176" t="s">
        <v>204</v>
      </c>
      <c r="S1328" s="176" t="s">
        <v>204</v>
      </c>
      <c r="T1328" s="176" t="s">
        <v>204</v>
      </c>
      <c r="U1328" s="176" t="s">
        <v>266</v>
      </c>
      <c r="V1328" s="176" t="s">
        <v>266</v>
      </c>
      <c r="W1328" s="176" t="s">
        <v>266</v>
      </c>
      <c r="X1328" s="176" t="s">
        <v>266</v>
      </c>
      <c r="Y1328" s="176" t="s">
        <v>266</v>
      </c>
      <c r="Z1328" s="176" t="s">
        <v>266</v>
      </c>
      <c r="AA1328" s="176" t="s">
        <v>266</v>
      </c>
      <c r="AB1328" s="176" t="s">
        <v>266</v>
      </c>
      <c r="AC1328" s="176" t="s">
        <v>266</v>
      </c>
      <c r="AD1328" s="176" t="s">
        <v>266</v>
      </c>
      <c r="AE1328" s="176" t="s">
        <v>266</v>
      </c>
      <c r="AF1328" s="176" t="s">
        <v>266</v>
      </c>
      <c r="AG1328" s="176" t="s">
        <v>266</v>
      </c>
      <c r="AH1328" s="176" t="s">
        <v>266</v>
      </c>
      <c r="AI1328" s="176" t="s">
        <v>266</v>
      </c>
      <c r="AJ1328" s="176" t="s">
        <v>266</v>
      </c>
      <c r="AK1328" s="176" t="s">
        <v>266</v>
      </c>
      <c r="AL1328" s="176" t="s">
        <v>266</v>
      </c>
      <c r="AM1328" s="176" t="s">
        <v>266</v>
      </c>
      <c r="AN1328" s="176" t="s">
        <v>266</v>
      </c>
      <c r="AO1328" s="176" t="s">
        <v>266</v>
      </c>
      <c r="AP1328" s="176" t="s">
        <v>266</v>
      </c>
      <c r="AQ1328" s="176" t="s">
        <v>266</v>
      </c>
      <c r="AR1328" s="176" t="s">
        <v>266</v>
      </c>
      <c r="AS1328" s="176" t="s">
        <v>266</v>
      </c>
      <c r="AT1328" s="176" t="s">
        <v>266</v>
      </c>
      <c r="AU1328" s="176" t="s">
        <v>266</v>
      </c>
      <c r="AV1328" s="176" t="s">
        <v>266</v>
      </c>
      <c r="AW1328" s="176" t="s">
        <v>266</v>
      </c>
      <c r="AX1328" s="176" t="s">
        <v>266</v>
      </c>
    </row>
    <row r="1329" spans="1:50" x14ac:dyDescent="0.3">
      <c r="A1329" s="176">
        <v>813860</v>
      </c>
      <c r="B1329" s="176" t="s">
        <v>492</v>
      </c>
      <c r="C1329" s="176" t="s">
        <v>205</v>
      </c>
      <c r="D1329" s="176" t="s">
        <v>205</v>
      </c>
      <c r="E1329" s="176" t="s">
        <v>205</v>
      </c>
      <c r="F1329" s="176" t="s">
        <v>205</v>
      </c>
      <c r="G1329" s="176" t="s">
        <v>205</v>
      </c>
      <c r="H1329" s="176" t="s">
        <v>205</v>
      </c>
      <c r="I1329" s="176" t="s">
        <v>205</v>
      </c>
      <c r="J1329" s="176" t="s">
        <v>205</v>
      </c>
      <c r="K1329" s="176" t="s">
        <v>205</v>
      </c>
      <c r="L1329" s="176" t="s">
        <v>205</v>
      </c>
      <c r="M1329" s="176" t="s">
        <v>205</v>
      </c>
      <c r="N1329" s="176" t="s">
        <v>205</v>
      </c>
      <c r="O1329" s="176" t="s">
        <v>204</v>
      </c>
      <c r="P1329" s="176" t="s">
        <v>204</v>
      </c>
      <c r="Q1329" s="176" t="s">
        <v>204</v>
      </c>
      <c r="R1329" s="176" t="s">
        <v>204</v>
      </c>
      <c r="S1329" s="176" t="s">
        <v>204</v>
      </c>
      <c r="T1329" s="176" t="s">
        <v>204</v>
      </c>
      <c r="U1329" s="176" t="s">
        <v>266</v>
      </c>
      <c r="V1329" s="176" t="s">
        <v>266</v>
      </c>
      <c r="W1329" s="176" t="s">
        <v>266</v>
      </c>
      <c r="X1329" s="176" t="s">
        <v>266</v>
      </c>
      <c r="Y1329" s="176" t="s">
        <v>266</v>
      </c>
      <c r="Z1329" s="176" t="s">
        <v>266</v>
      </c>
      <c r="AA1329" s="176" t="s">
        <v>266</v>
      </c>
      <c r="AB1329" s="176" t="s">
        <v>266</v>
      </c>
      <c r="AC1329" s="176" t="s">
        <v>266</v>
      </c>
      <c r="AD1329" s="176" t="s">
        <v>266</v>
      </c>
      <c r="AE1329" s="176" t="s">
        <v>266</v>
      </c>
      <c r="AF1329" s="176" t="s">
        <v>266</v>
      </c>
      <c r="AG1329" s="176" t="s">
        <v>266</v>
      </c>
      <c r="AH1329" s="176" t="s">
        <v>266</v>
      </c>
      <c r="AI1329" s="176" t="s">
        <v>266</v>
      </c>
      <c r="AJ1329" s="176" t="s">
        <v>266</v>
      </c>
      <c r="AK1329" s="176" t="s">
        <v>266</v>
      </c>
      <c r="AL1329" s="176" t="s">
        <v>266</v>
      </c>
      <c r="AM1329" s="176" t="s">
        <v>266</v>
      </c>
      <c r="AN1329" s="176" t="s">
        <v>266</v>
      </c>
      <c r="AO1329" s="176" t="s">
        <v>266</v>
      </c>
      <c r="AP1329" s="176" t="s">
        <v>266</v>
      </c>
      <c r="AQ1329" s="176" t="s">
        <v>266</v>
      </c>
      <c r="AR1329" s="176" t="s">
        <v>266</v>
      </c>
      <c r="AS1329" s="176" t="s">
        <v>266</v>
      </c>
      <c r="AT1329" s="176" t="s">
        <v>266</v>
      </c>
      <c r="AU1329" s="176" t="s">
        <v>266</v>
      </c>
      <c r="AV1329" s="176" t="s">
        <v>266</v>
      </c>
      <c r="AW1329" s="176" t="s">
        <v>266</v>
      </c>
      <c r="AX1329" s="176" t="s">
        <v>266</v>
      </c>
    </row>
    <row r="1330" spans="1:50" x14ac:dyDescent="0.3">
      <c r="A1330" s="176">
        <v>813864</v>
      </c>
      <c r="B1330" s="176" t="s">
        <v>492</v>
      </c>
      <c r="C1330" s="176" t="s">
        <v>940</v>
      </c>
      <c r="D1330" s="176" t="s">
        <v>205</v>
      </c>
      <c r="E1330" s="176" t="s">
        <v>940</v>
      </c>
      <c r="F1330" s="176" t="s">
        <v>940</v>
      </c>
      <c r="G1330" s="176" t="s">
        <v>205</v>
      </c>
      <c r="H1330" s="176" t="s">
        <v>940</v>
      </c>
      <c r="I1330" s="176" t="s">
        <v>940</v>
      </c>
      <c r="J1330" s="176" t="s">
        <v>204</v>
      </c>
      <c r="K1330" s="176" t="s">
        <v>205</v>
      </c>
      <c r="L1330" s="176" t="s">
        <v>205</v>
      </c>
      <c r="M1330" s="176" t="s">
        <v>204</v>
      </c>
      <c r="N1330" s="176" t="s">
        <v>940</v>
      </c>
      <c r="O1330" s="176" t="s">
        <v>204</v>
      </c>
      <c r="P1330" s="176" t="s">
        <v>204</v>
      </c>
      <c r="Q1330" s="176" t="s">
        <v>204</v>
      </c>
      <c r="R1330" s="176" t="s">
        <v>204</v>
      </c>
      <c r="S1330" s="176" t="s">
        <v>204</v>
      </c>
      <c r="T1330" s="176" t="s">
        <v>204</v>
      </c>
      <c r="U1330" s="176" t="s">
        <v>266</v>
      </c>
      <c r="V1330" s="176" t="s">
        <v>266</v>
      </c>
      <c r="W1330" s="176" t="s">
        <v>266</v>
      </c>
      <c r="X1330" s="176" t="s">
        <v>266</v>
      </c>
      <c r="Y1330" s="176" t="s">
        <v>266</v>
      </c>
      <c r="Z1330" s="176" t="s">
        <v>266</v>
      </c>
      <c r="AA1330" s="176" t="s">
        <v>266</v>
      </c>
      <c r="AB1330" s="176" t="s">
        <v>266</v>
      </c>
      <c r="AC1330" s="176" t="s">
        <v>266</v>
      </c>
      <c r="AD1330" s="176" t="s">
        <v>266</v>
      </c>
      <c r="AE1330" s="176" t="s">
        <v>266</v>
      </c>
      <c r="AF1330" s="176" t="s">
        <v>266</v>
      </c>
      <c r="AG1330" s="176" t="s">
        <v>266</v>
      </c>
      <c r="AH1330" s="176" t="s">
        <v>266</v>
      </c>
      <c r="AI1330" s="176" t="s">
        <v>266</v>
      </c>
      <c r="AJ1330" s="176" t="s">
        <v>266</v>
      </c>
      <c r="AK1330" s="176" t="s">
        <v>266</v>
      </c>
      <c r="AL1330" s="176" t="s">
        <v>266</v>
      </c>
      <c r="AM1330" s="176" t="s">
        <v>266</v>
      </c>
      <c r="AN1330" s="176" t="s">
        <v>266</v>
      </c>
      <c r="AO1330" s="176" t="s">
        <v>266</v>
      </c>
      <c r="AP1330" s="176" t="s">
        <v>266</v>
      </c>
      <c r="AQ1330" s="176" t="s">
        <v>266</v>
      </c>
      <c r="AR1330" s="176" t="s">
        <v>266</v>
      </c>
      <c r="AS1330" s="176" t="s">
        <v>266</v>
      </c>
      <c r="AT1330" s="176" t="s">
        <v>266</v>
      </c>
      <c r="AU1330" s="176" t="s">
        <v>266</v>
      </c>
      <c r="AV1330" s="176" t="s">
        <v>266</v>
      </c>
      <c r="AW1330" s="176" t="s">
        <v>266</v>
      </c>
      <c r="AX1330" s="176" t="s">
        <v>266</v>
      </c>
    </row>
    <row r="1331" spans="1:50" x14ac:dyDescent="0.3">
      <c r="A1331" s="176">
        <v>813875</v>
      </c>
      <c r="B1331" s="176" t="s">
        <v>492</v>
      </c>
      <c r="C1331" s="176" t="s">
        <v>205</v>
      </c>
      <c r="D1331" s="176" t="s">
        <v>205</v>
      </c>
      <c r="E1331" s="176" t="s">
        <v>205</v>
      </c>
      <c r="F1331" s="176" t="s">
        <v>205</v>
      </c>
      <c r="G1331" s="176" t="s">
        <v>205</v>
      </c>
      <c r="H1331" s="176" t="s">
        <v>205</v>
      </c>
      <c r="I1331" s="176" t="s">
        <v>205</v>
      </c>
      <c r="J1331" s="176" t="s">
        <v>205</v>
      </c>
      <c r="K1331" s="176" t="s">
        <v>205</v>
      </c>
      <c r="L1331" s="176" t="s">
        <v>205</v>
      </c>
      <c r="M1331" s="176" t="s">
        <v>205</v>
      </c>
      <c r="N1331" s="176" t="s">
        <v>205</v>
      </c>
      <c r="O1331" s="176" t="s">
        <v>204</v>
      </c>
      <c r="P1331" s="176" t="s">
        <v>204</v>
      </c>
      <c r="Q1331" s="176" t="s">
        <v>204</v>
      </c>
      <c r="R1331" s="176" t="s">
        <v>204</v>
      </c>
      <c r="S1331" s="176" t="s">
        <v>204</v>
      </c>
      <c r="T1331" s="176" t="s">
        <v>204</v>
      </c>
      <c r="U1331" s="176" t="s">
        <v>266</v>
      </c>
      <c r="V1331" s="176" t="s">
        <v>266</v>
      </c>
      <c r="W1331" s="176" t="s">
        <v>266</v>
      </c>
      <c r="X1331" s="176" t="s">
        <v>266</v>
      </c>
      <c r="Y1331" s="176" t="s">
        <v>266</v>
      </c>
      <c r="Z1331" s="176" t="s">
        <v>266</v>
      </c>
      <c r="AA1331" s="176" t="s">
        <v>266</v>
      </c>
      <c r="AB1331" s="176" t="s">
        <v>266</v>
      </c>
      <c r="AC1331" s="176" t="s">
        <v>266</v>
      </c>
      <c r="AD1331" s="176" t="s">
        <v>266</v>
      </c>
      <c r="AE1331" s="176" t="s">
        <v>266</v>
      </c>
      <c r="AF1331" s="176" t="s">
        <v>266</v>
      </c>
      <c r="AG1331" s="176" t="s">
        <v>266</v>
      </c>
      <c r="AH1331" s="176" t="s">
        <v>266</v>
      </c>
      <c r="AI1331" s="176" t="s">
        <v>266</v>
      </c>
      <c r="AJ1331" s="176" t="s">
        <v>266</v>
      </c>
      <c r="AK1331" s="176" t="s">
        <v>266</v>
      </c>
      <c r="AL1331" s="176" t="s">
        <v>266</v>
      </c>
      <c r="AM1331" s="176" t="s">
        <v>266</v>
      </c>
      <c r="AN1331" s="176" t="s">
        <v>266</v>
      </c>
      <c r="AO1331" s="176" t="s">
        <v>266</v>
      </c>
      <c r="AP1331" s="176" t="s">
        <v>266</v>
      </c>
      <c r="AQ1331" s="176" t="s">
        <v>266</v>
      </c>
      <c r="AR1331" s="176" t="s">
        <v>266</v>
      </c>
      <c r="AS1331" s="176" t="s">
        <v>266</v>
      </c>
      <c r="AT1331" s="176" t="s">
        <v>266</v>
      </c>
      <c r="AU1331" s="176" t="s">
        <v>266</v>
      </c>
      <c r="AV1331" s="176" t="s">
        <v>266</v>
      </c>
      <c r="AW1331" s="176" t="s">
        <v>266</v>
      </c>
      <c r="AX1331" s="176" t="s">
        <v>266</v>
      </c>
    </row>
    <row r="1332" spans="1:50" x14ac:dyDescent="0.3">
      <c r="A1332" s="176">
        <v>813900</v>
      </c>
      <c r="B1332" s="176" t="s">
        <v>492</v>
      </c>
      <c r="C1332" s="176" t="s">
        <v>205</v>
      </c>
      <c r="D1332" s="176" t="s">
        <v>205</v>
      </c>
      <c r="E1332" s="176" t="s">
        <v>205</v>
      </c>
      <c r="F1332" s="176" t="s">
        <v>205</v>
      </c>
      <c r="G1332" s="176" t="s">
        <v>205</v>
      </c>
      <c r="H1332" s="176" t="s">
        <v>205</v>
      </c>
      <c r="I1332" s="176" t="s">
        <v>205</v>
      </c>
      <c r="J1332" s="176" t="s">
        <v>205</v>
      </c>
      <c r="K1332" s="176" t="s">
        <v>205</v>
      </c>
      <c r="L1332" s="176" t="s">
        <v>205</v>
      </c>
      <c r="M1332" s="176" t="s">
        <v>205</v>
      </c>
      <c r="N1332" s="176" t="s">
        <v>205</v>
      </c>
      <c r="O1332" s="176" t="s">
        <v>204</v>
      </c>
      <c r="P1332" s="176" t="s">
        <v>204</v>
      </c>
      <c r="Q1332" s="176" t="s">
        <v>204</v>
      </c>
      <c r="R1332" s="176" t="s">
        <v>204</v>
      </c>
      <c r="S1332" s="176" t="s">
        <v>204</v>
      </c>
      <c r="T1332" s="176" t="s">
        <v>204</v>
      </c>
      <c r="U1332" s="176" t="s">
        <v>266</v>
      </c>
      <c r="V1332" s="176" t="s">
        <v>266</v>
      </c>
      <c r="W1332" s="176" t="s">
        <v>266</v>
      </c>
      <c r="X1332" s="176" t="s">
        <v>266</v>
      </c>
      <c r="Y1332" s="176" t="s">
        <v>266</v>
      </c>
      <c r="Z1332" s="176" t="s">
        <v>266</v>
      </c>
      <c r="AA1332" s="176" t="s">
        <v>266</v>
      </c>
      <c r="AB1332" s="176" t="s">
        <v>266</v>
      </c>
      <c r="AC1332" s="176" t="s">
        <v>266</v>
      </c>
      <c r="AD1332" s="176" t="s">
        <v>266</v>
      </c>
      <c r="AE1332" s="176" t="s">
        <v>266</v>
      </c>
      <c r="AF1332" s="176" t="s">
        <v>266</v>
      </c>
      <c r="AG1332" s="176" t="s">
        <v>266</v>
      </c>
      <c r="AH1332" s="176" t="s">
        <v>266</v>
      </c>
      <c r="AI1332" s="176" t="s">
        <v>266</v>
      </c>
      <c r="AJ1332" s="176" t="s">
        <v>266</v>
      </c>
      <c r="AK1332" s="176" t="s">
        <v>266</v>
      </c>
      <c r="AL1332" s="176" t="s">
        <v>266</v>
      </c>
      <c r="AM1332" s="176" t="s">
        <v>266</v>
      </c>
      <c r="AN1332" s="176" t="s">
        <v>266</v>
      </c>
      <c r="AO1332" s="176" t="s">
        <v>266</v>
      </c>
      <c r="AP1332" s="176" t="s">
        <v>266</v>
      </c>
      <c r="AQ1332" s="176" t="s">
        <v>266</v>
      </c>
      <c r="AR1332" s="176" t="s">
        <v>266</v>
      </c>
      <c r="AS1332" s="176" t="s">
        <v>266</v>
      </c>
      <c r="AT1332" s="176" t="s">
        <v>266</v>
      </c>
      <c r="AU1332" s="176" t="s">
        <v>266</v>
      </c>
      <c r="AV1332" s="176" t="s">
        <v>266</v>
      </c>
      <c r="AW1332" s="176" t="s">
        <v>266</v>
      </c>
      <c r="AX1332" s="176" t="s">
        <v>266</v>
      </c>
    </row>
    <row r="1333" spans="1:50" x14ac:dyDescent="0.3">
      <c r="A1333" s="176">
        <v>813903</v>
      </c>
      <c r="B1333" s="176" t="s">
        <v>492</v>
      </c>
      <c r="C1333" s="176" t="s">
        <v>205</v>
      </c>
      <c r="D1333" s="176" t="s">
        <v>205</v>
      </c>
      <c r="E1333" s="176" t="s">
        <v>205</v>
      </c>
      <c r="F1333" s="176" t="s">
        <v>205</v>
      </c>
      <c r="G1333" s="176" t="s">
        <v>205</v>
      </c>
      <c r="H1333" s="176" t="s">
        <v>205</v>
      </c>
      <c r="I1333" s="176" t="s">
        <v>205</v>
      </c>
      <c r="J1333" s="176" t="s">
        <v>205</v>
      </c>
      <c r="K1333" s="176" t="s">
        <v>205</v>
      </c>
      <c r="L1333" s="176" t="s">
        <v>205</v>
      </c>
      <c r="M1333" s="176" t="s">
        <v>205</v>
      </c>
      <c r="N1333" s="176" t="s">
        <v>205</v>
      </c>
      <c r="O1333" s="176" t="s">
        <v>204</v>
      </c>
      <c r="P1333" s="176" t="s">
        <v>204</v>
      </c>
      <c r="Q1333" s="176" t="s">
        <v>204</v>
      </c>
      <c r="R1333" s="176" t="s">
        <v>204</v>
      </c>
      <c r="S1333" s="176" t="s">
        <v>204</v>
      </c>
      <c r="T1333" s="176" t="s">
        <v>204</v>
      </c>
      <c r="U1333" s="176" t="s">
        <v>266</v>
      </c>
      <c r="V1333" s="176" t="s">
        <v>266</v>
      </c>
      <c r="W1333" s="176" t="s">
        <v>266</v>
      </c>
      <c r="X1333" s="176" t="s">
        <v>266</v>
      </c>
      <c r="Y1333" s="176" t="s">
        <v>266</v>
      </c>
      <c r="Z1333" s="176" t="s">
        <v>266</v>
      </c>
      <c r="AA1333" s="176" t="s">
        <v>266</v>
      </c>
      <c r="AB1333" s="176" t="s">
        <v>266</v>
      </c>
      <c r="AC1333" s="176" t="s">
        <v>266</v>
      </c>
      <c r="AD1333" s="176" t="s">
        <v>266</v>
      </c>
      <c r="AE1333" s="176" t="s">
        <v>266</v>
      </c>
      <c r="AF1333" s="176" t="s">
        <v>266</v>
      </c>
      <c r="AG1333" s="176" t="s">
        <v>266</v>
      </c>
      <c r="AH1333" s="176" t="s">
        <v>266</v>
      </c>
      <c r="AI1333" s="176" t="s">
        <v>266</v>
      </c>
      <c r="AJ1333" s="176" t="s">
        <v>266</v>
      </c>
      <c r="AK1333" s="176" t="s">
        <v>266</v>
      </c>
      <c r="AL1333" s="176" t="s">
        <v>266</v>
      </c>
      <c r="AM1333" s="176" t="s">
        <v>266</v>
      </c>
      <c r="AN1333" s="176" t="s">
        <v>266</v>
      </c>
      <c r="AO1333" s="176" t="s">
        <v>266</v>
      </c>
      <c r="AP1333" s="176" t="s">
        <v>266</v>
      </c>
      <c r="AQ1333" s="176" t="s">
        <v>266</v>
      </c>
      <c r="AR1333" s="176" t="s">
        <v>266</v>
      </c>
      <c r="AS1333" s="176" t="s">
        <v>266</v>
      </c>
      <c r="AT1333" s="176" t="s">
        <v>266</v>
      </c>
      <c r="AU1333" s="176" t="s">
        <v>266</v>
      </c>
      <c r="AV1333" s="176" t="s">
        <v>266</v>
      </c>
      <c r="AW1333" s="176" t="s">
        <v>266</v>
      </c>
      <c r="AX1333" s="176" t="s">
        <v>266</v>
      </c>
    </row>
    <row r="1334" spans="1:50" x14ac:dyDescent="0.3">
      <c r="A1334" s="176">
        <v>813906</v>
      </c>
      <c r="B1334" s="176" t="s">
        <v>492</v>
      </c>
      <c r="C1334" s="176" t="s">
        <v>205</v>
      </c>
      <c r="D1334" s="176" t="s">
        <v>205</v>
      </c>
      <c r="E1334" s="176" t="s">
        <v>205</v>
      </c>
      <c r="F1334" s="176" t="s">
        <v>205</v>
      </c>
      <c r="G1334" s="176" t="s">
        <v>205</v>
      </c>
      <c r="H1334" s="176" t="s">
        <v>205</v>
      </c>
      <c r="I1334" s="176" t="s">
        <v>205</v>
      </c>
      <c r="J1334" s="176" t="s">
        <v>205</v>
      </c>
      <c r="K1334" s="176" t="s">
        <v>205</v>
      </c>
      <c r="L1334" s="176" t="s">
        <v>205</v>
      </c>
      <c r="M1334" s="176" t="s">
        <v>205</v>
      </c>
      <c r="N1334" s="176" t="s">
        <v>205</v>
      </c>
      <c r="O1334" s="176" t="s">
        <v>204</v>
      </c>
      <c r="P1334" s="176" t="s">
        <v>204</v>
      </c>
      <c r="Q1334" s="176" t="s">
        <v>204</v>
      </c>
      <c r="R1334" s="176" t="s">
        <v>204</v>
      </c>
      <c r="S1334" s="176" t="s">
        <v>204</v>
      </c>
      <c r="T1334" s="176" t="s">
        <v>204</v>
      </c>
      <c r="U1334" s="176" t="s">
        <v>266</v>
      </c>
      <c r="V1334" s="176" t="s">
        <v>266</v>
      </c>
      <c r="W1334" s="176" t="s">
        <v>266</v>
      </c>
      <c r="X1334" s="176" t="s">
        <v>266</v>
      </c>
      <c r="Y1334" s="176" t="s">
        <v>266</v>
      </c>
      <c r="Z1334" s="176" t="s">
        <v>266</v>
      </c>
      <c r="AA1334" s="176" t="s">
        <v>266</v>
      </c>
      <c r="AB1334" s="176" t="s">
        <v>266</v>
      </c>
      <c r="AC1334" s="176" t="s">
        <v>266</v>
      </c>
      <c r="AD1334" s="176" t="s">
        <v>266</v>
      </c>
      <c r="AE1334" s="176" t="s">
        <v>266</v>
      </c>
      <c r="AF1334" s="176" t="s">
        <v>266</v>
      </c>
      <c r="AG1334" s="176" t="s">
        <v>266</v>
      </c>
      <c r="AH1334" s="176" t="s">
        <v>266</v>
      </c>
      <c r="AI1334" s="176" t="s">
        <v>266</v>
      </c>
      <c r="AJ1334" s="176" t="s">
        <v>266</v>
      </c>
      <c r="AK1334" s="176" t="s">
        <v>266</v>
      </c>
      <c r="AL1334" s="176" t="s">
        <v>266</v>
      </c>
      <c r="AM1334" s="176" t="s">
        <v>266</v>
      </c>
      <c r="AN1334" s="176" t="s">
        <v>266</v>
      </c>
      <c r="AO1334" s="176" t="s">
        <v>266</v>
      </c>
      <c r="AP1334" s="176" t="s">
        <v>266</v>
      </c>
      <c r="AQ1334" s="176" t="s">
        <v>266</v>
      </c>
      <c r="AR1334" s="176" t="s">
        <v>266</v>
      </c>
      <c r="AS1334" s="176" t="s">
        <v>266</v>
      </c>
      <c r="AT1334" s="176" t="s">
        <v>266</v>
      </c>
      <c r="AU1334" s="176" t="s">
        <v>266</v>
      </c>
      <c r="AV1334" s="176" t="s">
        <v>266</v>
      </c>
      <c r="AW1334" s="176" t="s">
        <v>266</v>
      </c>
      <c r="AX1334" s="176" t="s">
        <v>266</v>
      </c>
    </row>
    <row r="1335" spans="1:50" x14ac:dyDescent="0.3">
      <c r="A1335" s="176">
        <v>813912</v>
      </c>
      <c r="B1335" s="176" t="s">
        <v>492</v>
      </c>
      <c r="C1335" s="176" t="s">
        <v>205</v>
      </c>
      <c r="D1335" s="176" t="s">
        <v>205</v>
      </c>
      <c r="E1335" s="176" t="s">
        <v>205</v>
      </c>
      <c r="F1335" s="176" t="s">
        <v>205</v>
      </c>
      <c r="G1335" s="176" t="s">
        <v>205</v>
      </c>
      <c r="H1335" s="176" t="s">
        <v>205</v>
      </c>
      <c r="I1335" s="176" t="s">
        <v>205</v>
      </c>
      <c r="J1335" s="176" t="s">
        <v>205</v>
      </c>
      <c r="K1335" s="176" t="s">
        <v>205</v>
      </c>
      <c r="L1335" s="176" t="s">
        <v>205</v>
      </c>
      <c r="M1335" s="176" t="s">
        <v>205</v>
      </c>
      <c r="N1335" s="176" t="s">
        <v>205</v>
      </c>
      <c r="O1335" s="176" t="s">
        <v>204</v>
      </c>
      <c r="P1335" s="176" t="s">
        <v>204</v>
      </c>
      <c r="Q1335" s="176" t="s">
        <v>204</v>
      </c>
      <c r="R1335" s="176" t="s">
        <v>204</v>
      </c>
      <c r="S1335" s="176" t="s">
        <v>204</v>
      </c>
      <c r="T1335" s="176" t="s">
        <v>204</v>
      </c>
      <c r="U1335" s="176" t="s">
        <v>266</v>
      </c>
      <c r="V1335" s="176" t="s">
        <v>266</v>
      </c>
      <c r="W1335" s="176" t="s">
        <v>266</v>
      </c>
      <c r="X1335" s="176" t="s">
        <v>266</v>
      </c>
      <c r="Y1335" s="176" t="s">
        <v>266</v>
      </c>
      <c r="Z1335" s="176" t="s">
        <v>266</v>
      </c>
      <c r="AA1335" s="176" t="s">
        <v>266</v>
      </c>
      <c r="AB1335" s="176" t="s">
        <v>266</v>
      </c>
      <c r="AC1335" s="176" t="s">
        <v>266</v>
      </c>
      <c r="AD1335" s="176" t="s">
        <v>266</v>
      </c>
      <c r="AE1335" s="176" t="s">
        <v>266</v>
      </c>
      <c r="AF1335" s="176" t="s">
        <v>266</v>
      </c>
      <c r="AG1335" s="176" t="s">
        <v>266</v>
      </c>
      <c r="AH1335" s="176" t="s">
        <v>266</v>
      </c>
      <c r="AI1335" s="176" t="s">
        <v>266</v>
      </c>
      <c r="AJ1335" s="176" t="s">
        <v>266</v>
      </c>
      <c r="AK1335" s="176" t="s">
        <v>266</v>
      </c>
      <c r="AL1335" s="176" t="s">
        <v>266</v>
      </c>
      <c r="AM1335" s="176" t="s">
        <v>266</v>
      </c>
      <c r="AN1335" s="176" t="s">
        <v>266</v>
      </c>
      <c r="AO1335" s="176" t="s">
        <v>266</v>
      </c>
      <c r="AP1335" s="176" t="s">
        <v>266</v>
      </c>
      <c r="AQ1335" s="176" t="s">
        <v>266</v>
      </c>
      <c r="AR1335" s="176" t="s">
        <v>266</v>
      </c>
      <c r="AS1335" s="176" t="s">
        <v>266</v>
      </c>
      <c r="AT1335" s="176" t="s">
        <v>266</v>
      </c>
      <c r="AU1335" s="176" t="s">
        <v>266</v>
      </c>
      <c r="AV1335" s="176" t="s">
        <v>266</v>
      </c>
      <c r="AW1335" s="176" t="s">
        <v>266</v>
      </c>
      <c r="AX1335" s="176" t="s">
        <v>266</v>
      </c>
    </row>
    <row r="1336" spans="1:50" x14ac:dyDescent="0.3">
      <c r="A1336" s="176">
        <v>813913</v>
      </c>
      <c r="B1336" s="176" t="s">
        <v>492</v>
      </c>
      <c r="C1336" s="176" t="s">
        <v>205</v>
      </c>
      <c r="D1336" s="176" t="s">
        <v>205</v>
      </c>
      <c r="E1336" s="176" t="s">
        <v>205</v>
      </c>
      <c r="F1336" s="176" t="s">
        <v>205</v>
      </c>
      <c r="G1336" s="176" t="s">
        <v>205</v>
      </c>
      <c r="H1336" s="176" t="s">
        <v>205</v>
      </c>
      <c r="I1336" s="176" t="s">
        <v>205</v>
      </c>
      <c r="J1336" s="176" t="s">
        <v>205</v>
      </c>
      <c r="K1336" s="176" t="s">
        <v>205</v>
      </c>
      <c r="L1336" s="176" t="s">
        <v>205</v>
      </c>
      <c r="M1336" s="176" t="s">
        <v>205</v>
      </c>
      <c r="N1336" s="176" t="s">
        <v>205</v>
      </c>
      <c r="O1336" s="176" t="s">
        <v>204</v>
      </c>
      <c r="P1336" s="176" t="s">
        <v>204</v>
      </c>
      <c r="Q1336" s="176" t="s">
        <v>204</v>
      </c>
      <c r="R1336" s="176" t="s">
        <v>204</v>
      </c>
      <c r="S1336" s="176" t="s">
        <v>204</v>
      </c>
      <c r="T1336" s="176" t="s">
        <v>204</v>
      </c>
      <c r="U1336" s="176" t="s">
        <v>266</v>
      </c>
      <c r="V1336" s="176" t="s">
        <v>266</v>
      </c>
      <c r="W1336" s="176" t="s">
        <v>266</v>
      </c>
      <c r="X1336" s="176" t="s">
        <v>266</v>
      </c>
      <c r="Y1336" s="176" t="s">
        <v>266</v>
      </c>
      <c r="Z1336" s="176" t="s">
        <v>266</v>
      </c>
      <c r="AA1336" s="176" t="s">
        <v>266</v>
      </c>
      <c r="AB1336" s="176" t="s">
        <v>266</v>
      </c>
      <c r="AC1336" s="176" t="s">
        <v>266</v>
      </c>
      <c r="AD1336" s="176" t="s">
        <v>266</v>
      </c>
      <c r="AE1336" s="176" t="s">
        <v>266</v>
      </c>
      <c r="AF1336" s="176" t="s">
        <v>266</v>
      </c>
      <c r="AG1336" s="176" t="s">
        <v>266</v>
      </c>
      <c r="AH1336" s="176" t="s">
        <v>266</v>
      </c>
      <c r="AI1336" s="176" t="s">
        <v>266</v>
      </c>
      <c r="AJ1336" s="176" t="s">
        <v>266</v>
      </c>
      <c r="AK1336" s="176" t="s">
        <v>266</v>
      </c>
      <c r="AL1336" s="176" t="s">
        <v>266</v>
      </c>
      <c r="AM1336" s="176" t="s">
        <v>266</v>
      </c>
      <c r="AN1336" s="176" t="s">
        <v>266</v>
      </c>
      <c r="AO1336" s="176" t="s">
        <v>266</v>
      </c>
      <c r="AP1336" s="176" t="s">
        <v>266</v>
      </c>
      <c r="AQ1336" s="176" t="s">
        <v>266</v>
      </c>
      <c r="AR1336" s="176" t="s">
        <v>266</v>
      </c>
      <c r="AS1336" s="176" t="s">
        <v>266</v>
      </c>
      <c r="AT1336" s="176" t="s">
        <v>266</v>
      </c>
      <c r="AU1336" s="176" t="s">
        <v>266</v>
      </c>
      <c r="AV1336" s="176" t="s">
        <v>266</v>
      </c>
      <c r="AW1336" s="176" t="s">
        <v>266</v>
      </c>
      <c r="AX1336" s="176" t="s">
        <v>266</v>
      </c>
    </row>
    <row r="1337" spans="1:50" x14ac:dyDescent="0.3">
      <c r="A1337" s="176">
        <v>813925</v>
      </c>
      <c r="B1337" s="176" t="s">
        <v>492</v>
      </c>
      <c r="C1337" s="176" t="s">
        <v>205</v>
      </c>
      <c r="D1337" s="176" t="s">
        <v>205</v>
      </c>
      <c r="E1337" s="176" t="s">
        <v>205</v>
      </c>
      <c r="F1337" s="176" t="s">
        <v>205</v>
      </c>
      <c r="G1337" s="176" t="s">
        <v>205</v>
      </c>
      <c r="H1337" s="176" t="s">
        <v>205</v>
      </c>
      <c r="I1337" s="176" t="s">
        <v>205</v>
      </c>
      <c r="J1337" s="176" t="s">
        <v>205</v>
      </c>
      <c r="K1337" s="176" t="s">
        <v>205</v>
      </c>
      <c r="L1337" s="176" t="s">
        <v>205</v>
      </c>
      <c r="M1337" s="176" t="s">
        <v>205</v>
      </c>
      <c r="N1337" s="176" t="s">
        <v>205</v>
      </c>
      <c r="O1337" s="176" t="s">
        <v>204</v>
      </c>
      <c r="P1337" s="176" t="s">
        <v>204</v>
      </c>
      <c r="Q1337" s="176" t="s">
        <v>204</v>
      </c>
      <c r="R1337" s="176" t="s">
        <v>204</v>
      </c>
      <c r="S1337" s="176" t="s">
        <v>204</v>
      </c>
      <c r="T1337" s="176" t="s">
        <v>204</v>
      </c>
      <c r="U1337" s="176" t="s">
        <v>266</v>
      </c>
      <c r="V1337" s="176" t="s">
        <v>266</v>
      </c>
      <c r="W1337" s="176" t="s">
        <v>266</v>
      </c>
      <c r="X1337" s="176" t="s">
        <v>266</v>
      </c>
      <c r="Y1337" s="176" t="s">
        <v>266</v>
      </c>
      <c r="Z1337" s="176" t="s">
        <v>266</v>
      </c>
      <c r="AA1337" s="176" t="s">
        <v>266</v>
      </c>
      <c r="AB1337" s="176" t="s">
        <v>266</v>
      </c>
      <c r="AC1337" s="176" t="s">
        <v>266</v>
      </c>
      <c r="AD1337" s="176" t="s">
        <v>266</v>
      </c>
      <c r="AE1337" s="176" t="s">
        <v>266</v>
      </c>
      <c r="AF1337" s="176" t="s">
        <v>266</v>
      </c>
      <c r="AG1337" s="176" t="s">
        <v>266</v>
      </c>
      <c r="AH1337" s="176" t="s">
        <v>266</v>
      </c>
      <c r="AI1337" s="176" t="s">
        <v>266</v>
      </c>
      <c r="AJ1337" s="176" t="s">
        <v>266</v>
      </c>
      <c r="AK1337" s="176" t="s">
        <v>266</v>
      </c>
      <c r="AL1337" s="176" t="s">
        <v>266</v>
      </c>
      <c r="AM1337" s="176" t="s">
        <v>266</v>
      </c>
      <c r="AN1337" s="176" t="s">
        <v>266</v>
      </c>
      <c r="AO1337" s="176" t="s">
        <v>266</v>
      </c>
      <c r="AP1337" s="176" t="s">
        <v>266</v>
      </c>
      <c r="AQ1337" s="176" t="s">
        <v>266</v>
      </c>
      <c r="AR1337" s="176" t="s">
        <v>266</v>
      </c>
      <c r="AS1337" s="176" t="s">
        <v>266</v>
      </c>
      <c r="AT1337" s="176" t="s">
        <v>266</v>
      </c>
      <c r="AU1337" s="176" t="s">
        <v>266</v>
      </c>
      <c r="AV1337" s="176" t="s">
        <v>266</v>
      </c>
      <c r="AW1337" s="176" t="s">
        <v>266</v>
      </c>
      <c r="AX1337" s="176" t="s">
        <v>266</v>
      </c>
    </row>
    <row r="1338" spans="1:50" x14ac:dyDescent="0.3">
      <c r="A1338" s="176">
        <v>813931</v>
      </c>
      <c r="B1338" s="176" t="s">
        <v>492</v>
      </c>
      <c r="C1338" s="176" t="s">
        <v>205</v>
      </c>
      <c r="D1338" s="176" t="s">
        <v>205</v>
      </c>
      <c r="E1338" s="176" t="s">
        <v>205</v>
      </c>
      <c r="F1338" s="176" t="s">
        <v>205</v>
      </c>
      <c r="G1338" s="176" t="s">
        <v>205</v>
      </c>
      <c r="H1338" s="176" t="s">
        <v>205</v>
      </c>
      <c r="I1338" s="176" t="s">
        <v>205</v>
      </c>
      <c r="J1338" s="176" t="s">
        <v>205</v>
      </c>
      <c r="K1338" s="176" t="s">
        <v>205</v>
      </c>
      <c r="L1338" s="176" t="s">
        <v>205</v>
      </c>
      <c r="M1338" s="176" t="s">
        <v>205</v>
      </c>
      <c r="N1338" s="176" t="s">
        <v>205</v>
      </c>
      <c r="O1338" s="176" t="s">
        <v>204</v>
      </c>
      <c r="P1338" s="176" t="s">
        <v>204</v>
      </c>
      <c r="Q1338" s="176" t="s">
        <v>204</v>
      </c>
      <c r="R1338" s="176" t="s">
        <v>204</v>
      </c>
      <c r="S1338" s="176" t="s">
        <v>204</v>
      </c>
      <c r="T1338" s="176" t="s">
        <v>204</v>
      </c>
      <c r="U1338" s="176" t="s">
        <v>266</v>
      </c>
      <c r="V1338" s="176" t="s">
        <v>266</v>
      </c>
      <c r="W1338" s="176" t="s">
        <v>266</v>
      </c>
      <c r="X1338" s="176" t="s">
        <v>266</v>
      </c>
      <c r="Y1338" s="176" t="s">
        <v>266</v>
      </c>
      <c r="Z1338" s="176" t="s">
        <v>266</v>
      </c>
      <c r="AA1338" s="176" t="s">
        <v>266</v>
      </c>
      <c r="AB1338" s="176" t="s">
        <v>266</v>
      </c>
      <c r="AC1338" s="176" t="s">
        <v>266</v>
      </c>
      <c r="AD1338" s="176" t="s">
        <v>266</v>
      </c>
      <c r="AE1338" s="176" t="s">
        <v>266</v>
      </c>
      <c r="AF1338" s="176" t="s">
        <v>266</v>
      </c>
      <c r="AG1338" s="176" t="s">
        <v>266</v>
      </c>
      <c r="AH1338" s="176" t="s">
        <v>266</v>
      </c>
      <c r="AI1338" s="176" t="s">
        <v>266</v>
      </c>
      <c r="AJ1338" s="176" t="s">
        <v>266</v>
      </c>
      <c r="AK1338" s="176" t="s">
        <v>266</v>
      </c>
      <c r="AL1338" s="176" t="s">
        <v>266</v>
      </c>
      <c r="AM1338" s="176" t="s">
        <v>266</v>
      </c>
      <c r="AN1338" s="176" t="s">
        <v>266</v>
      </c>
      <c r="AO1338" s="176" t="s">
        <v>266</v>
      </c>
      <c r="AP1338" s="176" t="s">
        <v>266</v>
      </c>
      <c r="AQ1338" s="176" t="s">
        <v>266</v>
      </c>
      <c r="AR1338" s="176" t="s">
        <v>266</v>
      </c>
      <c r="AS1338" s="176" t="s">
        <v>266</v>
      </c>
      <c r="AT1338" s="176" t="s">
        <v>266</v>
      </c>
      <c r="AU1338" s="176" t="s">
        <v>266</v>
      </c>
      <c r="AV1338" s="176" t="s">
        <v>266</v>
      </c>
      <c r="AW1338" s="176" t="s">
        <v>266</v>
      </c>
      <c r="AX1338" s="176" t="s">
        <v>266</v>
      </c>
    </row>
    <row r="1339" spans="1:50" x14ac:dyDescent="0.3">
      <c r="A1339" s="176">
        <v>813934</v>
      </c>
      <c r="B1339" s="176" t="s">
        <v>492</v>
      </c>
      <c r="C1339" s="176" t="s">
        <v>205</v>
      </c>
      <c r="D1339" s="176" t="s">
        <v>205</v>
      </c>
      <c r="E1339" s="176" t="s">
        <v>205</v>
      </c>
      <c r="F1339" s="176" t="s">
        <v>205</v>
      </c>
      <c r="G1339" s="176" t="s">
        <v>205</v>
      </c>
      <c r="H1339" s="176" t="s">
        <v>205</v>
      </c>
      <c r="I1339" s="176" t="s">
        <v>205</v>
      </c>
      <c r="J1339" s="176" t="s">
        <v>205</v>
      </c>
      <c r="K1339" s="176" t="s">
        <v>205</v>
      </c>
      <c r="L1339" s="176" t="s">
        <v>205</v>
      </c>
      <c r="M1339" s="176" t="s">
        <v>205</v>
      </c>
      <c r="N1339" s="176" t="s">
        <v>205</v>
      </c>
      <c r="O1339" s="176" t="s">
        <v>204</v>
      </c>
      <c r="P1339" s="176" t="s">
        <v>204</v>
      </c>
      <c r="Q1339" s="176" t="s">
        <v>204</v>
      </c>
      <c r="R1339" s="176" t="s">
        <v>204</v>
      </c>
      <c r="S1339" s="176" t="s">
        <v>204</v>
      </c>
      <c r="T1339" s="176" t="s">
        <v>204</v>
      </c>
      <c r="U1339" s="176" t="s">
        <v>266</v>
      </c>
      <c r="V1339" s="176" t="s">
        <v>266</v>
      </c>
      <c r="W1339" s="176" t="s">
        <v>266</v>
      </c>
      <c r="X1339" s="176" t="s">
        <v>266</v>
      </c>
      <c r="Y1339" s="176" t="s">
        <v>266</v>
      </c>
      <c r="Z1339" s="176" t="s">
        <v>266</v>
      </c>
      <c r="AA1339" s="176" t="s">
        <v>266</v>
      </c>
      <c r="AB1339" s="176" t="s">
        <v>266</v>
      </c>
      <c r="AC1339" s="176" t="s">
        <v>266</v>
      </c>
      <c r="AD1339" s="176" t="s">
        <v>266</v>
      </c>
      <c r="AE1339" s="176" t="s">
        <v>266</v>
      </c>
      <c r="AF1339" s="176" t="s">
        <v>266</v>
      </c>
      <c r="AG1339" s="176" t="s">
        <v>266</v>
      </c>
      <c r="AH1339" s="176" t="s">
        <v>266</v>
      </c>
      <c r="AI1339" s="176" t="s">
        <v>266</v>
      </c>
      <c r="AJ1339" s="176" t="s">
        <v>266</v>
      </c>
      <c r="AK1339" s="176" t="s">
        <v>266</v>
      </c>
      <c r="AL1339" s="176" t="s">
        <v>266</v>
      </c>
      <c r="AM1339" s="176" t="s">
        <v>266</v>
      </c>
      <c r="AN1339" s="176" t="s">
        <v>266</v>
      </c>
      <c r="AO1339" s="176" t="s">
        <v>266</v>
      </c>
      <c r="AP1339" s="176" t="s">
        <v>266</v>
      </c>
      <c r="AQ1339" s="176" t="s">
        <v>266</v>
      </c>
      <c r="AR1339" s="176" t="s">
        <v>266</v>
      </c>
      <c r="AS1339" s="176" t="s">
        <v>266</v>
      </c>
      <c r="AT1339" s="176" t="s">
        <v>266</v>
      </c>
      <c r="AU1339" s="176" t="s">
        <v>266</v>
      </c>
      <c r="AV1339" s="176" t="s">
        <v>266</v>
      </c>
      <c r="AW1339" s="176" t="s">
        <v>266</v>
      </c>
      <c r="AX1339" s="176" t="s">
        <v>266</v>
      </c>
    </row>
    <row r="1340" spans="1:50" x14ac:dyDescent="0.3">
      <c r="A1340" s="176">
        <v>813935</v>
      </c>
      <c r="B1340" s="176" t="s">
        <v>492</v>
      </c>
      <c r="C1340" s="176" t="s">
        <v>205</v>
      </c>
      <c r="D1340" s="176" t="s">
        <v>205</v>
      </c>
      <c r="E1340" s="176" t="s">
        <v>205</v>
      </c>
      <c r="F1340" s="176" t="s">
        <v>205</v>
      </c>
      <c r="G1340" s="176" t="s">
        <v>205</v>
      </c>
      <c r="H1340" s="176" t="s">
        <v>205</v>
      </c>
      <c r="I1340" s="176" t="s">
        <v>205</v>
      </c>
      <c r="J1340" s="176" t="s">
        <v>205</v>
      </c>
      <c r="K1340" s="176" t="s">
        <v>205</v>
      </c>
      <c r="L1340" s="176" t="s">
        <v>205</v>
      </c>
      <c r="M1340" s="176" t="s">
        <v>205</v>
      </c>
      <c r="N1340" s="176" t="s">
        <v>205</v>
      </c>
      <c r="O1340" s="176" t="s">
        <v>204</v>
      </c>
      <c r="P1340" s="176" t="s">
        <v>204</v>
      </c>
      <c r="Q1340" s="176" t="s">
        <v>204</v>
      </c>
      <c r="R1340" s="176" t="s">
        <v>204</v>
      </c>
      <c r="S1340" s="176" t="s">
        <v>204</v>
      </c>
      <c r="T1340" s="176" t="s">
        <v>204</v>
      </c>
      <c r="U1340" s="176" t="s">
        <v>266</v>
      </c>
      <c r="V1340" s="176" t="s">
        <v>266</v>
      </c>
      <c r="W1340" s="176" t="s">
        <v>266</v>
      </c>
      <c r="X1340" s="176" t="s">
        <v>266</v>
      </c>
      <c r="Y1340" s="176" t="s">
        <v>266</v>
      </c>
      <c r="Z1340" s="176" t="s">
        <v>266</v>
      </c>
      <c r="AA1340" s="176" t="s">
        <v>266</v>
      </c>
      <c r="AB1340" s="176" t="s">
        <v>266</v>
      </c>
      <c r="AC1340" s="176" t="s">
        <v>266</v>
      </c>
      <c r="AD1340" s="176" t="s">
        <v>266</v>
      </c>
      <c r="AE1340" s="176" t="s">
        <v>266</v>
      </c>
      <c r="AF1340" s="176" t="s">
        <v>266</v>
      </c>
      <c r="AG1340" s="176" t="s">
        <v>266</v>
      </c>
      <c r="AH1340" s="176" t="s">
        <v>266</v>
      </c>
      <c r="AI1340" s="176" t="s">
        <v>266</v>
      </c>
      <c r="AJ1340" s="176" t="s">
        <v>266</v>
      </c>
      <c r="AK1340" s="176" t="s">
        <v>266</v>
      </c>
      <c r="AL1340" s="176" t="s">
        <v>266</v>
      </c>
      <c r="AM1340" s="176" t="s">
        <v>266</v>
      </c>
      <c r="AN1340" s="176" t="s">
        <v>266</v>
      </c>
      <c r="AO1340" s="176" t="s">
        <v>266</v>
      </c>
      <c r="AP1340" s="176" t="s">
        <v>266</v>
      </c>
      <c r="AQ1340" s="176" t="s">
        <v>266</v>
      </c>
      <c r="AR1340" s="176" t="s">
        <v>266</v>
      </c>
      <c r="AS1340" s="176" t="s">
        <v>266</v>
      </c>
      <c r="AT1340" s="176" t="s">
        <v>266</v>
      </c>
      <c r="AU1340" s="176" t="s">
        <v>266</v>
      </c>
      <c r="AV1340" s="176" t="s">
        <v>266</v>
      </c>
      <c r="AW1340" s="176" t="s">
        <v>266</v>
      </c>
      <c r="AX1340" s="176" t="s">
        <v>266</v>
      </c>
    </row>
    <row r="1341" spans="1:50" x14ac:dyDescent="0.3">
      <c r="A1341" s="176">
        <v>813945</v>
      </c>
      <c r="B1341" s="176" t="s">
        <v>492</v>
      </c>
      <c r="C1341" s="176" t="s">
        <v>205</v>
      </c>
      <c r="D1341" s="176" t="s">
        <v>205</v>
      </c>
      <c r="E1341" s="176" t="s">
        <v>205</v>
      </c>
      <c r="F1341" s="176" t="s">
        <v>205</v>
      </c>
      <c r="G1341" s="176" t="s">
        <v>205</v>
      </c>
      <c r="H1341" s="176" t="s">
        <v>205</v>
      </c>
      <c r="I1341" s="176" t="s">
        <v>205</v>
      </c>
      <c r="J1341" s="176" t="s">
        <v>205</v>
      </c>
      <c r="K1341" s="176" t="s">
        <v>205</v>
      </c>
      <c r="L1341" s="176" t="s">
        <v>205</v>
      </c>
      <c r="M1341" s="176" t="s">
        <v>205</v>
      </c>
      <c r="N1341" s="176" t="s">
        <v>205</v>
      </c>
      <c r="O1341" s="176" t="s">
        <v>204</v>
      </c>
      <c r="P1341" s="176" t="s">
        <v>204</v>
      </c>
      <c r="Q1341" s="176" t="s">
        <v>204</v>
      </c>
      <c r="R1341" s="176" t="s">
        <v>204</v>
      </c>
      <c r="S1341" s="176" t="s">
        <v>204</v>
      </c>
      <c r="T1341" s="176" t="s">
        <v>204</v>
      </c>
      <c r="U1341" s="176" t="s">
        <v>266</v>
      </c>
      <c r="V1341" s="176" t="s">
        <v>266</v>
      </c>
      <c r="W1341" s="176" t="s">
        <v>266</v>
      </c>
      <c r="X1341" s="176" t="s">
        <v>266</v>
      </c>
      <c r="Y1341" s="176" t="s">
        <v>266</v>
      </c>
      <c r="Z1341" s="176" t="s">
        <v>266</v>
      </c>
      <c r="AA1341" s="176" t="s">
        <v>266</v>
      </c>
      <c r="AB1341" s="176" t="s">
        <v>266</v>
      </c>
      <c r="AC1341" s="176" t="s">
        <v>266</v>
      </c>
      <c r="AD1341" s="176" t="s">
        <v>266</v>
      </c>
      <c r="AE1341" s="176" t="s">
        <v>266</v>
      </c>
      <c r="AF1341" s="176" t="s">
        <v>266</v>
      </c>
      <c r="AG1341" s="176" t="s">
        <v>266</v>
      </c>
      <c r="AH1341" s="176" t="s">
        <v>266</v>
      </c>
      <c r="AI1341" s="176" t="s">
        <v>266</v>
      </c>
      <c r="AJ1341" s="176" t="s">
        <v>266</v>
      </c>
      <c r="AK1341" s="176" t="s">
        <v>266</v>
      </c>
      <c r="AL1341" s="176" t="s">
        <v>266</v>
      </c>
      <c r="AM1341" s="176" t="s">
        <v>266</v>
      </c>
      <c r="AN1341" s="176" t="s">
        <v>266</v>
      </c>
      <c r="AO1341" s="176" t="s">
        <v>266</v>
      </c>
      <c r="AP1341" s="176" t="s">
        <v>266</v>
      </c>
      <c r="AQ1341" s="176" t="s">
        <v>266</v>
      </c>
      <c r="AR1341" s="176" t="s">
        <v>266</v>
      </c>
      <c r="AS1341" s="176" t="s">
        <v>266</v>
      </c>
      <c r="AT1341" s="176" t="s">
        <v>266</v>
      </c>
      <c r="AU1341" s="176" t="s">
        <v>266</v>
      </c>
      <c r="AV1341" s="176" t="s">
        <v>266</v>
      </c>
      <c r="AW1341" s="176" t="s">
        <v>266</v>
      </c>
      <c r="AX1341" s="176" t="s">
        <v>266</v>
      </c>
    </row>
    <row r="1342" spans="1:50" x14ac:dyDescent="0.3">
      <c r="A1342" s="176">
        <v>813949</v>
      </c>
      <c r="B1342" s="176" t="s">
        <v>492</v>
      </c>
      <c r="C1342" s="176" t="s">
        <v>205</v>
      </c>
      <c r="D1342" s="176" t="s">
        <v>204</v>
      </c>
      <c r="E1342" s="176" t="s">
        <v>205</v>
      </c>
      <c r="F1342" s="176" t="s">
        <v>205</v>
      </c>
      <c r="G1342" s="176" t="s">
        <v>205</v>
      </c>
      <c r="H1342" s="176" t="s">
        <v>205</v>
      </c>
      <c r="I1342" s="176" t="s">
        <v>205</v>
      </c>
      <c r="J1342" s="176" t="s">
        <v>205</v>
      </c>
      <c r="K1342" s="176" t="s">
        <v>205</v>
      </c>
      <c r="L1342" s="176" t="s">
        <v>205</v>
      </c>
      <c r="M1342" s="176" t="s">
        <v>205</v>
      </c>
      <c r="N1342" s="176" t="s">
        <v>205</v>
      </c>
      <c r="O1342" s="176" t="s">
        <v>204</v>
      </c>
      <c r="P1342" s="176" t="s">
        <v>204</v>
      </c>
      <c r="Q1342" s="176" t="s">
        <v>204</v>
      </c>
      <c r="R1342" s="176" t="s">
        <v>204</v>
      </c>
      <c r="S1342" s="176" t="s">
        <v>204</v>
      </c>
      <c r="T1342" s="176" t="s">
        <v>204</v>
      </c>
      <c r="U1342" s="176" t="s">
        <v>266</v>
      </c>
      <c r="V1342" s="176" t="s">
        <v>266</v>
      </c>
      <c r="W1342" s="176" t="s">
        <v>266</v>
      </c>
      <c r="X1342" s="176" t="s">
        <v>266</v>
      </c>
      <c r="Y1342" s="176" t="s">
        <v>266</v>
      </c>
      <c r="Z1342" s="176" t="s">
        <v>266</v>
      </c>
      <c r="AA1342" s="176" t="s">
        <v>266</v>
      </c>
      <c r="AB1342" s="176" t="s">
        <v>266</v>
      </c>
      <c r="AC1342" s="176" t="s">
        <v>266</v>
      </c>
      <c r="AD1342" s="176" t="s">
        <v>266</v>
      </c>
      <c r="AE1342" s="176" t="s">
        <v>266</v>
      </c>
      <c r="AF1342" s="176" t="s">
        <v>266</v>
      </c>
      <c r="AG1342" s="176" t="s">
        <v>266</v>
      </c>
      <c r="AH1342" s="176" t="s">
        <v>266</v>
      </c>
      <c r="AI1342" s="176" t="s">
        <v>266</v>
      </c>
      <c r="AJ1342" s="176" t="s">
        <v>266</v>
      </c>
      <c r="AK1342" s="176" t="s">
        <v>266</v>
      </c>
      <c r="AL1342" s="176" t="s">
        <v>266</v>
      </c>
      <c r="AM1342" s="176" t="s">
        <v>266</v>
      </c>
      <c r="AN1342" s="176" t="s">
        <v>266</v>
      </c>
      <c r="AO1342" s="176" t="s">
        <v>266</v>
      </c>
      <c r="AP1342" s="176" t="s">
        <v>266</v>
      </c>
      <c r="AQ1342" s="176" t="s">
        <v>266</v>
      </c>
      <c r="AR1342" s="176" t="s">
        <v>266</v>
      </c>
      <c r="AS1342" s="176" t="s">
        <v>266</v>
      </c>
      <c r="AT1342" s="176" t="s">
        <v>266</v>
      </c>
      <c r="AU1342" s="176" t="s">
        <v>266</v>
      </c>
      <c r="AV1342" s="176" t="s">
        <v>266</v>
      </c>
      <c r="AW1342" s="176" t="s">
        <v>266</v>
      </c>
      <c r="AX1342" s="176" t="s">
        <v>266</v>
      </c>
    </row>
    <row r="1343" spans="1:50" x14ac:dyDescent="0.3">
      <c r="A1343" s="176">
        <v>813953</v>
      </c>
      <c r="B1343" s="176" t="s">
        <v>492</v>
      </c>
      <c r="C1343" s="176" t="s">
        <v>940</v>
      </c>
      <c r="D1343" s="176" t="s">
        <v>940</v>
      </c>
      <c r="E1343" s="176" t="s">
        <v>205</v>
      </c>
      <c r="F1343" s="176" t="s">
        <v>205</v>
      </c>
      <c r="G1343" s="176" t="s">
        <v>940</v>
      </c>
      <c r="H1343" s="176" t="s">
        <v>940</v>
      </c>
      <c r="I1343" s="176" t="s">
        <v>205</v>
      </c>
      <c r="J1343" s="176" t="s">
        <v>205</v>
      </c>
      <c r="K1343" s="176" t="s">
        <v>205</v>
      </c>
      <c r="L1343" s="176" t="s">
        <v>205</v>
      </c>
      <c r="M1343" s="176" t="s">
        <v>204</v>
      </c>
      <c r="N1343" s="176" t="s">
        <v>205</v>
      </c>
      <c r="O1343" s="176" t="s">
        <v>204</v>
      </c>
      <c r="P1343" s="176" t="s">
        <v>204</v>
      </c>
      <c r="Q1343" s="176" t="s">
        <v>204</v>
      </c>
      <c r="R1343" s="176" t="s">
        <v>204</v>
      </c>
      <c r="S1343" s="176" t="s">
        <v>204</v>
      </c>
      <c r="T1343" s="176" t="s">
        <v>204</v>
      </c>
      <c r="U1343" s="176" t="s">
        <v>266</v>
      </c>
      <c r="V1343" s="176" t="s">
        <v>266</v>
      </c>
      <c r="W1343" s="176" t="s">
        <v>266</v>
      </c>
      <c r="X1343" s="176" t="s">
        <v>266</v>
      </c>
      <c r="Y1343" s="176" t="s">
        <v>266</v>
      </c>
      <c r="Z1343" s="176" t="s">
        <v>266</v>
      </c>
      <c r="AA1343" s="176" t="s">
        <v>266</v>
      </c>
      <c r="AB1343" s="176" t="s">
        <v>266</v>
      </c>
      <c r="AC1343" s="176" t="s">
        <v>266</v>
      </c>
      <c r="AD1343" s="176" t="s">
        <v>266</v>
      </c>
      <c r="AE1343" s="176" t="s">
        <v>266</v>
      </c>
      <c r="AF1343" s="176" t="s">
        <v>266</v>
      </c>
      <c r="AG1343" s="176" t="s">
        <v>266</v>
      </c>
      <c r="AH1343" s="176" t="s">
        <v>266</v>
      </c>
      <c r="AI1343" s="176" t="s">
        <v>266</v>
      </c>
      <c r="AJ1343" s="176" t="s">
        <v>266</v>
      </c>
      <c r="AK1343" s="176" t="s">
        <v>266</v>
      </c>
      <c r="AL1343" s="176" t="s">
        <v>266</v>
      </c>
      <c r="AM1343" s="176" t="s">
        <v>266</v>
      </c>
      <c r="AN1343" s="176" t="s">
        <v>266</v>
      </c>
      <c r="AO1343" s="176" t="s">
        <v>266</v>
      </c>
      <c r="AP1343" s="176" t="s">
        <v>266</v>
      </c>
      <c r="AQ1343" s="176" t="s">
        <v>266</v>
      </c>
      <c r="AR1343" s="176" t="s">
        <v>266</v>
      </c>
      <c r="AS1343" s="176" t="s">
        <v>266</v>
      </c>
      <c r="AT1343" s="176" t="s">
        <v>266</v>
      </c>
      <c r="AU1343" s="176" t="s">
        <v>266</v>
      </c>
      <c r="AV1343" s="176" t="s">
        <v>266</v>
      </c>
      <c r="AW1343" s="176" t="s">
        <v>266</v>
      </c>
      <c r="AX1343" s="176" t="s">
        <v>266</v>
      </c>
    </row>
    <row r="1344" spans="1:50" x14ac:dyDescent="0.3">
      <c r="A1344" s="176">
        <v>813958</v>
      </c>
      <c r="B1344" s="176" t="s">
        <v>492</v>
      </c>
      <c r="C1344" s="176" t="s">
        <v>205</v>
      </c>
      <c r="D1344" s="176" t="s">
        <v>204</v>
      </c>
      <c r="E1344" s="176" t="s">
        <v>205</v>
      </c>
      <c r="F1344" s="176" t="s">
        <v>205</v>
      </c>
      <c r="G1344" s="176" t="s">
        <v>205</v>
      </c>
      <c r="H1344" s="176" t="s">
        <v>205</v>
      </c>
      <c r="I1344" s="176" t="s">
        <v>205</v>
      </c>
      <c r="J1344" s="176" t="s">
        <v>205</v>
      </c>
      <c r="K1344" s="176" t="s">
        <v>205</v>
      </c>
      <c r="L1344" s="176" t="s">
        <v>205</v>
      </c>
      <c r="M1344" s="176" t="s">
        <v>205</v>
      </c>
      <c r="N1344" s="176" t="s">
        <v>205</v>
      </c>
      <c r="O1344" s="176" t="s">
        <v>204</v>
      </c>
      <c r="P1344" s="176" t="s">
        <v>204</v>
      </c>
      <c r="Q1344" s="176" t="s">
        <v>204</v>
      </c>
      <c r="R1344" s="176" t="s">
        <v>204</v>
      </c>
      <c r="S1344" s="176" t="s">
        <v>204</v>
      </c>
      <c r="T1344" s="176" t="s">
        <v>204</v>
      </c>
      <c r="U1344" s="176" t="s">
        <v>266</v>
      </c>
      <c r="V1344" s="176" t="s">
        <v>266</v>
      </c>
      <c r="W1344" s="176" t="s">
        <v>266</v>
      </c>
      <c r="X1344" s="176" t="s">
        <v>266</v>
      </c>
      <c r="Y1344" s="176" t="s">
        <v>266</v>
      </c>
      <c r="Z1344" s="176" t="s">
        <v>266</v>
      </c>
      <c r="AA1344" s="176" t="s">
        <v>266</v>
      </c>
      <c r="AB1344" s="176" t="s">
        <v>266</v>
      </c>
      <c r="AC1344" s="176" t="s">
        <v>266</v>
      </c>
      <c r="AD1344" s="176" t="s">
        <v>266</v>
      </c>
      <c r="AE1344" s="176" t="s">
        <v>266</v>
      </c>
      <c r="AF1344" s="176" t="s">
        <v>266</v>
      </c>
      <c r="AG1344" s="176" t="s">
        <v>266</v>
      </c>
      <c r="AH1344" s="176" t="s">
        <v>266</v>
      </c>
      <c r="AI1344" s="176" t="s">
        <v>266</v>
      </c>
      <c r="AJ1344" s="176" t="s">
        <v>266</v>
      </c>
      <c r="AK1344" s="176" t="s">
        <v>266</v>
      </c>
      <c r="AL1344" s="176" t="s">
        <v>266</v>
      </c>
      <c r="AM1344" s="176" t="s">
        <v>266</v>
      </c>
      <c r="AN1344" s="176" t="s">
        <v>266</v>
      </c>
      <c r="AO1344" s="176" t="s">
        <v>266</v>
      </c>
      <c r="AP1344" s="176" t="s">
        <v>266</v>
      </c>
      <c r="AQ1344" s="176" t="s">
        <v>266</v>
      </c>
      <c r="AR1344" s="176" t="s">
        <v>266</v>
      </c>
      <c r="AS1344" s="176" t="s">
        <v>266</v>
      </c>
      <c r="AT1344" s="176" t="s">
        <v>266</v>
      </c>
      <c r="AU1344" s="176" t="s">
        <v>266</v>
      </c>
      <c r="AV1344" s="176" t="s">
        <v>266</v>
      </c>
      <c r="AW1344" s="176" t="s">
        <v>266</v>
      </c>
      <c r="AX1344" s="176" t="s">
        <v>266</v>
      </c>
    </row>
    <row r="1345" spans="1:50" x14ac:dyDescent="0.3">
      <c r="A1345" s="176">
        <v>813962</v>
      </c>
      <c r="B1345" s="176" t="s">
        <v>492</v>
      </c>
      <c r="C1345" s="176" t="s">
        <v>205</v>
      </c>
      <c r="D1345" s="176" t="s">
        <v>204</v>
      </c>
      <c r="E1345" s="176" t="s">
        <v>205</v>
      </c>
      <c r="F1345" s="176" t="s">
        <v>205</v>
      </c>
      <c r="G1345" s="176" t="s">
        <v>205</v>
      </c>
      <c r="H1345" s="176" t="s">
        <v>205</v>
      </c>
      <c r="I1345" s="176" t="s">
        <v>205</v>
      </c>
      <c r="J1345" s="176" t="s">
        <v>205</v>
      </c>
      <c r="K1345" s="176" t="s">
        <v>205</v>
      </c>
      <c r="L1345" s="176" t="s">
        <v>205</v>
      </c>
      <c r="M1345" s="176" t="s">
        <v>205</v>
      </c>
      <c r="N1345" s="176" t="s">
        <v>205</v>
      </c>
      <c r="O1345" s="176" t="s">
        <v>204</v>
      </c>
      <c r="P1345" s="176" t="s">
        <v>204</v>
      </c>
      <c r="Q1345" s="176" t="s">
        <v>204</v>
      </c>
      <c r="R1345" s="176" t="s">
        <v>204</v>
      </c>
      <c r="S1345" s="176" t="s">
        <v>204</v>
      </c>
      <c r="T1345" s="176" t="s">
        <v>204</v>
      </c>
      <c r="U1345" s="176" t="s">
        <v>266</v>
      </c>
      <c r="V1345" s="176" t="s">
        <v>266</v>
      </c>
      <c r="W1345" s="176" t="s">
        <v>266</v>
      </c>
      <c r="X1345" s="176" t="s">
        <v>266</v>
      </c>
      <c r="Y1345" s="176" t="s">
        <v>266</v>
      </c>
      <c r="Z1345" s="176" t="s">
        <v>266</v>
      </c>
      <c r="AA1345" s="176" t="s">
        <v>266</v>
      </c>
      <c r="AB1345" s="176" t="s">
        <v>266</v>
      </c>
      <c r="AC1345" s="176" t="s">
        <v>266</v>
      </c>
      <c r="AD1345" s="176" t="s">
        <v>266</v>
      </c>
      <c r="AE1345" s="176" t="s">
        <v>266</v>
      </c>
      <c r="AF1345" s="176" t="s">
        <v>266</v>
      </c>
      <c r="AG1345" s="176" t="s">
        <v>266</v>
      </c>
      <c r="AH1345" s="176" t="s">
        <v>266</v>
      </c>
      <c r="AI1345" s="176" t="s">
        <v>266</v>
      </c>
      <c r="AJ1345" s="176" t="s">
        <v>266</v>
      </c>
      <c r="AK1345" s="176" t="s">
        <v>266</v>
      </c>
      <c r="AL1345" s="176" t="s">
        <v>266</v>
      </c>
      <c r="AM1345" s="176" t="s">
        <v>266</v>
      </c>
      <c r="AN1345" s="176" t="s">
        <v>266</v>
      </c>
      <c r="AO1345" s="176" t="s">
        <v>266</v>
      </c>
      <c r="AP1345" s="176" t="s">
        <v>266</v>
      </c>
      <c r="AQ1345" s="176" t="s">
        <v>266</v>
      </c>
      <c r="AR1345" s="176" t="s">
        <v>266</v>
      </c>
      <c r="AS1345" s="176" t="s">
        <v>266</v>
      </c>
      <c r="AT1345" s="176" t="s">
        <v>266</v>
      </c>
      <c r="AU1345" s="176" t="s">
        <v>266</v>
      </c>
      <c r="AV1345" s="176" t="s">
        <v>266</v>
      </c>
      <c r="AW1345" s="176" t="s">
        <v>266</v>
      </c>
      <c r="AX1345" s="176" t="s">
        <v>266</v>
      </c>
    </row>
    <row r="1346" spans="1:50" x14ac:dyDescent="0.3">
      <c r="A1346" s="176">
        <v>813965</v>
      </c>
      <c r="B1346" s="176" t="s">
        <v>492</v>
      </c>
      <c r="C1346" s="176" t="s">
        <v>205</v>
      </c>
      <c r="D1346" s="176" t="s">
        <v>205</v>
      </c>
      <c r="E1346" s="176" t="s">
        <v>205</v>
      </c>
      <c r="F1346" s="176" t="s">
        <v>205</v>
      </c>
      <c r="G1346" s="176" t="s">
        <v>205</v>
      </c>
      <c r="H1346" s="176" t="s">
        <v>205</v>
      </c>
      <c r="I1346" s="176" t="s">
        <v>205</v>
      </c>
      <c r="J1346" s="176" t="s">
        <v>205</v>
      </c>
      <c r="K1346" s="176" t="s">
        <v>205</v>
      </c>
      <c r="L1346" s="176" t="s">
        <v>205</v>
      </c>
      <c r="M1346" s="176" t="s">
        <v>205</v>
      </c>
      <c r="N1346" s="176" t="s">
        <v>205</v>
      </c>
      <c r="O1346" s="176" t="s">
        <v>204</v>
      </c>
      <c r="P1346" s="176" t="s">
        <v>204</v>
      </c>
      <c r="Q1346" s="176" t="s">
        <v>204</v>
      </c>
      <c r="R1346" s="176" t="s">
        <v>204</v>
      </c>
      <c r="S1346" s="176" t="s">
        <v>204</v>
      </c>
      <c r="T1346" s="176" t="s">
        <v>204</v>
      </c>
      <c r="U1346" s="176" t="s">
        <v>266</v>
      </c>
      <c r="V1346" s="176" t="s">
        <v>266</v>
      </c>
      <c r="W1346" s="176" t="s">
        <v>266</v>
      </c>
      <c r="X1346" s="176" t="s">
        <v>266</v>
      </c>
      <c r="Y1346" s="176" t="s">
        <v>266</v>
      </c>
      <c r="Z1346" s="176" t="s">
        <v>266</v>
      </c>
      <c r="AA1346" s="176" t="s">
        <v>266</v>
      </c>
      <c r="AB1346" s="176" t="s">
        <v>266</v>
      </c>
      <c r="AC1346" s="176" t="s">
        <v>266</v>
      </c>
      <c r="AD1346" s="176" t="s">
        <v>266</v>
      </c>
      <c r="AE1346" s="176" t="s">
        <v>266</v>
      </c>
      <c r="AF1346" s="176" t="s">
        <v>266</v>
      </c>
      <c r="AG1346" s="176" t="s">
        <v>266</v>
      </c>
      <c r="AH1346" s="176" t="s">
        <v>266</v>
      </c>
      <c r="AI1346" s="176" t="s">
        <v>266</v>
      </c>
      <c r="AJ1346" s="176" t="s">
        <v>266</v>
      </c>
      <c r="AK1346" s="176" t="s">
        <v>266</v>
      </c>
      <c r="AL1346" s="176" t="s">
        <v>266</v>
      </c>
      <c r="AM1346" s="176" t="s">
        <v>266</v>
      </c>
      <c r="AN1346" s="176" t="s">
        <v>266</v>
      </c>
      <c r="AO1346" s="176" t="s">
        <v>266</v>
      </c>
      <c r="AP1346" s="176" t="s">
        <v>266</v>
      </c>
      <c r="AQ1346" s="176" t="s">
        <v>266</v>
      </c>
      <c r="AR1346" s="176" t="s">
        <v>266</v>
      </c>
      <c r="AS1346" s="176" t="s">
        <v>266</v>
      </c>
      <c r="AT1346" s="176" t="s">
        <v>266</v>
      </c>
      <c r="AU1346" s="176" t="s">
        <v>266</v>
      </c>
      <c r="AV1346" s="176" t="s">
        <v>266</v>
      </c>
      <c r="AW1346" s="176" t="s">
        <v>266</v>
      </c>
      <c r="AX1346" s="176" t="s">
        <v>266</v>
      </c>
    </row>
    <row r="1347" spans="1:50" x14ac:dyDescent="0.3">
      <c r="A1347" s="176">
        <v>813978</v>
      </c>
      <c r="B1347" s="176" t="s">
        <v>492</v>
      </c>
      <c r="C1347" s="176" t="s">
        <v>205</v>
      </c>
      <c r="D1347" s="176" t="s">
        <v>205</v>
      </c>
      <c r="E1347" s="176" t="s">
        <v>205</v>
      </c>
      <c r="F1347" s="176" t="s">
        <v>205</v>
      </c>
      <c r="G1347" s="176" t="s">
        <v>205</v>
      </c>
      <c r="H1347" s="176" t="s">
        <v>205</v>
      </c>
      <c r="I1347" s="176" t="s">
        <v>205</v>
      </c>
      <c r="J1347" s="176" t="s">
        <v>205</v>
      </c>
      <c r="K1347" s="176" t="s">
        <v>205</v>
      </c>
      <c r="L1347" s="176" t="s">
        <v>205</v>
      </c>
      <c r="M1347" s="176" t="s">
        <v>205</v>
      </c>
      <c r="N1347" s="176" t="s">
        <v>205</v>
      </c>
      <c r="O1347" s="176" t="s">
        <v>204</v>
      </c>
      <c r="P1347" s="176" t="s">
        <v>204</v>
      </c>
      <c r="Q1347" s="176" t="s">
        <v>204</v>
      </c>
      <c r="R1347" s="176" t="s">
        <v>204</v>
      </c>
      <c r="S1347" s="176" t="s">
        <v>204</v>
      </c>
      <c r="T1347" s="176" t="s">
        <v>204</v>
      </c>
      <c r="U1347" s="176" t="s">
        <v>266</v>
      </c>
      <c r="V1347" s="176" t="s">
        <v>266</v>
      </c>
      <c r="W1347" s="176" t="s">
        <v>266</v>
      </c>
      <c r="X1347" s="176" t="s">
        <v>266</v>
      </c>
      <c r="Y1347" s="176" t="s">
        <v>266</v>
      </c>
      <c r="Z1347" s="176" t="s">
        <v>266</v>
      </c>
      <c r="AA1347" s="176" t="s">
        <v>266</v>
      </c>
      <c r="AB1347" s="176" t="s">
        <v>266</v>
      </c>
      <c r="AC1347" s="176" t="s">
        <v>266</v>
      </c>
      <c r="AD1347" s="176" t="s">
        <v>266</v>
      </c>
      <c r="AE1347" s="176" t="s">
        <v>266</v>
      </c>
      <c r="AF1347" s="176" t="s">
        <v>266</v>
      </c>
      <c r="AG1347" s="176" t="s">
        <v>266</v>
      </c>
      <c r="AH1347" s="176" t="s">
        <v>266</v>
      </c>
      <c r="AI1347" s="176" t="s">
        <v>266</v>
      </c>
      <c r="AJ1347" s="176" t="s">
        <v>266</v>
      </c>
      <c r="AK1347" s="176" t="s">
        <v>266</v>
      </c>
      <c r="AL1347" s="176" t="s">
        <v>266</v>
      </c>
      <c r="AM1347" s="176" t="s">
        <v>266</v>
      </c>
      <c r="AN1347" s="176" t="s">
        <v>266</v>
      </c>
      <c r="AO1347" s="176" t="s">
        <v>266</v>
      </c>
      <c r="AP1347" s="176" t="s">
        <v>266</v>
      </c>
      <c r="AQ1347" s="176" t="s">
        <v>266</v>
      </c>
      <c r="AR1347" s="176" t="s">
        <v>266</v>
      </c>
      <c r="AS1347" s="176" t="s">
        <v>266</v>
      </c>
      <c r="AT1347" s="176" t="s">
        <v>266</v>
      </c>
      <c r="AU1347" s="176" t="s">
        <v>266</v>
      </c>
      <c r="AV1347" s="176" t="s">
        <v>266</v>
      </c>
      <c r="AW1347" s="176" t="s">
        <v>266</v>
      </c>
      <c r="AX1347" s="176" t="s">
        <v>266</v>
      </c>
    </row>
    <row r="1348" spans="1:50" x14ac:dyDescent="0.3">
      <c r="A1348" s="176">
        <v>813992</v>
      </c>
      <c r="B1348" s="176" t="s">
        <v>492</v>
      </c>
      <c r="C1348" s="176" t="s">
        <v>205</v>
      </c>
      <c r="D1348" s="176" t="s">
        <v>205</v>
      </c>
      <c r="E1348" s="176" t="s">
        <v>205</v>
      </c>
      <c r="F1348" s="176" t="s">
        <v>205</v>
      </c>
      <c r="G1348" s="176" t="s">
        <v>205</v>
      </c>
      <c r="H1348" s="176" t="s">
        <v>205</v>
      </c>
      <c r="I1348" s="176" t="s">
        <v>205</v>
      </c>
      <c r="J1348" s="176" t="s">
        <v>205</v>
      </c>
      <c r="K1348" s="176" t="s">
        <v>205</v>
      </c>
      <c r="L1348" s="176" t="s">
        <v>205</v>
      </c>
      <c r="M1348" s="176" t="s">
        <v>205</v>
      </c>
      <c r="N1348" s="176" t="s">
        <v>205</v>
      </c>
      <c r="O1348" s="176" t="s">
        <v>204</v>
      </c>
      <c r="P1348" s="176" t="s">
        <v>204</v>
      </c>
      <c r="Q1348" s="176" t="s">
        <v>204</v>
      </c>
      <c r="R1348" s="176" t="s">
        <v>204</v>
      </c>
      <c r="S1348" s="176" t="s">
        <v>204</v>
      </c>
      <c r="T1348" s="176" t="s">
        <v>204</v>
      </c>
      <c r="U1348" s="176" t="s">
        <v>266</v>
      </c>
      <c r="V1348" s="176" t="s">
        <v>266</v>
      </c>
      <c r="W1348" s="176" t="s">
        <v>266</v>
      </c>
      <c r="X1348" s="176" t="s">
        <v>266</v>
      </c>
      <c r="Y1348" s="176" t="s">
        <v>266</v>
      </c>
      <c r="Z1348" s="176" t="s">
        <v>266</v>
      </c>
      <c r="AA1348" s="176" t="s">
        <v>266</v>
      </c>
      <c r="AB1348" s="176" t="s">
        <v>266</v>
      </c>
      <c r="AC1348" s="176" t="s">
        <v>266</v>
      </c>
      <c r="AD1348" s="176" t="s">
        <v>266</v>
      </c>
      <c r="AE1348" s="176" t="s">
        <v>266</v>
      </c>
      <c r="AF1348" s="176" t="s">
        <v>266</v>
      </c>
      <c r="AG1348" s="176" t="s">
        <v>266</v>
      </c>
      <c r="AH1348" s="176" t="s">
        <v>266</v>
      </c>
      <c r="AI1348" s="176" t="s">
        <v>266</v>
      </c>
      <c r="AJ1348" s="176" t="s">
        <v>266</v>
      </c>
      <c r="AK1348" s="176" t="s">
        <v>266</v>
      </c>
      <c r="AL1348" s="176" t="s">
        <v>266</v>
      </c>
      <c r="AM1348" s="176" t="s">
        <v>266</v>
      </c>
      <c r="AN1348" s="176" t="s">
        <v>266</v>
      </c>
      <c r="AO1348" s="176" t="s">
        <v>266</v>
      </c>
      <c r="AP1348" s="176" t="s">
        <v>266</v>
      </c>
      <c r="AQ1348" s="176" t="s">
        <v>266</v>
      </c>
      <c r="AR1348" s="176" t="s">
        <v>266</v>
      </c>
      <c r="AS1348" s="176" t="s">
        <v>266</v>
      </c>
      <c r="AT1348" s="176" t="s">
        <v>266</v>
      </c>
      <c r="AU1348" s="176" t="s">
        <v>266</v>
      </c>
      <c r="AV1348" s="176" t="s">
        <v>266</v>
      </c>
      <c r="AW1348" s="176" t="s">
        <v>266</v>
      </c>
      <c r="AX1348" s="176" t="s">
        <v>266</v>
      </c>
    </row>
    <row r="1349" spans="1:50" x14ac:dyDescent="0.3">
      <c r="A1349" s="176">
        <v>813999</v>
      </c>
      <c r="B1349" s="176" t="s">
        <v>492</v>
      </c>
      <c r="C1349" s="176" t="s">
        <v>940</v>
      </c>
      <c r="D1349" s="176" t="s">
        <v>940</v>
      </c>
      <c r="E1349" s="176" t="s">
        <v>205</v>
      </c>
      <c r="F1349" s="176" t="s">
        <v>204</v>
      </c>
      <c r="G1349" s="176" t="s">
        <v>205</v>
      </c>
      <c r="H1349" s="176" t="s">
        <v>940</v>
      </c>
      <c r="I1349" s="176" t="s">
        <v>940</v>
      </c>
      <c r="J1349" s="176" t="s">
        <v>205</v>
      </c>
      <c r="K1349" s="176" t="s">
        <v>205</v>
      </c>
      <c r="L1349" s="176" t="s">
        <v>204</v>
      </c>
      <c r="M1349" s="176" t="s">
        <v>940</v>
      </c>
      <c r="N1349" s="176" t="s">
        <v>940</v>
      </c>
      <c r="O1349" s="176" t="s">
        <v>204</v>
      </c>
      <c r="P1349" s="176" t="s">
        <v>204</v>
      </c>
      <c r="Q1349" s="176" t="s">
        <v>204</v>
      </c>
      <c r="R1349" s="176" t="s">
        <v>204</v>
      </c>
      <c r="S1349" s="176" t="s">
        <v>204</v>
      </c>
      <c r="T1349" s="176" t="s">
        <v>204</v>
      </c>
      <c r="U1349" s="176" t="s">
        <v>266</v>
      </c>
      <c r="V1349" s="176" t="s">
        <v>266</v>
      </c>
      <c r="W1349" s="176" t="s">
        <v>266</v>
      </c>
      <c r="X1349" s="176" t="s">
        <v>266</v>
      </c>
      <c r="Y1349" s="176" t="s">
        <v>266</v>
      </c>
      <c r="Z1349" s="176" t="s">
        <v>266</v>
      </c>
      <c r="AA1349" s="176" t="s">
        <v>266</v>
      </c>
      <c r="AB1349" s="176" t="s">
        <v>266</v>
      </c>
      <c r="AC1349" s="176" t="s">
        <v>266</v>
      </c>
      <c r="AD1349" s="176" t="s">
        <v>266</v>
      </c>
      <c r="AE1349" s="176" t="s">
        <v>266</v>
      </c>
      <c r="AF1349" s="176" t="s">
        <v>266</v>
      </c>
      <c r="AG1349" s="176" t="s">
        <v>266</v>
      </c>
      <c r="AH1349" s="176" t="s">
        <v>266</v>
      </c>
      <c r="AI1349" s="176" t="s">
        <v>266</v>
      </c>
      <c r="AJ1349" s="176" t="s">
        <v>266</v>
      </c>
      <c r="AK1349" s="176" t="s">
        <v>266</v>
      </c>
      <c r="AL1349" s="176" t="s">
        <v>266</v>
      </c>
      <c r="AM1349" s="176" t="s">
        <v>266</v>
      </c>
      <c r="AN1349" s="176" t="s">
        <v>266</v>
      </c>
      <c r="AO1349" s="176" t="s">
        <v>266</v>
      </c>
      <c r="AP1349" s="176" t="s">
        <v>266</v>
      </c>
      <c r="AQ1349" s="176" t="s">
        <v>266</v>
      </c>
      <c r="AR1349" s="176" t="s">
        <v>266</v>
      </c>
      <c r="AS1349" s="176" t="s">
        <v>266</v>
      </c>
      <c r="AT1349" s="176" t="s">
        <v>266</v>
      </c>
      <c r="AU1349" s="176" t="s">
        <v>266</v>
      </c>
      <c r="AV1349" s="176" t="s">
        <v>266</v>
      </c>
      <c r="AW1349" s="176" t="s">
        <v>266</v>
      </c>
      <c r="AX1349" s="176" t="s">
        <v>266</v>
      </c>
    </row>
    <row r="1350" spans="1:50" x14ac:dyDescent="0.3">
      <c r="A1350" s="176">
        <v>814010</v>
      </c>
      <c r="B1350" s="176" t="s">
        <v>492</v>
      </c>
      <c r="C1350" s="176" t="s">
        <v>205</v>
      </c>
      <c r="D1350" s="176" t="s">
        <v>205</v>
      </c>
      <c r="E1350" s="176" t="s">
        <v>205</v>
      </c>
      <c r="F1350" s="176" t="s">
        <v>205</v>
      </c>
      <c r="G1350" s="176" t="s">
        <v>205</v>
      </c>
      <c r="H1350" s="176" t="s">
        <v>205</v>
      </c>
      <c r="I1350" s="176" t="s">
        <v>205</v>
      </c>
      <c r="J1350" s="176" t="s">
        <v>205</v>
      </c>
      <c r="K1350" s="176" t="s">
        <v>205</v>
      </c>
      <c r="L1350" s="176" t="s">
        <v>205</v>
      </c>
      <c r="M1350" s="176" t="s">
        <v>205</v>
      </c>
      <c r="N1350" s="176" t="s">
        <v>205</v>
      </c>
      <c r="O1350" s="176" t="s">
        <v>204</v>
      </c>
      <c r="P1350" s="176" t="s">
        <v>204</v>
      </c>
      <c r="Q1350" s="176" t="s">
        <v>204</v>
      </c>
      <c r="R1350" s="176" t="s">
        <v>204</v>
      </c>
      <c r="S1350" s="176" t="s">
        <v>204</v>
      </c>
      <c r="T1350" s="176" t="s">
        <v>204</v>
      </c>
      <c r="U1350" s="176" t="s">
        <v>266</v>
      </c>
      <c r="V1350" s="176" t="s">
        <v>266</v>
      </c>
      <c r="W1350" s="176" t="s">
        <v>266</v>
      </c>
      <c r="X1350" s="176" t="s">
        <v>266</v>
      </c>
      <c r="Y1350" s="176" t="s">
        <v>266</v>
      </c>
      <c r="Z1350" s="176" t="s">
        <v>266</v>
      </c>
      <c r="AA1350" s="176" t="s">
        <v>266</v>
      </c>
      <c r="AB1350" s="176" t="s">
        <v>266</v>
      </c>
      <c r="AC1350" s="176" t="s">
        <v>266</v>
      </c>
      <c r="AD1350" s="176" t="s">
        <v>266</v>
      </c>
      <c r="AE1350" s="176" t="s">
        <v>266</v>
      </c>
      <c r="AF1350" s="176" t="s">
        <v>266</v>
      </c>
      <c r="AG1350" s="176" t="s">
        <v>266</v>
      </c>
      <c r="AH1350" s="176" t="s">
        <v>266</v>
      </c>
      <c r="AI1350" s="176" t="s">
        <v>266</v>
      </c>
      <c r="AJ1350" s="176" t="s">
        <v>266</v>
      </c>
      <c r="AK1350" s="176" t="s">
        <v>266</v>
      </c>
      <c r="AL1350" s="176" t="s">
        <v>266</v>
      </c>
      <c r="AM1350" s="176" t="s">
        <v>266</v>
      </c>
      <c r="AN1350" s="176" t="s">
        <v>266</v>
      </c>
      <c r="AO1350" s="176" t="s">
        <v>266</v>
      </c>
      <c r="AP1350" s="176" t="s">
        <v>266</v>
      </c>
      <c r="AQ1350" s="176" t="s">
        <v>266</v>
      </c>
      <c r="AR1350" s="176" t="s">
        <v>266</v>
      </c>
      <c r="AS1350" s="176" t="s">
        <v>266</v>
      </c>
      <c r="AT1350" s="176" t="s">
        <v>266</v>
      </c>
      <c r="AU1350" s="176" t="s">
        <v>266</v>
      </c>
      <c r="AV1350" s="176" t="s">
        <v>266</v>
      </c>
      <c r="AW1350" s="176" t="s">
        <v>266</v>
      </c>
      <c r="AX1350" s="176" t="s">
        <v>266</v>
      </c>
    </row>
    <row r="1351" spans="1:50" x14ac:dyDescent="0.3">
      <c r="A1351" s="176">
        <v>814022</v>
      </c>
      <c r="B1351" s="176" t="s">
        <v>492</v>
      </c>
      <c r="C1351" s="176" t="s">
        <v>205</v>
      </c>
      <c r="D1351" s="176" t="s">
        <v>205</v>
      </c>
      <c r="E1351" s="176" t="s">
        <v>205</v>
      </c>
      <c r="F1351" s="176" t="s">
        <v>205</v>
      </c>
      <c r="G1351" s="176" t="s">
        <v>205</v>
      </c>
      <c r="H1351" s="176" t="s">
        <v>205</v>
      </c>
      <c r="I1351" s="176" t="s">
        <v>205</v>
      </c>
      <c r="J1351" s="176" t="s">
        <v>205</v>
      </c>
      <c r="K1351" s="176" t="s">
        <v>205</v>
      </c>
      <c r="L1351" s="176" t="s">
        <v>205</v>
      </c>
      <c r="M1351" s="176" t="s">
        <v>205</v>
      </c>
      <c r="N1351" s="176" t="s">
        <v>205</v>
      </c>
      <c r="O1351" s="176" t="s">
        <v>204</v>
      </c>
      <c r="P1351" s="176" t="s">
        <v>204</v>
      </c>
      <c r="Q1351" s="176" t="s">
        <v>204</v>
      </c>
      <c r="R1351" s="176" t="s">
        <v>204</v>
      </c>
      <c r="S1351" s="176" t="s">
        <v>204</v>
      </c>
      <c r="T1351" s="176" t="s">
        <v>204</v>
      </c>
      <c r="U1351" s="176" t="s">
        <v>266</v>
      </c>
      <c r="V1351" s="176" t="s">
        <v>266</v>
      </c>
      <c r="W1351" s="176" t="s">
        <v>266</v>
      </c>
      <c r="X1351" s="176" t="s">
        <v>266</v>
      </c>
      <c r="Y1351" s="176" t="s">
        <v>266</v>
      </c>
      <c r="Z1351" s="176" t="s">
        <v>266</v>
      </c>
      <c r="AA1351" s="176" t="s">
        <v>266</v>
      </c>
      <c r="AB1351" s="176" t="s">
        <v>266</v>
      </c>
      <c r="AC1351" s="176" t="s">
        <v>266</v>
      </c>
      <c r="AD1351" s="176" t="s">
        <v>266</v>
      </c>
      <c r="AE1351" s="176" t="s">
        <v>266</v>
      </c>
      <c r="AF1351" s="176" t="s">
        <v>266</v>
      </c>
      <c r="AG1351" s="176" t="s">
        <v>266</v>
      </c>
      <c r="AH1351" s="176" t="s">
        <v>266</v>
      </c>
      <c r="AI1351" s="176" t="s">
        <v>266</v>
      </c>
      <c r="AJ1351" s="176" t="s">
        <v>266</v>
      </c>
      <c r="AK1351" s="176" t="s">
        <v>266</v>
      </c>
      <c r="AL1351" s="176" t="s">
        <v>266</v>
      </c>
      <c r="AM1351" s="176" t="s">
        <v>266</v>
      </c>
      <c r="AN1351" s="176" t="s">
        <v>266</v>
      </c>
      <c r="AO1351" s="176" t="s">
        <v>266</v>
      </c>
      <c r="AP1351" s="176" t="s">
        <v>266</v>
      </c>
      <c r="AQ1351" s="176" t="s">
        <v>266</v>
      </c>
      <c r="AR1351" s="176" t="s">
        <v>266</v>
      </c>
      <c r="AS1351" s="176" t="s">
        <v>266</v>
      </c>
      <c r="AT1351" s="176" t="s">
        <v>266</v>
      </c>
      <c r="AU1351" s="176" t="s">
        <v>266</v>
      </c>
      <c r="AV1351" s="176" t="s">
        <v>266</v>
      </c>
      <c r="AW1351" s="176" t="s">
        <v>266</v>
      </c>
      <c r="AX1351" s="176" t="s">
        <v>266</v>
      </c>
    </row>
    <row r="1352" spans="1:50" x14ac:dyDescent="0.3">
      <c r="A1352" s="176">
        <v>814059</v>
      </c>
      <c r="B1352" s="176" t="s">
        <v>492</v>
      </c>
      <c r="C1352" s="176" t="s">
        <v>205</v>
      </c>
      <c r="D1352" s="176" t="s">
        <v>205</v>
      </c>
      <c r="E1352" s="176" t="s">
        <v>205</v>
      </c>
      <c r="F1352" s="176" t="s">
        <v>205</v>
      </c>
      <c r="G1352" s="176" t="s">
        <v>205</v>
      </c>
      <c r="H1352" s="176" t="s">
        <v>205</v>
      </c>
      <c r="I1352" s="176" t="s">
        <v>205</v>
      </c>
      <c r="J1352" s="176" t="s">
        <v>205</v>
      </c>
      <c r="K1352" s="176" t="s">
        <v>205</v>
      </c>
      <c r="L1352" s="176" t="s">
        <v>205</v>
      </c>
      <c r="M1352" s="176" t="s">
        <v>205</v>
      </c>
      <c r="N1352" s="176" t="s">
        <v>205</v>
      </c>
      <c r="O1352" s="176" t="s">
        <v>204</v>
      </c>
      <c r="P1352" s="176" t="s">
        <v>204</v>
      </c>
      <c r="Q1352" s="176" t="s">
        <v>204</v>
      </c>
      <c r="R1352" s="176" t="s">
        <v>204</v>
      </c>
      <c r="S1352" s="176" t="s">
        <v>204</v>
      </c>
      <c r="T1352" s="176" t="s">
        <v>204</v>
      </c>
      <c r="U1352" s="176" t="s">
        <v>266</v>
      </c>
      <c r="V1352" s="176" t="s">
        <v>266</v>
      </c>
      <c r="W1352" s="176" t="s">
        <v>266</v>
      </c>
      <c r="X1352" s="176" t="s">
        <v>266</v>
      </c>
      <c r="Y1352" s="176" t="s">
        <v>266</v>
      </c>
      <c r="Z1352" s="176" t="s">
        <v>266</v>
      </c>
      <c r="AA1352" s="176" t="s">
        <v>266</v>
      </c>
      <c r="AB1352" s="176" t="s">
        <v>266</v>
      </c>
      <c r="AC1352" s="176" t="s">
        <v>266</v>
      </c>
      <c r="AD1352" s="176" t="s">
        <v>266</v>
      </c>
      <c r="AE1352" s="176" t="s">
        <v>266</v>
      </c>
      <c r="AF1352" s="176" t="s">
        <v>266</v>
      </c>
      <c r="AG1352" s="176" t="s">
        <v>266</v>
      </c>
      <c r="AH1352" s="176" t="s">
        <v>266</v>
      </c>
      <c r="AI1352" s="176" t="s">
        <v>266</v>
      </c>
      <c r="AJ1352" s="176" t="s">
        <v>266</v>
      </c>
      <c r="AK1352" s="176" t="s">
        <v>266</v>
      </c>
      <c r="AL1352" s="176" t="s">
        <v>266</v>
      </c>
      <c r="AM1352" s="176" t="s">
        <v>266</v>
      </c>
      <c r="AN1352" s="176" t="s">
        <v>266</v>
      </c>
      <c r="AO1352" s="176" t="s">
        <v>266</v>
      </c>
      <c r="AP1352" s="176" t="s">
        <v>266</v>
      </c>
      <c r="AQ1352" s="176" t="s">
        <v>266</v>
      </c>
      <c r="AR1352" s="176" t="s">
        <v>266</v>
      </c>
      <c r="AS1352" s="176" t="s">
        <v>266</v>
      </c>
      <c r="AT1352" s="176" t="s">
        <v>266</v>
      </c>
      <c r="AU1352" s="176" t="s">
        <v>266</v>
      </c>
      <c r="AV1352" s="176" t="s">
        <v>266</v>
      </c>
      <c r="AW1352" s="176" t="s">
        <v>266</v>
      </c>
      <c r="AX1352" s="176" t="s">
        <v>266</v>
      </c>
    </row>
    <row r="1353" spans="1:50" x14ac:dyDescent="0.3">
      <c r="A1353" s="176">
        <v>814061</v>
      </c>
      <c r="B1353" s="176" t="s">
        <v>492</v>
      </c>
      <c r="C1353" s="176" t="s">
        <v>205</v>
      </c>
      <c r="D1353" s="176" t="s">
        <v>205</v>
      </c>
      <c r="E1353" s="176" t="s">
        <v>205</v>
      </c>
      <c r="F1353" s="176" t="s">
        <v>205</v>
      </c>
      <c r="G1353" s="176" t="s">
        <v>205</v>
      </c>
      <c r="H1353" s="176" t="s">
        <v>205</v>
      </c>
      <c r="I1353" s="176" t="s">
        <v>205</v>
      </c>
      <c r="J1353" s="176" t="s">
        <v>205</v>
      </c>
      <c r="K1353" s="176" t="s">
        <v>205</v>
      </c>
      <c r="L1353" s="176" t="s">
        <v>205</v>
      </c>
      <c r="M1353" s="176" t="s">
        <v>205</v>
      </c>
      <c r="N1353" s="176" t="s">
        <v>205</v>
      </c>
      <c r="O1353" s="176" t="s">
        <v>204</v>
      </c>
      <c r="P1353" s="176" t="s">
        <v>204</v>
      </c>
      <c r="Q1353" s="176" t="s">
        <v>204</v>
      </c>
      <c r="R1353" s="176" t="s">
        <v>204</v>
      </c>
      <c r="S1353" s="176" t="s">
        <v>204</v>
      </c>
      <c r="T1353" s="176" t="s">
        <v>204</v>
      </c>
      <c r="U1353" s="176" t="s">
        <v>266</v>
      </c>
      <c r="V1353" s="176" t="s">
        <v>266</v>
      </c>
      <c r="W1353" s="176" t="s">
        <v>266</v>
      </c>
      <c r="X1353" s="176" t="s">
        <v>266</v>
      </c>
      <c r="Y1353" s="176" t="s">
        <v>266</v>
      </c>
      <c r="Z1353" s="176" t="s">
        <v>266</v>
      </c>
      <c r="AA1353" s="176" t="s">
        <v>266</v>
      </c>
      <c r="AB1353" s="176" t="s">
        <v>266</v>
      </c>
      <c r="AC1353" s="176" t="s">
        <v>266</v>
      </c>
      <c r="AD1353" s="176" t="s">
        <v>266</v>
      </c>
      <c r="AE1353" s="176" t="s">
        <v>266</v>
      </c>
      <c r="AF1353" s="176" t="s">
        <v>266</v>
      </c>
      <c r="AG1353" s="176" t="s">
        <v>266</v>
      </c>
      <c r="AH1353" s="176" t="s">
        <v>266</v>
      </c>
      <c r="AI1353" s="176" t="s">
        <v>266</v>
      </c>
      <c r="AJ1353" s="176" t="s">
        <v>266</v>
      </c>
      <c r="AK1353" s="176" t="s">
        <v>266</v>
      </c>
      <c r="AL1353" s="176" t="s">
        <v>266</v>
      </c>
      <c r="AM1353" s="176" t="s">
        <v>266</v>
      </c>
      <c r="AN1353" s="176" t="s">
        <v>266</v>
      </c>
      <c r="AO1353" s="176" t="s">
        <v>266</v>
      </c>
      <c r="AP1353" s="176" t="s">
        <v>266</v>
      </c>
      <c r="AQ1353" s="176" t="s">
        <v>266</v>
      </c>
      <c r="AR1353" s="176" t="s">
        <v>266</v>
      </c>
      <c r="AS1353" s="176" t="s">
        <v>266</v>
      </c>
      <c r="AT1353" s="176" t="s">
        <v>266</v>
      </c>
      <c r="AU1353" s="176" t="s">
        <v>266</v>
      </c>
      <c r="AV1353" s="176" t="s">
        <v>266</v>
      </c>
      <c r="AW1353" s="176" t="s">
        <v>266</v>
      </c>
      <c r="AX1353" s="176" t="s">
        <v>266</v>
      </c>
    </row>
    <row r="1354" spans="1:50" x14ac:dyDescent="0.3">
      <c r="A1354" s="176">
        <v>814062</v>
      </c>
      <c r="B1354" s="176" t="s">
        <v>492</v>
      </c>
      <c r="C1354" s="176" t="s">
        <v>205</v>
      </c>
      <c r="D1354" s="176" t="s">
        <v>205</v>
      </c>
      <c r="E1354" s="176" t="s">
        <v>205</v>
      </c>
      <c r="F1354" s="176" t="s">
        <v>205</v>
      </c>
      <c r="G1354" s="176" t="s">
        <v>205</v>
      </c>
      <c r="H1354" s="176" t="s">
        <v>205</v>
      </c>
      <c r="I1354" s="176" t="s">
        <v>205</v>
      </c>
      <c r="J1354" s="176" t="s">
        <v>205</v>
      </c>
      <c r="K1354" s="176" t="s">
        <v>204</v>
      </c>
      <c r="L1354" s="176" t="s">
        <v>205</v>
      </c>
      <c r="M1354" s="176" t="s">
        <v>205</v>
      </c>
      <c r="N1354" s="176" t="s">
        <v>204</v>
      </c>
      <c r="O1354" s="176" t="s">
        <v>204</v>
      </c>
      <c r="P1354" s="176" t="s">
        <v>204</v>
      </c>
      <c r="Q1354" s="176" t="s">
        <v>204</v>
      </c>
      <c r="R1354" s="176" t="s">
        <v>204</v>
      </c>
      <c r="S1354" s="176" t="s">
        <v>204</v>
      </c>
      <c r="T1354" s="176" t="s">
        <v>204</v>
      </c>
      <c r="U1354" s="176" t="s">
        <v>266</v>
      </c>
      <c r="V1354" s="176" t="s">
        <v>266</v>
      </c>
      <c r="W1354" s="176" t="s">
        <v>266</v>
      </c>
      <c r="X1354" s="176" t="s">
        <v>266</v>
      </c>
      <c r="Y1354" s="176" t="s">
        <v>266</v>
      </c>
      <c r="Z1354" s="176" t="s">
        <v>266</v>
      </c>
      <c r="AA1354" s="176" t="s">
        <v>266</v>
      </c>
      <c r="AB1354" s="176" t="s">
        <v>266</v>
      </c>
      <c r="AC1354" s="176" t="s">
        <v>266</v>
      </c>
      <c r="AD1354" s="176" t="s">
        <v>266</v>
      </c>
      <c r="AE1354" s="176" t="s">
        <v>266</v>
      </c>
      <c r="AF1354" s="176" t="s">
        <v>266</v>
      </c>
      <c r="AG1354" s="176" t="s">
        <v>266</v>
      </c>
      <c r="AH1354" s="176" t="s">
        <v>266</v>
      </c>
      <c r="AI1354" s="176" t="s">
        <v>266</v>
      </c>
      <c r="AJ1354" s="176" t="s">
        <v>266</v>
      </c>
      <c r="AK1354" s="176" t="s">
        <v>266</v>
      </c>
      <c r="AL1354" s="176" t="s">
        <v>266</v>
      </c>
      <c r="AM1354" s="176" t="s">
        <v>266</v>
      </c>
      <c r="AN1354" s="176" t="s">
        <v>266</v>
      </c>
      <c r="AO1354" s="176" t="s">
        <v>266</v>
      </c>
      <c r="AP1354" s="176" t="s">
        <v>266</v>
      </c>
      <c r="AQ1354" s="176" t="s">
        <v>266</v>
      </c>
      <c r="AR1354" s="176" t="s">
        <v>266</v>
      </c>
      <c r="AS1354" s="176" t="s">
        <v>266</v>
      </c>
      <c r="AT1354" s="176" t="s">
        <v>266</v>
      </c>
      <c r="AU1354" s="176" t="s">
        <v>266</v>
      </c>
      <c r="AV1354" s="176" t="s">
        <v>266</v>
      </c>
      <c r="AW1354" s="176" t="s">
        <v>266</v>
      </c>
      <c r="AX1354" s="176" t="s">
        <v>266</v>
      </c>
    </row>
    <row r="1355" spans="1:50" x14ac:dyDescent="0.3">
      <c r="A1355" s="176">
        <v>814072</v>
      </c>
      <c r="B1355" s="176" t="s">
        <v>492</v>
      </c>
      <c r="C1355" s="176" t="s">
        <v>205</v>
      </c>
      <c r="D1355" s="176" t="s">
        <v>205</v>
      </c>
      <c r="E1355" s="176" t="s">
        <v>205</v>
      </c>
      <c r="F1355" s="176" t="s">
        <v>205</v>
      </c>
      <c r="G1355" s="176" t="s">
        <v>205</v>
      </c>
      <c r="H1355" s="176" t="s">
        <v>205</v>
      </c>
      <c r="I1355" s="176" t="s">
        <v>205</v>
      </c>
      <c r="J1355" s="176" t="s">
        <v>205</v>
      </c>
      <c r="K1355" s="176" t="s">
        <v>205</v>
      </c>
      <c r="L1355" s="176" t="s">
        <v>205</v>
      </c>
      <c r="M1355" s="176" t="s">
        <v>205</v>
      </c>
      <c r="N1355" s="176" t="s">
        <v>205</v>
      </c>
      <c r="O1355" s="176" t="s">
        <v>204</v>
      </c>
      <c r="P1355" s="176" t="s">
        <v>204</v>
      </c>
      <c r="Q1355" s="176" t="s">
        <v>204</v>
      </c>
      <c r="R1355" s="176" t="s">
        <v>204</v>
      </c>
      <c r="S1355" s="176" t="s">
        <v>204</v>
      </c>
      <c r="T1355" s="176" t="s">
        <v>204</v>
      </c>
      <c r="U1355" s="176" t="s">
        <v>266</v>
      </c>
      <c r="V1355" s="176" t="s">
        <v>266</v>
      </c>
      <c r="W1355" s="176" t="s">
        <v>266</v>
      </c>
      <c r="X1355" s="176" t="s">
        <v>266</v>
      </c>
      <c r="Y1355" s="176" t="s">
        <v>266</v>
      </c>
      <c r="Z1355" s="176" t="s">
        <v>266</v>
      </c>
      <c r="AA1355" s="176" t="s">
        <v>266</v>
      </c>
      <c r="AB1355" s="176" t="s">
        <v>266</v>
      </c>
      <c r="AC1355" s="176" t="s">
        <v>266</v>
      </c>
      <c r="AD1355" s="176" t="s">
        <v>266</v>
      </c>
      <c r="AE1355" s="176" t="s">
        <v>266</v>
      </c>
      <c r="AF1355" s="176" t="s">
        <v>266</v>
      </c>
      <c r="AG1355" s="176" t="s">
        <v>266</v>
      </c>
      <c r="AH1355" s="176" t="s">
        <v>266</v>
      </c>
      <c r="AI1355" s="176" t="s">
        <v>266</v>
      </c>
      <c r="AJ1355" s="176" t="s">
        <v>266</v>
      </c>
      <c r="AK1355" s="176" t="s">
        <v>266</v>
      </c>
      <c r="AL1355" s="176" t="s">
        <v>266</v>
      </c>
      <c r="AM1355" s="176" t="s">
        <v>266</v>
      </c>
      <c r="AN1355" s="176" t="s">
        <v>266</v>
      </c>
      <c r="AO1355" s="176" t="s">
        <v>266</v>
      </c>
      <c r="AP1355" s="176" t="s">
        <v>266</v>
      </c>
      <c r="AQ1355" s="176" t="s">
        <v>266</v>
      </c>
      <c r="AR1355" s="176" t="s">
        <v>266</v>
      </c>
      <c r="AS1355" s="176" t="s">
        <v>266</v>
      </c>
      <c r="AT1355" s="176" t="s">
        <v>266</v>
      </c>
      <c r="AU1355" s="176" t="s">
        <v>266</v>
      </c>
      <c r="AV1355" s="176" t="s">
        <v>266</v>
      </c>
      <c r="AW1355" s="176" t="s">
        <v>266</v>
      </c>
      <c r="AX1355" s="176" t="s">
        <v>266</v>
      </c>
    </row>
    <row r="1356" spans="1:50" x14ac:dyDescent="0.3">
      <c r="A1356" s="176">
        <v>814081</v>
      </c>
      <c r="B1356" s="176" t="s">
        <v>492</v>
      </c>
      <c r="C1356" s="176" t="s">
        <v>205</v>
      </c>
      <c r="D1356" s="176" t="s">
        <v>204</v>
      </c>
      <c r="E1356" s="176" t="s">
        <v>205</v>
      </c>
      <c r="F1356" s="176" t="s">
        <v>205</v>
      </c>
      <c r="G1356" s="176" t="s">
        <v>205</v>
      </c>
      <c r="H1356" s="176" t="s">
        <v>205</v>
      </c>
      <c r="I1356" s="176" t="s">
        <v>205</v>
      </c>
      <c r="J1356" s="176" t="s">
        <v>205</v>
      </c>
      <c r="K1356" s="176" t="s">
        <v>205</v>
      </c>
      <c r="L1356" s="176" t="s">
        <v>205</v>
      </c>
      <c r="M1356" s="176" t="s">
        <v>205</v>
      </c>
      <c r="N1356" s="176" t="s">
        <v>205</v>
      </c>
      <c r="O1356" s="176" t="s">
        <v>204</v>
      </c>
      <c r="P1356" s="176" t="s">
        <v>204</v>
      </c>
      <c r="Q1356" s="176" t="s">
        <v>204</v>
      </c>
      <c r="R1356" s="176" t="s">
        <v>204</v>
      </c>
      <c r="S1356" s="176" t="s">
        <v>204</v>
      </c>
      <c r="T1356" s="176" t="s">
        <v>204</v>
      </c>
      <c r="U1356" s="176" t="s">
        <v>266</v>
      </c>
      <c r="V1356" s="176" t="s">
        <v>266</v>
      </c>
      <c r="W1356" s="176" t="s">
        <v>266</v>
      </c>
      <c r="X1356" s="176" t="s">
        <v>266</v>
      </c>
      <c r="Y1356" s="176" t="s">
        <v>266</v>
      </c>
      <c r="Z1356" s="176" t="s">
        <v>266</v>
      </c>
      <c r="AA1356" s="176" t="s">
        <v>266</v>
      </c>
      <c r="AB1356" s="176" t="s">
        <v>266</v>
      </c>
      <c r="AC1356" s="176" t="s">
        <v>266</v>
      </c>
      <c r="AD1356" s="176" t="s">
        <v>266</v>
      </c>
      <c r="AE1356" s="176" t="s">
        <v>266</v>
      </c>
      <c r="AF1356" s="176" t="s">
        <v>266</v>
      </c>
      <c r="AG1356" s="176" t="s">
        <v>266</v>
      </c>
      <c r="AH1356" s="176" t="s">
        <v>266</v>
      </c>
      <c r="AI1356" s="176" t="s">
        <v>266</v>
      </c>
      <c r="AJ1356" s="176" t="s">
        <v>266</v>
      </c>
      <c r="AK1356" s="176" t="s">
        <v>266</v>
      </c>
      <c r="AL1356" s="176" t="s">
        <v>266</v>
      </c>
      <c r="AM1356" s="176" t="s">
        <v>266</v>
      </c>
      <c r="AN1356" s="176" t="s">
        <v>266</v>
      </c>
      <c r="AO1356" s="176" t="s">
        <v>266</v>
      </c>
      <c r="AP1356" s="176" t="s">
        <v>266</v>
      </c>
      <c r="AQ1356" s="176" t="s">
        <v>266</v>
      </c>
      <c r="AR1356" s="176" t="s">
        <v>266</v>
      </c>
      <c r="AS1356" s="176" t="s">
        <v>266</v>
      </c>
      <c r="AT1356" s="176" t="s">
        <v>266</v>
      </c>
      <c r="AU1356" s="176" t="s">
        <v>266</v>
      </c>
      <c r="AV1356" s="176" t="s">
        <v>266</v>
      </c>
      <c r="AW1356" s="176" t="s">
        <v>266</v>
      </c>
      <c r="AX1356" s="176" t="s">
        <v>266</v>
      </c>
    </row>
    <row r="1357" spans="1:50" x14ac:dyDescent="0.3">
      <c r="A1357" s="176">
        <v>814083</v>
      </c>
      <c r="B1357" s="176" t="s">
        <v>492</v>
      </c>
      <c r="C1357" s="176" t="s">
        <v>205</v>
      </c>
      <c r="D1357" s="176" t="s">
        <v>205</v>
      </c>
      <c r="E1357" s="176" t="s">
        <v>205</v>
      </c>
      <c r="F1357" s="176" t="s">
        <v>205</v>
      </c>
      <c r="G1357" s="176" t="s">
        <v>205</v>
      </c>
      <c r="H1357" s="176" t="s">
        <v>205</v>
      </c>
      <c r="I1357" s="176" t="s">
        <v>205</v>
      </c>
      <c r="J1357" s="176" t="s">
        <v>205</v>
      </c>
      <c r="K1357" s="176" t="s">
        <v>205</v>
      </c>
      <c r="L1357" s="176" t="s">
        <v>205</v>
      </c>
      <c r="M1357" s="176" t="s">
        <v>205</v>
      </c>
      <c r="N1357" s="176" t="s">
        <v>205</v>
      </c>
      <c r="O1357" s="176" t="s">
        <v>204</v>
      </c>
      <c r="P1357" s="176" t="s">
        <v>204</v>
      </c>
      <c r="Q1357" s="176" t="s">
        <v>204</v>
      </c>
      <c r="R1357" s="176" t="s">
        <v>204</v>
      </c>
      <c r="S1357" s="176" t="s">
        <v>204</v>
      </c>
      <c r="T1357" s="176" t="s">
        <v>204</v>
      </c>
      <c r="U1357" s="176" t="s">
        <v>266</v>
      </c>
      <c r="V1357" s="176" t="s">
        <v>266</v>
      </c>
      <c r="W1357" s="176" t="s">
        <v>266</v>
      </c>
      <c r="X1357" s="176" t="s">
        <v>266</v>
      </c>
      <c r="Y1357" s="176" t="s">
        <v>266</v>
      </c>
      <c r="Z1357" s="176" t="s">
        <v>266</v>
      </c>
      <c r="AA1357" s="176" t="s">
        <v>266</v>
      </c>
      <c r="AB1357" s="176" t="s">
        <v>266</v>
      </c>
      <c r="AC1357" s="176" t="s">
        <v>266</v>
      </c>
      <c r="AD1357" s="176" t="s">
        <v>266</v>
      </c>
      <c r="AE1357" s="176" t="s">
        <v>266</v>
      </c>
      <c r="AF1357" s="176" t="s">
        <v>266</v>
      </c>
      <c r="AG1357" s="176" t="s">
        <v>266</v>
      </c>
      <c r="AH1357" s="176" t="s">
        <v>266</v>
      </c>
      <c r="AI1357" s="176" t="s">
        <v>266</v>
      </c>
      <c r="AJ1357" s="176" t="s">
        <v>266</v>
      </c>
      <c r="AK1357" s="176" t="s">
        <v>266</v>
      </c>
      <c r="AL1357" s="176" t="s">
        <v>266</v>
      </c>
      <c r="AM1357" s="176" t="s">
        <v>266</v>
      </c>
      <c r="AN1357" s="176" t="s">
        <v>266</v>
      </c>
      <c r="AO1357" s="176" t="s">
        <v>266</v>
      </c>
      <c r="AP1357" s="176" t="s">
        <v>266</v>
      </c>
      <c r="AQ1357" s="176" t="s">
        <v>266</v>
      </c>
      <c r="AR1357" s="176" t="s">
        <v>266</v>
      </c>
      <c r="AS1357" s="176" t="s">
        <v>266</v>
      </c>
      <c r="AT1357" s="176" t="s">
        <v>266</v>
      </c>
      <c r="AU1357" s="176" t="s">
        <v>266</v>
      </c>
      <c r="AV1357" s="176" t="s">
        <v>266</v>
      </c>
      <c r="AW1357" s="176" t="s">
        <v>266</v>
      </c>
      <c r="AX1357" s="176" t="s">
        <v>266</v>
      </c>
    </row>
    <row r="1358" spans="1:50" x14ac:dyDescent="0.3">
      <c r="A1358" s="176">
        <v>814090</v>
      </c>
      <c r="B1358" s="176" t="s">
        <v>492</v>
      </c>
      <c r="C1358" s="176" t="s">
        <v>205</v>
      </c>
      <c r="D1358" s="176" t="s">
        <v>204</v>
      </c>
      <c r="E1358" s="176" t="s">
        <v>205</v>
      </c>
      <c r="F1358" s="176" t="s">
        <v>205</v>
      </c>
      <c r="G1358" s="176" t="s">
        <v>205</v>
      </c>
      <c r="H1358" s="176" t="s">
        <v>205</v>
      </c>
      <c r="I1358" s="176" t="s">
        <v>205</v>
      </c>
      <c r="J1358" s="176" t="s">
        <v>205</v>
      </c>
      <c r="K1358" s="176" t="s">
        <v>205</v>
      </c>
      <c r="L1358" s="176" t="s">
        <v>205</v>
      </c>
      <c r="M1358" s="176" t="s">
        <v>205</v>
      </c>
      <c r="N1358" s="176" t="s">
        <v>205</v>
      </c>
      <c r="O1358" s="176" t="s">
        <v>204</v>
      </c>
      <c r="P1358" s="176" t="s">
        <v>204</v>
      </c>
      <c r="Q1358" s="176" t="s">
        <v>204</v>
      </c>
      <c r="R1358" s="176" t="s">
        <v>204</v>
      </c>
      <c r="S1358" s="176" t="s">
        <v>204</v>
      </c>
      <c r="T1358" s="176" t="s">
        <v>204</v>
      </c>
      <c r="U1358" s="176" t="s">
        <v>266</v>
      </c>
      <c r="V1358" s="176" t="s">
        <v>266</v>
      </c>
      <c r="W1358" s="176" t="s">
        <v>266</v>
      </c>
      <c r="X1358" s="176" t="s">
        <v>266</v>
      </c>
      <c r="Y1358" s="176" t="s">
        <v>266</v>
      </c>
      <c r="Z1358" s="176" t="s">
        <v>266</v>
      </c>
      <c r="AA1358" s="176" t="s">
        <v>266</v>
      </c>
      <c r="AB1358" s="176" t="s">
        <v>266</v>
      </c>
      <c r="AC1358" s="176" t="s">
        <v>266</v>
      </c>
      <c r="AD1358" s="176" t="s">
        <v>266</v>
      </c>
      <c r="AE1358" s="176" t="s">
        <v>266</v>
      </c>
      <c r="AF1358" s="176" t="s">
        <v>266</v>
      </c>
      <c r="AG1358" s="176" t="s">
        <v>266</v>
      </c>
      <c r="AH1358" s="176" t="s">
        <v>266</v>
      </c>
      <c r="AI1358" s="176" t="s">
        <v>266</v>
      </c>
      <c r="AJ1358" s="176" t="s">
        <v>266</v>
      </c>
      <c r="AK1358" s="176" t="s">
        <v>266</v>
      </c>
      <c r="AL1358" s="176" t="s">
        <v>266</v>
      </c>
      <c r="AM1358" s="176" t="s">
        <v>266</v>
      </c>
      <c r="AN1358" s="176" t="s">
        <v>266</v>
      </c>
      <c r="AO1358" s="176" t="s">
        <v>266</v>
      </c>
      <c r="AP1358" s="176" t="s">
        <v>266</v>
      </c>
      <c r="AQ1358" s="176" t="s">
        <v>266</v>
      </c>
      <c r="AR1358" s="176" t="s">
        <v>266</v>
      </c>
      <c r="AS1358" s="176" t="s">
        <v>266</v>
      </c>
      <c r="AT1358" s="176" t="s">
        <v>266</v>
      </c>
      <c r="AU1358" s="176" t="s">
        <v>266</v>
      </c>
      <c r="AV1358" s="176" t="s">
        <v>266</v>
      </c>
      <c r="AW1358" s="176" t="s">
        <v>266</v>
      </c>
      <c r="AX1358" s="176" t="s">
        <v>266</v>
      </c>
    </row>
    <row r="1359" spans="1:50" x14ac:dyDescent="0.3">
      <c r="A1359" s="176">
        <v>814093</v>
      </c>
      <c r="B1359" s="176" t="s">
        <v>492</v>
      </c>
      <c r="C1359" s="176" t="s">
        <v>205</v>
      </c>
      <c r="D1359" s="176" t="s">
        <v>205</v>
      </c>
      <c r="E1359" s="176" t="s">
        <v>205</v>
      </c>
      <c r="F1359" s="176" t="s">
        <v>940</v>
      </c>
      <c r="G1359" s="176" t="s">
        <v>205</v>
      </c>
      <c r="H1359" s="176" t="s">
        <v>940</v>
      </c>
      <c r="I1359" s="176" t="s">
        <v>205</v>
      </c>
      <c r="J1359" s="176" t="s">
        <v>205</v>
      </c>
      <c r="K1359" s="176" t="s">
        <v>205</v>
      </c>
      <c r="L1359" s="176" t="s">
        <v>205</v>
      </c>
      <c r="M1359" s="176" t="s">
        <v>205</v>
      </c>
      <c r="N1359" s="176" t="s">
        <v>940</v>
      </c>
      <c r="O1359" s="176" t="s">
        <v>204</v>
      </c>
      <c r="P1359" s="176" t="s">
        <v>204</v>
      </c>
      <c r="Q1359" s="176" t="s">
        <v>204</v>
      </c>
      <c r="R1359" s="176" t="s">
        <v>940</v>
      </c>
      <c r="S1359" s="176" t="s">
        <v>204</v>
      </c>
      <c r="T1359" s="176" t="s">
        <v>204</v>
      </c>
      <c r="U1359" s="176" t="s">
        <v>266</v>
      </c>
      <c r="V1359" s="176" t="s">
        <v>940</v>
      </c>
      <c r="W1359" s="176" t="s">
        <v>940</v>
      </c>
      <c r="X1359" s="176" t="s">
        <v>266</v>
      </c>
      <c r="Y1359" s="176" t="s">
        <v>266</v>
      </c>
      <c r="Z1359" s="176" t="s">
        <v>940</v>
      </c>
      <c r="AA1359" s="176" t="s">
        <v>266</v>
      </c>
      <c r="AB1359" s="176" t="s">
        <v>266</v>
      </c>
      <c r="AC1359" s="176" t="s">
        <v>940</v>
      </c>
      <c r="AD1359" s="176" t="s">
        <v>940</v>
      </c>
      <c r="AE1359" s="176" t="s">
        <v>940</v>
      </c>
      <c r="AF1359" s="176" t="s">
        <v>266</v>
      </c>
      <c r="AG1359" s="176" t="s">
        <v>940</v>
      </c>
      <c r="AH1359" s="176" t="s">
        <v>266</v>
      </c>
      <c r="AI1359" s="176" t="s">
        <v>266</v>
      </c>
      <c r="AJ1359" s="176" t="s">
        <v>266</v>
      </c>
      <c r="AK1359" s="176" t="s">
        <v>266</v>
      </c>
      <c r="AL1359" s="176" t="s">
        <v>266</v>
      </c>
      <c r="AM1359" s="176" t="s">
        <v>266</v>
      </c>
      <c r="AN1359" s="176" t="s">
        <v>266</v>
      </c>
      <c r="AO1359" s="176" t="s">
        <v>266</v>
      </c>
      <c r="AP1359" s="176" t="s">
        <v>266</v>
      </c>
      <c r="AQ1359" s="176" t="s">
        <v>266</v>
      </c>
      <c r="AR1359" s="176" t="s">
        <v>266</v>
      </c>
      <c r="AS1359" s="176" t="s">
        <v>266</v>
      </c>
      <c r="AT1359" s="176" t="s">
        <v>266</v>
      </c>
      <c r="AU1359" s="176" t="s">
        <v>266</v>
      </c>
      <c r="AV1359" s="176" t="s">
        <v>266</v>
      </c>
      <c r="AW1359" s="176" t="s">
        <v>266</v>
      </c>
      <c r="AX1359" s="176" t="s">
        <v>266</v>
      </c>
    </row>
    <row r="1360" spans="1:50" x14ac:dyDescent="0.3">
      <c r="A1360" s="176">
        <v>814094</v>
      </c>
      <c r="B1360" s="176" t="s">
        <v>492</v>
      </c>
      <c r="C1360" s="176" t="s">
        <v>205</v>
      </c>
      <c r="D1360" s="176" t="s">
        <v>205</v>
      </c>
      <c r="E1360" s="176" t="s">
        <v>205</v>
      </c>
      <c r="F1360" s="176" t="s">
        <v>205</v>
      </c>
      <c r="G1360" s="176" t="s">
        <v>205</v>
      </c>
      <c r="H1360" s="176" t="s">
        <v>205</v>
      </c>
      <c r="I1360" s="176" t="s">
        <v>205</v>
      </c>
      <c r="J1360" s="176" t="s">
        <v>205</v>
      </c>
      <c r="K1360" s="176" t="s">
        <v>205</v>
      </c>
      <c r="L1360" s="176" t="s">
        <v>205</v>
      </c>
      <c r="M1360" s="176" t="s">
        <v>205</v>
      </c>
      <c r="N1360" s="176" t="s">
        <v>205</v>
      </c>
      <c r="O1360" s="176" t="s">
        <v>204</v>
      </c>
      <c r="P1360" s="176" t="s">
        <v>204</v>
      </c>
      <c r="Q1360" s="176" t="s">
        <v>204</v>
      </c>
      <c r="R1360" s="176" t="s">
        <v>204</v>
      </c>
      <c r="S1360" s="176" t="s">
        <v>204</v>
      </c>
      <c r="T1360" s="176" t="s">
        <v>204</v>
      </c>
      <c r="U1360" s="176" t="s">
        <v>266</v>
      </c>
      <c r="V1360" s="176" t="s">
        <v>266</v>
      </c>
      <c r="W1360" s="176" t="s">
        <v>266</v>
      </c>
      <c r="X1360" s="176" t="s">
        <v>266</v>
      </c>
      <c r="Y1360" s="176" t="s">
        <v>266</v>
      </c>
      <c r="Z1360" s="176" t="s">
        <v>266</v>
      </c>
      <c r="AA1360" s="176" t="s">
        <v>266</v>
      </c>
      <c r="AB1360" s="176" t="s">
        <v>266</v>
      </c>
      <c r="AC1360" s="176" t="s">
        <v>266</v>
      </c>
      <c r="AD1360" s="176" t="s">
        <v>266</v>
      </c>
      <c r="AE1360" s="176" t="s">
        <v>266</v>
      </c>
      <c r="AF1360" s="176" t="s">
        <v>266</v>
      </c>
      <c r="AG1360" s="176" t="s">
        <v>266</v>
      </c>
      <c r="AH1360" s="176" t="s">
        <v>266</v>
      </c>
      <c r="AI1360" s="176" t="s">
        <v>266</v>
      </c>
      <c r="AJ1360" s="176" t="s">
        <v>266</v>
      </c>
      <c r="AK1360" s="176" t="s">
        <v>266</v>
      </c>
      <c r="AL1360" s="176" t="s">
        <v>266</v>
      </c>
      <c r="AM1360" s="176" t="s">
        <v>266</v>
      </c>
      <c r="AN1360" s="176" t="s">
        <v>266</v>
      </c>
      <c r="AO1360" s="176" t="s">
        <v>266</v>
      </c>
      <c r="AP1360" s="176" t="s">
        <v>266</v>
      </c>
      <c r="AQ1360" s="176" t="s">
        <v>266</v>
      </c>
      <c r="AR1360" s="176" t="s">
        <v>266</v>
      </c>
      <c r="AS1360" s="176" t="s">
        <v>266</v>
      </c>
      <c r="AT1360" s="176" t="s">
        <v>266</v>
      </c>
      <c r="AU1360" s="176" t="s">
        <v>266</v>
      </c>
      <c r="AV1360" s="176" t="s">
        <v>266</v>
      </c>
      <c r="AW1360" s="176" t="s">
        <v>266</v>
      </c>
      <c r="AX1360" s="176" t="s">
        <v>266</v>
      </c>
    </row>
    <row r="1361" spans="1:50" x14ac:dyDescent="0.3">
      <c r="A1361" s="176">
        <v>814098</v>
      </c>
      <c r="B1361" s="176" t="s">
        <v>492</v>
      </c>
      <c r="C1361" s="176" t="s">
        <v>205</v>
      </c>
      <c r="D1361" s="176" t="s">
        <v>205</v>
      </c>
      <c r="E1361" s="176" t="s">
        <v>205</v>
      </c>
      <c r="F1361" s="176" t="s">
        <v>205</v>
      </c>
      <c r="G1361" s="176" t="s">
        <v>205</v>
      </c>
      <c r="H1361" s="176" t="s">
        <v>205</v>
      </c>
      <c r="I1361" s="176" t="s">
        <v>205</v>
      </c>
      <c r="J1361" s="176" t="s">
        <v>205</v>
      </c>
      <c r="K1361" s="176" t="s">
        <v>205</v>
      </c>
      <c r="L1361" s="176" t="s">
        <v>205</v>
      </c>
      <c r="M1361" s="176" t="s">
        <v>205</v>
      </c>
      <c r="N1361" s="176" t="s">
        <v>205</v>
      </c>
      <c r="O1361" s="176" t="s">
        <v>204</v>
      </c>
      <c r="P1361" s="176" t="s">
        <v>204</v>
      </c>
      <c r="Q1361" s="176" t="s">
        <v>204</v>
      </c>
      <c r="R1361" s="176" t="s">
        <v>204</v>
      </c>
      <c r="S1361" s="176" t="s">
        <v>204</v>
      </c>
      <c r="T1361" s="176" t="s">
        <v>204</v>
      </c>
      <c r="U1361" s="176" t="s">
        <v>266</v>
      </c>
      <c r="V1361" s="176" t="s">
        <v>266</v>
      </c>
      <c r="W1361" s="176" t="s">
        <v>266</v>
      </c>
      <c r="X1361" s="176" t="s">
        <v>266</v>
      </c>
      <c r="Y1361" s="176" t="s">
        <v>266</v>
      </c>
      <c r="Z1361" s="176" t="s">
        <v>266</v>
      </c>
      <c r="AA1361" s="176" t="s">
        <v>266</v>
      </c>
      <c r="AB1361" s="176" t="s">
        <v>266</v>
      </c>
      <c r="AC1361" s="176" t="s">
        <v>266</v>
      </c>
      <c r="AD1361" s="176" t="s">
        <v>266</v>
      </c>
      <c r="AE1361" s="176" t="s">
        <v>266</v>
      </c>
      <c r="AF1361" s="176" t="s">
        <v>266</v>
      </c>
      <c r="AG1361" s="176" t="s">
        <v>266</v>
      </c>
      <c r="AH1361" s="176" t="s">
        <v>266</v>
      </c>
      <c r="AI1361" s="176" t="s">
        <v>266</v>
      </c>
      <c r="AJ1361" s="176" t="s">
        <v>266</v>
      </c>
      <c r="AK1361" s="176" t="s">
        <v>266</v>
      </c>
      <c r="AL1361" s="176" t="s">
        <v>266</v>
      </c>
      <c r="AM1361" s="176" t="s">
        <v>266</v>
      </c>
      <c r="AN1361" s="176" t="s">
        <v>266</v>
      </c>
      <c r="AO1361" s="176" t="s">
        <v>266</v>
      </c>
      <c r="AP1361" s="176" t="s">
        <v>266</v>
      </c>
      <c r="AQ1361" s="176" t="s">
        <v>266</v>
      </c>
      <c r="AR1361" s="176" t="s">
        <v>266</v>
      </c>
      <c r="AS1361" s="176" t="s">
        <v>266</v>
      </c>
      <c r="AT1361" s="176" t="s">
        <v>266</v>
      </c>
      <c r="AU1361" s="176" t="s">
        <v>266</v>
      </c>
      <c r="AV1361" s="176" t="s">
        <v>266</v>
      </c>
      <c r="AW1361" s="176" t="s">
        <v>266</v>
      </c>
      <c r="AX1361" s="176" t="s">
        <v>266</v>
      </c>
    </row>
    <row r="1362" spans="1:50" x14ac:dyDescent="0.3">
      <c r="A1362" s="176">
        <v>814123</v>
      </c>
      <c r="B1362" s="176" t="s">
        <v>492</v>
      </c>
      <c r="C1362" s="176" t="s">
        <v>205</v>
      </c>
      <c r="D1362" s="176" t="s">
        <v>205</v>
      </c>
      <c r="E1362" s="176" t="s">
        <v>205</v>
      </c>
      <c r="F1362" s="176" t="s">
        <v>205</v>
      </c>
      <c r="G1362" s="176" t="s">
        <v>205</v>
      </c>
      <c r="H1362" s="176" t="s">
        <v>205</v>
      </c>
      <c r="I1362" s="176" t="s">
        <v>205</v>
      </c>
      <c r="J1362" s="176" t="s">
        <v>205</v>
      </c>
      <c r="K1362" s="176" t="s">
        <v>205</v>
      </c>
      <c r="L1362" s="176" t="s">
        <v>205</v>
      </c>
      <c r="M1362" s="176" t="s">
        <v>205</v>
      </c>
      <c r="N1362" s="176" t="s">
        <v>205</v>
      </c>
      <c r="O1362" s="176" t="s">
        <v>204</v>
      </c>
      <c r="P1362" s="176" t="s">
        <v>204</v>
      </c>
      <c r="Q1362" s="176" t="s">
        <v>204</v>
      </c>
      <c r="R1362" s="176" t="s">
        <v>204</v>
      </c>
      <c r="S1362" s="176" t="s">
        <v>204</v>
      </c>
      <c r="T1362" s="176" t="s">
        <v>204</v>
      </c>
      <c r="U1362" s="176" t="s">
        <v>266</v>
      </c>
      <c r="V1362" s="176" t="s">
        <v>266</v>
      </c>
      <c r="W1362" s="176" t="s">
        <v>266</v>
      </c>
      <c r="X1362" s="176" t="s">
        <v>266</v>
      </c>
      <c r="Y1362" s="176" t="s">
        <v>266</v>
      </c>
      <c r="Z1362" s="176" t="s">
        <v>266</v>
      </c>
      <c r="AA1362" s="176" t="s">
        <v>266</v>
      </c>
      <c r="AB1362" s="176" t="s">
        <v>266</v>
      </c>
      <c r="AC1362" s="176" t="s">
        <v>266</v>
      </c>
      <c r="AD1362" s="176" t="s">
        <v>266</v>
      </c>
      <c r="AE1362" s="176" t="s">
        <v>266</v>
      </c>
      <c r="AF1362" s="176" t="s">
        <v>266</v>
      </c>
      <c r="AG1362" s="176" t="s">
        <v>266</v>
      </c>
      <c r="AH1362" s="176" t="s">
        <v>266</v>
      </c>
      <c r="AI1362" s="176" t="s">
        <v>266</v>
      </c>
      <c r="AJ1362" s="176" t="s">
        <v>266</v>
      </c>
      <c r="AK1362" s="176" t="s">
        <v>266</v>
      </c>
      <c r="AL1362" s="176" t="s">
        <v>266</v>
      </c>
      <c r="AM1362" s="176" t="s">
        <v>266</v>
      </c>
      <c r="AN1362" s="176" t="s">
        <v>266</v>
      </c>
      <c r="AO1362" s="176" t="s">
        <v>266</v>
      </c>
      <c r="AP1362" s="176" t="s">
        <v>266</v>
      </c>
      <c r="AQ1362" s="176" t="s">
        <v>266</v>
      </c>
      <c r="AR1362" s="176" t="s">
        <v>266</v>
      </c>
      <c r="AS1362" s="176" t="s">
        <v>266</v>
      </c>
      <c r="AT1362" s="176" t="s">
        <v>266</v>
      </c>
      <c r="AU1362" s="176" t="s">
        <v>266</v>
      </c>
      <c r="AV1362" s="176" t="s">
        <v>266</v>
      </c>
      <c r="AW1362" s="176" t="s">
        <v>266</v>
      </c>
      <c r="AX1362" s="176" t="s">
        <v>266</v>
      </c>
    </row>
    <row r="1363" spans="1:50" x14ac:dyDescent="0.3">
      <c r="A1363" s="176">
        <v>814128</v>
      </c>
      <c r="B1363" s="176" t="s">
        <v>492</v>
      </c>
      <c r="C1363" s="176" t="s">
        <v>205</v>
      </c>
      <c r="D1363" s="176" t="s">
        <v>205</v>
      </c>
      <c r="E1363" s="176" t="s">
        <v>205</v>
      </c>
      <c r="F1363" s="176" t="s">
        <v>205</v>
      </c>
      <c r="G1363" s="176" t="s">
        <v>205</v>
      </c>
      <c r="H1363" s="176" t="s">
        <v>940</v>
      </c>
      <c r="I1363" s="176" t="s">
        <v>205</v>
      </c>
      <c r="J1363" s="176" t="s">
        <v>205</v>
      </c>
      <c r="K1363" s="176" t="s">
        <v>205</v>
      </c>
      <c r="L1363" s="176" t="s">
        <v>205</v>
      </c>
      <c r="M1363" s="176" t="s">
        <v>940</v>
      </c>
      <c r="N1363" s="176" t="s">
        <v>205</v>
      </c>
      <c r="O1363" s="176" t="s">
        <v>204</v>
      </c>
      <c r="P1363" s="176" t="s">
        <v>204</v>
      </c>
      <c r="Q1363" s="176" t="s">
        <v>204</v>
      </c>
      <c r="R1363" s="176" t="s">
        <v>940</v>
      </c>
      <c r="S1363" s="176" t="s">
        <v>204</v>
      </c>
      <c r="T1363" s="176" t="s">
        <v>204</v>
      </c>
      <c r="U1363" s="176" t="s">
        <v>266</v>
      </c>
      <c r="V1363" s="176" t="s">
        <v>940</v>
      </c>
      <c r="W1363" s="176" t="s">
        <v>940</v>
      </c>
      <c r="X1363" s="176" t="s">
        <v>266</v>
      </c>
      <c r="Y1363" s="176" t="s">
        <v>266</v>
      </c>
      <c r="Z1363" s="176" t="s">
        <v>940</v>
      </c>
      <c r="AA1363" s="176" t="s">
        <v>266</v>
      </c>
      <c r="AB1363" s="176" t="s">
        <v>266</v>
      </c>
      <c r="AC1363" s="176" t="s">
        <v>940</v>
      </c>
      <c r="AD1363" s="176" t="s">
        <v>940</v>
      </c>
      <c r="AE1363" s="176" t="s">
        <v>940</v>
      </c>
      <c r="AF1363" s="176" t="s">
        <v>266</v>
      </c>
      <c r="AG1363" s="176" t="s">
        <v>940</v>
      </c>
      <c r="AH1363" s="176" t="s">
        <v>940</v>
      </c>
      <c r="AI1363" s="176" t="s">
        <v>266</v>
      </c>
      <c r="AJ1363" s="176" t="s">
        <v>266</v>
      </c>
      <c r="AK1363" s="176" t="s">
        <v>266</v>
      </c>
      <c r="AL1363" s="176" t="s">
        <v>266</v>
      </c>
      <c r="AM1363" s="176" t="s">
        <v>266</v>
      </c>
      <c r="AN1363" s="176" t="s">
        <v>266</v>
      </c>
      <c r="AO1363" s="176" t="s">
        <v>266</v>
      </c>
      <c r="AP1363" s="176" t="s">
        <v>266</v>
      </c>
      <c r="AQ1363" s="176" t="s">
        <v>266</v>
      </c>
      <c r="AR1363" s="176" t="s">
        <v>266</v>
      </c>
      <c r="AS1363" s="176" t="s">
        <v>266</v>
      </c>
      <c r="AT1363" s="176" t="s">
        <v>266</v>
      </c>
      <c r="AU1363" s="176" t="s">
        <v>266</v>
      </c>
      <c r="AV1363" s="176" t="s">
        <v>266</v>
      </c>
      <c r="AW1363" s="176" t="s">
        <v>266</v>
      </c>
      <c r="AX1363" s="176" t="s">
        <v>266</v>
      </c>
    </row>
    <row r="1364" spans="1:50" x14ac:dyDescent="0.3">
      <c r="A1364" s="176">
        <v>814134</v>
      </c>
      <c r="B1364" s="176" t="s">
        <v>492</v>
      </c>
      <c r="C1364" s="176" t="s">
        <v>205</v>
      </c>
      <c r="D1364" s="176" t="s">
        <v>205</v>
      </c>
      <c r="E1364" s="176" t="s">
        <v>205</v>
      </c>
      <c r="F1364" s="176" t="s">
        <v>205</v>
      </c>
      <c r="G1364" s="176" t="s">
        <v>205</v>
      </c>
      <c r="H1364" s="176" t="s">
        <v>205</v>
      </c>
      <c r="I1364" s="176" t="s">
        <v>205</v>
      </c>
      <c r="J1364" s="176" t="s">
        <v>205</v>
      </c>
      <c r="K1364" s="176" t="s">
        <v>205</v>
      </c>
      <c r="L1364" s="176" t="s">
        <v>205</v>
      </c>
      <c r="M1364" s="176" t="s">
        <v>205</v>
      </c>
      <c r="N1364" s="176" t="s">
        <v>205</v>
      </c>
      <c r="O1364" s="176" t="s">
        <v>204</v>
      </c>
      <c r="P1364" s="176" t="s">
        <v>204</v>
      </c>
      <c r="Q1364" s="176" t="s">
        <v>204</v>
      </c>
      <c r="R1364" s="176" t="s">
        <v>204</v>
      </c>
      <c r="S1364" s="176" t="s">
        <v>204</v>
      </c>
      <c r="T1364" s="176" t="s">
        <v>204</v>
      </c>
      <c r="U1364" s="176" t="s">
        <v>266</v>
      </c>
      <c r="V1364" s="176" t="s">
        <v>266</v>
      </c>
      <c r="W1364" s="176" t="s">
        <v>266</v>
      </c>
      <c r="X1364" s="176" t="s">
        <v>266</v>
      </c>
      <c r="Y1364" s="176" t="s">
        <v>266</v>
      </c>
      <c r="Z1364" s="176" t="s">
        <v>266</v>
      </c>
      <c r="AA1364" s="176" t="s">
        <v>266</v>
      </c>
      <c r="AB1364" s="176" t="s">
        <v>266</v>
      </c>
      <c r="AC1364" s="176" t="s">
        <v>266</v>
      </c>
      <c r="AD1364" s="176" t="s">
        <v>266</v>
      </c>
      <c r="AE1364" s="176" t="s">
        <v>266</v>
      </c>
      <c r="AF1364" s="176" t="s">
        <v>266</v>
      </c>
      <c r="AG1364" s="176" t="s">
        <v>266</v>
      </c>
      <c r="AH1364" s="176" t="s">
        <v>266</v>
      </c>
      <c r="AI1364" s="176" t="s">
        <v>266</v>
      </c>
      <c r="AJ1364" s="176" t="s">
        <v>266</v>
      </c>
      <c r="AK1364" s="176" t="s">
        <v>266</v>
      </c>
      <c r="AL1364" s="176" t="s">
        <v>266</v>
      </c>
      <c r="AM1364" s="176" t="s">
        <v>266</v>
      </c>
      <c r="AN1364" s="176" t="s">
        <v>266</v>
      </c>
      <c r="AO1364" s="176" t="s">
        <v>266</v>
      </c>
      <c r="AP1364" s="176" t="s">
        <v>266</v>
      </c>
      <c r="AQ1364" s="176" t="s">
        <v>266</v>
      </c>
      <c r="AR1364" s="176" t="s">
        <v>266</v>
      </c>
      <c r="AS1364" s="176" t="s">
        <v>266</v>
      </c>
      <c r="AT1364" s="176" t="s">
        <v>266</v>
      </c>
      <c r="AU1364" s="176" t="s">
        <v>266</v>
      </c>
      <c r="AV1364" s="176" t="s">
        <v>266</v>
      </c>
      <c r="AW1364" s="176" t="s">
        <v>266</v>
      </c>
      <c r="AX1364" s="176" t="s">
        <v>266</v>
      </c>
    </row>
    <row r="1365" spans="1:50" x14ac:dyDescent="0.3">
      <c r="A1365" s="176">
        <v>814135</v>
      </c>
      <c r="B1365" s="176" t="s">
        <v>492</v>
      </c>
      <c r="C1365" s="176" t="s">
        <v>205</v>
      </c>
      <c r="D1365" s="176" t="s">
        <v>205</v>
      </c>
      <c r="E1365" s="176" t="s">
        <v>205</v>
      </c>
      <c r="F1365" s="176" t="s">
        <v>940</v>
      </c>
      <c r="G1365" s="176" t="s">
        <v>205</v>
      </c>
      <c r="H1365" s="176" t="s">
        <v>940</v>
      </c>
      <c r="I1365" s="176" t="s">
        <v>205</v>
      </c>
      <c r="J1365" s="176" t="s">
        <v>205</v>
      </c>
      <c r="K1365" s="176" t="s">
        <v>205</v>
      </c>
      <c r="L1365" s="176" t="s">
        <v>205</v>
      </c>
      <c r="M1365" s="176" t="s">
        <v>205</v>
      </c>
      <c r="N1365" s="176" t="s">
        <v>940</v>
      </c>
      <c r="O1365" s="176" t="s">
        <v>204</v>
      </c>
      <c r="P1365" s="176" t="s">
        <v>204</v>
      </c>
      <c r="Q1365" s="176" t="s">
        <v>204</v>
      </c>
      <c r="R1365" s="176" t="s">
        <v>940</v>
      </c>
      <c r="S1365" s="176" t="s">
        <v>204</v>
      </c>
      <c r="T1365" s="176" t="s">
        <v>204</v>
      </c>
      <c r="U1365" s="176" t="s">
        <v>266</v>
      </c>
      <c r="V1365" s="176" t="s">
        <v>940</v>
      </c>
      <c r="W1365" s="176" t="s">
        <v>940</v>
      </c>
      <c r="X1365" s="176" t="s">
        <v>266</v>
      </c>
      <c r="Y1365" s="176" t="s">
        <v>266</v>
      </c>
      <c r="Z1365" s="176" t="s">
        <v>940</v>
      </c>
      <c r="AA1365" s="176" t="s">
        <v>266</v>
      </c>
      <c r="AB1365" s="176" t="s">
        <v>266</v>
      </c>
      <c r="AC1365" s="176" t="s">
        <v>940</v>
      </c>
      <c r="AD1365" s="176" t="s">
        <v>940</v>
      </c>
      <c r="AE1365" s="176" t="s">
        <v>940</v>
      </c>
      <c r="AF1365" s="176" t="s">
        <v>266</v>
      </c>
      <c r="AG1365" s="176" t="s">
        <v>940</v>
      </c>
      <c r="AH1365" s="176" t="s">
        <v>266</v>
      </c>
      <c r="AI1365" s="176" t="s">
        <v>266</v>
      </c>
      <c r="AJ1365" s="176" t="s">
        <v>266</v>
      </c>
      <c r="AK1365" s="176" t="s">
        <v>266</v>
      </c>
      <c r="AL1365" s="176" t="s">
        <v>266</v>
      </c>
      <c r="AM1365" s="176" t="s">
        <v>266</v>
      </c>
      <c r="AN1365" s="176" t="s">
        <v>266</v>
      </c>
      <c r="AO1365" s="176" t="s">
        <v>266</v>
      </c>
      <c r="AP1365" s="176" t="s">
        <v>266</v>
      </c>
      <c r="AQ1365" s="176" t="s">
        <v>266</v>
      </c>
      <c r="AR1365" s="176" t="s">
        <v>266</v>
      </c>
      <c r="AS1365" s="176" t="s">
        <v>266</v>
      </c>
      <c r="AT1365" s="176" t="s">
        <v>266</v>
      </c>
      <c r="AU1365" s="176" t="s">
        <v>266</v>
      </c>
      <c r="AV1365" s="176" t="s">
        <v>266</v>
      </c>
      <c r="AW1365" s="176" t="s">
        <v>266</v>
      </c>
      <c r="AX1365" s="176" t="s">
        <v>266</v>
      </c>
    </row>
    <row r="1366" spans="1:50" x14ac:dyDescent="0.3">
      <c r="A1366" s="176">
        <v>814137</v>
      </c>
      <c r="B1366" s="176" t="s">
        <v>492</v>
      </c>
      <c r="C1366" s="176" t="s">
        <v>205</v>
      </c>
      <c r="D1366" s="176" t="s">
        <v>205</v>
      </c>
      <c r="E1366" s="176" t="s">
        <v>204</v>
      </c>
      <c r="F1366" s="176" t="s">
        <v>205</v>
      </c>
      <c r="G1366" s="176" t="s">
        <v>205</v>
      </c>
      <c r="H1366" s="176" t="s">
        <v>205</v>
      </c>
      <c r="I1366" s="176" t="s">
        <v>205</v>
      </c>
      <c r="J1366" s="176" t="s">
        <v>205</v>
      </c>
      <c r="K1366" s="176" t="s">
        <v>205</v>
      </c>
      <c r="L1366" s="176" t="s">
        <v>204</v>
      </c>
      <c r="M1366" s="176" t="s">
        <v>204</v>
      </c>
      <c r="N1366" s="176" t="s">
        <v>205</v>
      </c>
      <c r="O1366" s="176" t="s">
        <v>204</v>
      </c>
      <c r="P1366" s="176" t="s">
        <v>204</v>
      </c>
      <c r="Q1366" s="176" t="s">
        <v>204</v>
      </c>
      <c r="R1366" s="176" t="s">
        <v>204</v>
      </c>
      <c r="S1366" s="176" t="s">
        <v>204</v>
      </c>
      <c r="T1366" s="176" t="s">
        <v>204</v>
      </c>
      <c r="U1366" s="176" t="s">
        <v>266</v>
      </c>
      <c r="V1366" s="176" t="s">
        <v>266</v>
      </c>
      <c r="W1366" s="176" t="s">
        <v>266</v>
      </c>
      <c r="X1366" s="176" t="s">
        <v>266</v>
      </c>
      <c r="Y1366" s="176" t="s">
        <v>266</v>
      </c>
      <c r="Z1366" s="176" t="s">
        <v>266</v>
      </c>
      <c r="AA1366" s="176" t="s">
        <v>266</v>
      </c>
      <c r="AB1366" s="176" t="s">
        <v>266</v>
      </c>
      <c r="AC1366" s="176" t="s">
        <v>266</v>
      </c>
      <c r="AD1366" s="176" t="s">
        <v>266</v>
      </c>
      <c r="AE1366" s="176" t="s">
        <v>266</v>
      </c>
      <c r="AF1366" s="176" t="s">
        <v>266</v>
      </c>
      <c r="AG1366" s="176" t="s">
        <v>266</v>
      </c>
      <c r="AH1366" s="176" t="s">
        <v>266</v>
      </c>
      <c r="AI1366" s="176" t="s">
        <v>266</v>
      </c>
      <c r="AJ1366" s="176" t="s">
        <v>266</v>
      </c>
      <c r="AK1366" s="176" t="s">
        <v>266</v>
      </c>
      <c r="AL1366" s="176" t="s">
        <v>266</v>
      </c>
      <c r="AM1366" s="176" t="s">
        <v>266</v>
      </c>
      <c r="AN1366" s="176" t="s">
        <v>266</v>
      </c>
      <c r="AO1366" s="176" t="s">
        <v>266</v>
      </c>
      <c r="AP1366" s="176" t="s">
        <v>266</v>
      </c>
      <c r="AQ1366" s="176" t="s">
        <v>266</v>
      </c>
      <c r="AR1366" s="176" t="s">
        <v>266</v>
      </c>
      <c r="AS1366" s="176" t="s">
        <v>266</v>
      </c>
      <c r="AT1366" s="176" t="s">
        <v>266</v>
      </c>
      <c r="AU1366" s="176" t="s">
        <v>266</v>
      </c>
      <c r="AV1366" s="176" t="s">
        <v>266</v>
      </c>
      <c r="AW1366" s="176" t="s">
        <v>266</v>
      </c>
      <c r="AX1366" s="176" t="s">
        <v>266</v>
      </c>
    </row>
    <row r="1367" spans="1:50" x14ac:dyDescent="0.3">
      <c r="A1367" s="176">
        <v>814138</v>
      </c>
      <c r="B1367" s="176" t="s">
        <v>492</v>
      </c>
      <c r="C1367" s="176" t="s">
        <v>205</v>
      </c>
      <c r="D1367" s="176" t="s">
        <v>205</v>
      </c>
      <c r="E1367" s="176" t="s">
        <v>205</v>
      </c>
      <c r="F1367" s="176" t="s">
        <v>205</v>
      </c>
      <c r="G1367" s="176" t="s">
        <v>205</v>
      </c>
      <c r="H1367" s="176" t="s">
        <v>205</v>
      </c>
      <c r="I1367" s="176" t="s">
        <v>205</v>
      </c>
      <c r="J1367" s="176" t="s">
        <v>205</v>
      </c>
      <c r="K1367" s="176" t="s">
        <v>205</v>
      </c>
      <c r="L1367" s="176" t="s">
        <v>205</v>
      </c>
      <c r="M1367" s="176" t="s">
        <v>205</v>
      </c>
      <c r="N1367" s="176" t="s">
        <v>205</v>
      </c>
      <c r="O1367" s="176" t="s">
        <v>204</v>
      </c>
      <c r="P1367" s="176" t="s">
        <v>204</v>
      </c>
      <c r="Q1367" s="176" t="s">
        <v>204</v>
      </c>
      <c r="R1367" s="176" t="s">
        <v>204</v>
      </c>
      <c r="S1367" s="176" t="s">
        <v>204</v>
      </c>
      <c r="T1367" s="176" t="s">
        <v>204</v>
      </c>
      <c r="U1367" s="176" t="s">
        <v>266</v>
      </c>
      <c r="V1367" s="176" t="s">
        <v>266</v>
      </c>
      <c r="W1367" s="176" t="s">
        <v>266</v>
      </c>
      <c r="X1367" s="176" t="s">
        <v>266</v>
      </c>
      <c r="Y1367" s="176" t="s">
        <v>266</v>
      </c>
      <c r="Z1367" s="176" t="s">
        <v>266</v>
      </c>
      <c r="AA1367" s="176" t="s">
        <v>266</v>
      </c>
      <c r="AB1367" s="176" t="s">
        <v>266</v>
      </c>
      <c r="AC1367" s="176" t="s">
        <v>266</v>
      </c>
      <c r="AD1367" s="176" t="s">
        <v>266</v>
      </c>
      <c r="AE1367" s="176" t="s">
        <v>266</v>
      </c>
      <c r="AF1367" s="176" t="s">
        <v>266</v>
      </c>
      <c r="AG1367" s="176" t="s">
        <v>266</v>
      </c>
      <c r="AH1367" s="176" t="s">
        <v>266</v>
      </c>
      <c r="AI1367" s="176" t="s">
        <v>266</v>
      </c>
      <c r="AJ1367" s="176" t="s">
        <v>266</v>
      </c>
      <c r="AK1367" s="176" t="s">
        <v>266</v>
      </c>
      <c r="AL1367" s="176" t="s">
        <v>266</v>
      </c>
      <c r="AM1367" s="176" t="s">
        <v>266</v>
      </c>
      <c r="AN1367" s="176" t="s">
        <v>266</v>
      </c>
      <c r="AO1367" s="176" t="s">
        <v>266</v>
      </c>
      <c r="AP1367" s="176" t="s">
        <v>266</v>
      </c>
      <c r="AQ1367" s="176" t="s">
        <v>266</v>
      </c>
      <c r="AR1367" s="176" t="s">
        <v>266</v>
      </c>
      <c r="AS1367" s="176" t="s">
        <v>266</v>
      </c>
      <c r="AT1367" s="176" t="s">
        <v>266</v>
      </c>
      <c r="AU1367" s="176" t="s">
        <v>266</v>
      </c>
      <c r="AV1367" s="176" t="s">
        <v>266</v>
      </c>
      <c r="AW1367" s="176" t="s">
        <v>266</v>
      </c>
      <c r="AX1367" s="176" t="s">
        <v>266</v>
      </c>
    </row>
    <row r="1368" spans="1:50" x14ac:dyDescent="0.3">
      <c r="A1368" s="176">
        <v>814142</v>
      </c>
      <c r="B1368" s="176" t="s">
        <v>492</v>
      </c>
      <c r="C1368" s="176" t="s">
        <v>205</v>
      </c>
      <c r="D1368" s="176" t="s">
        <v>205</v>
      </c>
      <c r="E1368" s="176" t="s">
        <v>205</v>
      </c>
      <c r="F1368" s="176" t="s">
        <v>205</v>
      </c>
      <c r="G1368" s="176" t="s">
        <v>205</v>
      </c>
      <c r="H1368" s="176" t="s">
        <v>205</v>
      </c>
      <c r="I1368" s="176" t="s">
        <v>205</v>
      </c>
      <c r="J1368" s="176" t="s">
        <v>204</v>
      </c>
      <c r="K1368" s="176" t="s">
        <v>205</v>
      </c>
      <c r="L1368" s="176" t="s">
        <v>205</v>
      </c>
      <c r="M1368" s="176" t="s">
        <v>205</v>
      </c>
      <c r="N1368" s="176" t="s">
        <v>205</v>
      </c>
      <c r="O1368" s="176" t="s">
        <v>204</v>
      </c>
      <c r="P1368" s="176" t="s">
        <v>204</v>
      </c>
      <c r="Q1368" s="176" t="s">
        <v>204</v>
      </c>
      <c r="R1368" s="176" t="s">
        <v>204</v>
      </c>
      <c r="S1368" s="176" t="s">
        <v>204</v>
      </c>
      <c r="T1368" s="176" t="s">
        <v>204</v>
      </c>
      <c r="U1368" s="176" t="s">
        <v>266</v>
      </c>
      <c r="V1368" s="176" t="s">
        <v>266</v>
      </c>
      <c r="W1368" s="176" t="s">
        <v>266</v>
      </c>
      <c r="X1368" s="176" t="s">
        <v>266</v>
      </c>
      <c r="Y1368" s="176" t="s">
        <v>266</v>
      </c>
      <c r="Z1368" s="176" t="s">
        <v>266</v>
      </c>
      <c r="AA1368" s="176" t="s">
        <v>266</v>
      </c>
      <c r="AB1368" s="176" t="s">
        <v>266</v>
      </c>
      <c r="AC1368" s="176" t="s">
        <v>266</v>
      </c>
      <c r="AD1368" s="176" t="s">
        <v>266</v>
      </c>
      <c r="AE1368" s="176" t="s">
        <v>266</v>
      </c>
      <c r="AF1368" s="176" t="s">
        <v>266</v>
      </c>
      <c r="AG1368" s="176" t="s">
        <v>266</v>
      </c>
      <c r="AH1368" s="176" t="s">
        <v>266</v>
      </c>
      <c r="AI1368" s="176" t="s">
        <v>266</v>
      </c>
      <c r="AJ1368" s="176" t="s">
        <v>266</v>
      </c>
      <c r="AK1368" s="176" t="s">
        <v>266</v>
      </c>
      <c r="AL1368" s="176" t="s">
        <v>266</v>
      </c>
      <c r="AM1368" s="176" t="s">
        <v>266</v>
      </c>
      <c r="AN1368" s="176" t="s">
        <v>266</v>
      </c>
      <c r="AO1368" s="176" t="s">
        <v>266</v>
      </c>
      <c r="AP1368" s="176" t="s">
        <v>266</v>
      </c>
      <c r="AQ1368" s="176" t="s">
        <v>266</v>
      </c>
      <c r="AR1368" s="176" t="s">
        <v>266</v>
      </c>
      <c r="AS1368" s="176" t="s">
        <v>266</v>
      </c>
      <c r="AT1368" s="176" t="s">
        <v>266</v>
      </c>
      <c r="AU1368" s="176" t="s">
        <v>266</v>
      </c>
      <c r="AV1368" s="176" t="s">
        <v>266</v>
      </c>
      <c r="AW1368" s="176" t="s">
        <v>266</v>
      </c>
      <c r="AX1368" s="176" t="s">
        <v>266</v>
      </c>
    </row>
    <row r="1369" spans="1:50" x14ac:dyDescent="0.3">
      <c r="A1369" s="176">
        <v>814144</v>
      </c>
      <c r="B1369" s="176" t="s">
        <v>492</v>
      </c>
      <c r="C1369" s="176" t="s">
        <v>205</v>
      </c>
      <c r="D1369" s="176" t="s">
        <v>205</v>
      </c>
      <c r="E1369" s="176" t="s">
        <v>205</v>
      </c>
      <c r="F1369" s="176" t="s">
        <v>205</v>
      </c>
      <c r="G1369" s="176" t="s">
        <v>205</v>
      </c>
      <c r="H1369" s="176" t="s">
        <v>205</v>
      </c>
      <c r="I1369" s="176" t="s">
        <v>205</v>
      </c>
      <c r="J1369" s="176" t="s">
        <v>205</v>
      </c>
      <c r="K1369" s="176" t="s">
        <v>205</v>
      </c>
      <c r="L1369" s="176" t="s">
        <v>205</v>
      </c>
      <c r="M1369" s="176" t="s">
        <v>205</v>
      </c>
      <c r="N1369" s="176" t="s">
        <v>205</v>
      </c>
      <c r="O1369" s="176" t="s">
        <v>204</v>
      </c>
      <c r="P1369" s="176" t="s">
        <v>204</v>
      </c>
      <c r="Q1369" s="176" t="s">
        <v>204</v>
      </c>
      <c r="R1369" s="176" t="s">
        <v>204</v>
      </c>
      <c r="S1369" s="176" t="s">
        <v>204</v>
      </c>
      <c r="T1369" s="176" t="s">
        <v>204</v>
      </c>
      <c r="U1369" s="176" t="s">
        <v>266</v>
      </c>
      <c r="V1369" s="176" t="s">
        <v>266</v>
      </c>
      <c r="W1369" s="176" t="s">
        <v>266</v>
      </c>
      <c r="X1369" s="176" t="s">
        <v>266</v>
      </c>
      <c r="Y1369" s="176" t="s">
        <v>266</v>
      </c>
      <c r="Z1369" s="176" t="s">
        <v>266</v>
      </c>
      <c r="AA1369" s="176" t="s">
        <v>266</v>
      </c>
      <c r="AB1369" s="176" t="s">
        <v>266</v>
      </c>
      <c r="AC1369" s="176" t="s">
        <v>266</v>
      </c>
      <c r="AD1369" s="176" t="s">
        <v>266</v>
      </c>
      <c r="AE1369" s="176" t="s">
        <v>266</v>
      </c>
      <c r="AF1369" s="176" t="s">
        <v>266</v>
      </c>
      <c r="AG1369" s="176" t="s">
        <v>266</v>
      </c>
      <c r="AH1369" s="176" t="s">
        <v>266</v>
      </c>
      <c r="AI1369" s="176" t="s">
        <v>266</v>
      </c>
      <c r="AJ1369" s="176" t="s">
        <v>266</v>
      </c>
      <c r="AK1369" s="176" t="s">
        <v>266</v>
      </c>
      <c r="AL1369" s="176" t="s">
        <v>266</v>
      </c>
      <c r="AM1369" s="176" t="s">
        <v>266</v>
      </c>
      <c r="AN1369" s="176" t="s">
        <v>266</v>
      </c>
      <c r="AO1369" s="176" t="s">
        <v>266</v>
      </c>
      <c r="AP1369" s="176" t="s">
        <v>266</v>
      </c>
      <c r="AQ1369" s="176" t="s">
        <v>266</v>
      </c>
      <c r="AR1369" s="176" t="s">
        <v>266</v>
      </c>
      <c r="AS1369" s="176" t="s">
        <v>266</v>
      </c>
      <c r="AT1369" s="176" t="s">
        <v>266</v>
      </c>
      <c r="AU1369" s="176" t="s">
        <v>266</v>
      </c>
      <c r="AV1369" s="176" t="s">
        <v>266</v>
      </c>
      <c r="AW1369" s="176" t="s">
        <v>266</v>
      </c>
      <c r="AX1369" s="176" t="s">
        <v>266</v>
      </c>
    </row>
    <row r="1370" spans="1:50" x14ac:dyDescent="0.3">
      <c r="A1370" s="176">
        <v>814146</v>
      </c>
      <c r="B1370" s="176" t="s">
        <v>492</v>
      </c>
      <c r="C1370" s="176" t="s">
        <v>205</v>
      </c>
      <c r="D1370" s="176" t="s">
        <v>205</v>
      </c>
      <c r="E1370" s="176" t="s">
        <v>205</v>
      </c>
      <c r="F1370" s="176" t="s">
        <v>205</v>
      </c>
      <c r="G1370" s="176" t="s">
        <v>205</v>
      </c>
      <c r="H1370" s="176" t="s">
        <v>205</v>
      </c>
      <c r="I1370" s="176" t="s">
        <v>205</v>
      </c>
      <c r="J1370" s="176" t="s">
        <v>205</v>
      </c>
      <c r="K1370" s="176" t="s">
        <v>205</v>
      </c>
      <c r="L1370" s="176" t="s">
        <v>204</v>
      </c>
      <c r="M1370" s="176" t="s">
        <v>204</v>
      </c>
      <c r="N1370" s="176" t="s">
        <v>205</v>
      </c>
      <c r="O1370" s="176" t="s">
        <v>204</v>
      </c>
      <c r="P1370" s="176" t="s">
        <v>204</v>
      </c>
      <c r="Q1370" s="176" t="s">
        <v>204</v>
      </c>
      <c r="R1370" s="176" t="s">
        <v>204</v>
      </c>
      <c r="S1370" s="176" t="s">
        <v>204</v>
      </c>
      <c r="T1370" s="176" t="s">
        <v>204</v>
      </c>
      <c r="U1370" s="176" t="s">
        <v>266</v>
      </c>
      <c r="V1370" s="176" t="s">
        <v>266</v>
      </c>
      <c r="W1370" s="176" t="s">
        <v>266</v>
      </c>
      <c r="X1370" s="176" t="s">
        <v>266</v>
      </c>
      <c r="Y1370" s="176" t="s">
        <v>266</v>
      </c>
      <c r="Z1370" s="176" t="s">
        <v>266</v>
      </c>
      <c r="AA1370" s="176" t="s">
        <v>266</v>
      </c>
      <c r="AB1370" s="176" t="s">
        <v>266</v>
      </c>
      <c r="AC1370" s="176" t="s">
        <v>266</v>
      </c>
      <c r="AD1370" s="176" t="s">
        <v>266</v>
      </c>
      <c r="AE1370" s="176" t="s">
        <v>266</v>
      </c>
      <c r="AF1370" s="176" t="s">
        <v>266</v>
      </c>
      <c r="AG1370" s="176" t="s">
        <v>266</v>
      </c>
      <c r="AH1370" s="176" t="s">
        <v>266</v>
      </c>
      <c r="AI1370" s="176" t="s">
        <v>266</v>
      </c>
      <c r="AJ1370" s="176" t="s">
        <v>266</v>
      </c>
      <c r="AK1370" s="176" t="s">
        <v>266</v>
      </c>
      <c r="AL1370" s="176" t="s">
        <v>266</v>
      </c>
      <c r="AM1370" s="176" t="s">
        <v>266</v>
      </c>
      <c r="AN1370" s="176" t="s">
        <v>266</v>
      </c>
      <c r="AO1370" s="176" t="s">
        <v>266</v>
      </c>
      <c r="AP1370" s="176" t="s">
        <v>266</v>
      </c>
      <c r="AQ1370" s="176" t="s">
        <v>266</v>
      </c>
      <c r="AR1370" s="176" t="s">
        <v>266</v>
      </c>
      <c r="AS1370" s="176" t="s">
        <v>266</v>
      </c>
      <c r="AT1370" s="176" t="s">
        <v>266</v>
      </c>
      <c r="AU1370" s="176" t="s">
        <v>266</v>
      </c>
      <c r="AV1370" s="176" t="s">
        <v>266</v>
      </c>
      <c r="AW1370" s="176" t="s">
        <v>266</v>
      </c>
      <c r="AX1370" s="176" t="s">
        <v>266</v>
      </c>
    </row>
    <row r="1371" spans="1:50" x14ac:dyDescent="0.3">
      <c r="A1371" s="176">
        <v>814148</v>
      </c>
      <c r="B1371" s="176" t="s">
        <v>492</v>
      </c>
      <c r="C1371" s="176" t="s">
        <v>205</v>
      </c>
      <c r="D1371" s="176" t="s">
        <v>205</v>
      </c>
      <c r="E1371" s="176" t="s">
        <v>205</v>
      </c>
      <c r="F1371" s="176" t="s">
        <v>940</v>
      </c>
      <c r="G1371" s="176" t="s">
        <v>205</v>
      </c>
      <c r="H1371" s="176" t="s">
        <v>940</v>
      </c>
      <c r="I1371" s="176" t="s">
        <v>205</v>
      </c>
      <c r="J1371" s="176" t="s">
        <v>205</v>
      </c>
      <c r="K1371" s="176" t="s">
        <v>205</v>
      </c>
      <c r="L1371" s="176" t="s">
        <v>205</v>
      </c>
      <c r="M1371" s="176" t="s">
        <v>205</v>
      </c>
      <c r="N1371" s="176" t="s">
        <v>940</v>
      </c>
      <c r="O1371" s="176" t="s">
        <v>204</v>
      </c>
      <c r="P1371" s="176" t="s">
        <v>204</v>
      </c>
      <c r="Q1371" s="176" t="s">
        <v>204</v>
      </c>
      <c r="R1371" s="176" t="s">
        <v>940</v>
      </c>
      <c r="S1371" s="176" t="s">
        <v>204</v>
      </c>
      <c r="T1371" s="176" t="s">
        <v>204</v>
      </c>
      <c r="U1371" s="176" t="s">
        <v>266</v>
      </c>
      <c r="V1371" s="176" t="s">
        <v>940</v>
      </c>
      <c r="W1371" s="176" t="s">
        <v>940</v>
      </c>
      <c r="X1371" s="176" t="s">
        <v>266</v>
      </c>
      <c r="Y1371" s="176" t="s">
        <v>266</v>
      </c>
      <c r="Z1371" s="176" t="s">
        <v>940</v>
      </c>
      <c r="AA1371" s="176" t="s">
        <v>266</v>
      </c>
      <c r="AB1371" s="176" t="s">
        <v>266</v>
      </c>
      <c r="AC1371" s="176" t="s">
        <v>940</v>
      </c>
      <c r="AD1371" s="176" t="s">
        <v>940</v>
      </c>
      <c r="AE1371" s="176" t="s">
        <v>940</v>
      </c>
      <c r="AF1371" s="176" t="s">
        <v>266</v>
      </c>
      <c r="AG1371" s="176" t="s">
        <v>940</v>
      </c>
      <c r="AH1371" s="176" t="s">
        <v>266</v>
      </c>
      <c r="AI1371" s="176" t="s">
        <v>266</v>
      </c>
      <c r="AJ1371" s="176" t="s">
        <v>266</v>
      </c>
      <c r="AK1371" s="176" t="s">
        <v>266</v>
      </c>
      <c r="AL1371" s="176" t="s">
        <v>266</v>
      </c>
      <c r="AM1371" s="176" t="s">
        <v>266</v>
      </c>
      <c r="AN1371" s="176" t="s">
        <v>266</v>
      </c>
      <c r="AO1371" s="176" t="s">
        <v>266</v>
      </c>
      <c r="AP1371" s="176" t="s">
        <v>266</v>
      </c>
      <c r="AQ1371" s="176" t="s">
        <v>266</v>
      </c>
      <c r="AR1371" s="176" t="s">
        <v>266</v>
      </c>
      <c r="AS1371" s="176" t="s">
        <v>266</v>
      </c>
      <c r="AT1371" s="176" t="s">
        <v>266</v>
      </c>
      <c r="AU1371" s="176" t="s">
        <v>266</v>
      </c>
      <c r="AV1371" s="176" t="s">
        <v>266</v>
      </c>
      <c r="AW1371" s="176" t="s">
        <v>266</v>
      </c>
      <c r="AX1371" s="176" t="s">
        <v>266</v>
      </c>
    </row>
    <row r="1372" spans="1:50" x14ac:dyDescent="0.3">
      <c r="A1372" s="176">
        <v>814149</v>
      </c>
      <c r="B1372" s="176" t="s">
        <v>492</v>
      </c>
      <c r="C1372" s="176" t="s">
        <v>205</v>
      </c>
      <c r="D1372" s="176" t="s">
        <v>205</v>
      </c>
      <c r="E1372" s="176" t="s">
        <v>205</v>
      </c>
      <c r="F1372" s="176" t="s">
        <v>205</v>
      </c>
      <c r="G1372" s="176" t="s">
        <v>205</v>
      </c>
      <c r="H1372" s="176" t="s">
        <v>205</v>
      </c>
      <c r="I1372" s="176" t="s">
        <v>205</v>
      </c>
      <c r="J1372" s="176" t="s">
        <v>205</v>
      </c>
      <c r="K1372" s="176" t="s">
        <v>204</v>
      </c>
      <c r="L1372" s="176" t="s">
        <v>205</v>
      </c>
      <c r="M1372" s="176" t="s">
        <v>205</v>
      </c>
      <c r="N1372" s="176" t="s">
        <v>205</v>
      </c>
      <c r="O1372" s="176" t="s">
        <v>204</v>
      </c>
      <c r="P1372" s="176" t="s">
        <v>204</v>
      </c>
      <c r="Q1372" s="176" t="s">
        <v>204</v>
      </c>
      <c r="R1372" s="176" t="s">
        <v>204</v>
      </c>
      <c r="S1372" s="176" t="s">
        <v>204</v>
      </c>
      <c r="T1372" s="176" t="s">
        <v>204</v>
      </c>
      <c r="U1372" s="176" t="s">
        <v>266</v>
      </c>
      <c r="V1372" s="176" t="s">
        <v>266</v>
      </c>
      <c r="W1372" s="176" t="s">
        <v>266</v>
      </c>
      <c r="X1372" s="176" t="s">
        <v>266</v>
      </c>
      <c r="Y1372" s="176" t="s">
        <v>266</v>
      </c>
      <c r="Z1372" s="176" t="s">
        <v>266</v>
      </c>
      <c r="AA1372" s="176" t="s">
        <v>266</v>
      </c>
      <c r="AB1372" s="176" t="s">
        <v>266</v>
      </c>
      <c r="AC1372" s="176" t="s">
        <v>266</v>
      </c>
      <c r="AD1372" s="176" t="s">
        <v>266</v>
      </c>
      <c r="AE1372" s="176" t="s">
        <v>266</v>
      </c>
      <c r="AF1372" s="176" t="s">
        <v>266</v>
      </c>
      <c r="AG1372" s="176" t="s">
        <v>266</v>
      </c>
      <c r="AH1372" s="176" t="s">
        <v>266</v>
      </c>
      <c r="AI1372" s="176" t="s">
        <v>266</v>
      </c>
      <c r="AJ1372" s="176" t="s">
        <v>266</v>
      </c>
      <c r="AK1372" s="176" t="s">
        <v>266</v>
      </c>
      <c r="AL1372" s="176" t="s">
        <v>266</v>
      </c>
      <c r="AM1372" s="176" t="s">
        <v>266</v>
      </c>
      <c r="AN1372" s="176" t="s">
        <v>266</v>
      </c>
      <c r="AO1372" s="176" t="s">
        <v>266</v>
      </c>
      <c r="AP1372" s="176" t="s">
        <v>266</v>
      </c>
      <c r="AQ1372" s="176" t="s">
        <v>266</v>
      </c>
      <c r="AR1372" s="176" t="s">
        <v>266</v>
      </c>
      <c r="AS1372" s="176" t="s">
        <v>266</v>
      </c>
      <c r="AT1372" s="176" t="s">
        <v>266</v>
      </c>
      <c r="AU1372" s="176" t="s">
        <v>266</v>
      </c>
      <c r="AV1372" s="176" t="s">
        <v>266</v>
      </c>
      <c r="AW1372" s="176" t="s">
        <v>266</v>
      </c>
      <c r="AX1372" s="176" t="s">
        <v>266</v>
      </c>
    </row>
    <row r="1373" spans="1:50" x14ac:dyDescent="0.3">
      <c r="A1373" s="176">
        <v>814158</v>
      </c>
      <c r="B1373" s="176" t="s">
        <v>492</v>
      </c>
      <c r="C1373" s="176" t="s">
        <v>205</v>
      </c>
      <c r="D1373" s="176" t="s">
        <v>205</v>
      </c>
      <c r="E1373" s="176" t="s">
        <v>205</v>
      </c>
      <c r="F1373" s="176" t="s">
        <v>205</v>
      </c>
      <c r="G1373" s="176" t="s">
        <v>205</v>
      </c>
      <c r="H1373" s="176" t="s">
        <v>205</v>
      </c>
      <c r="I1373" s="176" t="s">
        <v>205</v>
      </c>
      <c r="J1373" s="176" t="s">
        <v>204</v>
      </c>
      <c r="K1373" s="176" t="s">
        <v>205</v>
      </c>
      <c r="L1373" s="176" t="s">
        <v>205</v>
      </c>
      <c r="M1373" s="176" t="s">
        <v>205</v>
      </c>
      <c r="N1373" s="176" t="s">
        <v>205</v>
      </c>
      <c r="O1373" s="176" t="s">
        <v>204</v>
      </c>
      <c r="P1373" s="176" t="s">
        <v>204</v>
      </c>
      <c r="Q1373" s="176" t="s">
        <v>204</v>
      </c>
      <c r="R1373" s="176" t="s">
        <v>204</v>
      </c>
      <c r="S1373" s="176" t="s">
        <v>204</v>
      </c>
      <c r="T1373" s="176" t="s">
        <v>204</v>
      </c>
      <c r="U1373" s="176" t="s">
        <v>266</v>
      </c>
      <c r="V1373" s="176" t="s">
        <v>266</v>
      </c>
      <c r="W1373" s="176" t="s">
        <v>266</v>
      </c>
      <c r="X1373" s="176" t="s">
        <v>266</v>
      </c>
      <c r="Y1373" s="176" t="s">
        <v>266</v>
      </c>
      <c r="Z1373" s="176" t="s">
        <v>266</v>
      </c>
      <c r="AA1373" s="176" t="s">
        <v>266</v>
      </c>
      <c r="AB1373" s="176" t="s">
        <v>266</v>
      </c>
      <c r="AC1373" s="176" t="s">
        <v>266</v>
      </c>
      <c r="AD1373" s="176" t="s">
        <v>266</v>
      </c>
      <c r="AE1373" s="176" t="s">
        <v>266</v>
      </c>
      <c r="AF1373" s="176" t="s">
        <v>266</v>
      </c>
      <c r="AG1373" s="176" t="s">
        <v>266</v>
      </c>
      <c r="AH1373" s="176" t="s">
        <v>266</v>
      </c>
      <c r="AI1373" s="176" t="s">
        <v>266</v>
      </c>
      <c r="AJ1373" s="176" t="s">
        <v>266</v>
      </c>
      <c r="AK1373" s="176" t="s">
        <v>266</v>
      </c>
      <c r="AL1373" s="176" t="s">
        <v>266</v>
      </c>
      <c r="AM1373" s="176" t="s">
        <v>266</v>
      </c>
      <c r="AN1373" s="176" t="s">
        <v>266</v>
      </c>
      <c r="AO1373" s="176" t="s">
        <v>266</v>
      </c>
      <c r="AP1373" s="176" t="s">
        <v>266</v>
      </c>
      <c r="AQ1373" s="176" t="s">
        <v>266</v>
      </c>
      <c r="AR1373" s="176" t="s">
        <v>266</v>
      </c>
      <c r="AS1373" s="176" t="s">
        <v>266</v>
      </c>
      <c r="AT1373" s="176" t="s">
        <v>266</v>
      </c>
      <c r="AU1373" s="176" t="s">
        <v>266</v>
      </c>
      <c r="AV1373" s="176" t="s">
        <v>266</v>
      </c>
      <c r="AW1373" s="176" t="s">
        <v>266</v>
      </c>
      <c r="AX1373" s="176" t="s">
        <v>266</v>
      </c>
    </row>
    <row r="1374" spans="1:50" x14ac:dyDescent="0.3">
      <c r="A1374" s="176">
        <v>814160</v>
      </c>
      <c r="B1374" s="176" t="s">
        <v>492</v>
      </c>
      <c r="C1374" s="176" t="s">
        <v>205</v>
      </c>
      <c r="D1374" s="176" t="s">
        <v>205</v>
      </c>
      <c r="E1374" s="176" t="s">
        <v>205</v>
      </c>
      <c r="F1374" s="176" t="s">
        <v>205</v>
      </c>
      <c r="G1374" s="176" t="s">
        <v>205</v>
      </c>
      <c r="H1374" s="176" t="s">
        <v>205</v>
      </c>
      <c r="I1374" s="176" t="s">
        <v>205</v>
      </c>
      <c r="J1374" s="176" t="s">
        <v>205</v>
      </c>
      <c r="K1374" s="176" t="s">
        <v>205</v>
      </c>
      <c r="L1374" s="176" t="s">
        <v>205</v>
      </c>
      <c r="M1374" s="176" t="s">
        <v>205</v>
      </c>
      <c r="N1374" s="176" t="s">
        <v>205</v>
      </c>
      <c r="O1374" s="176" t="s">
        <v>204</v>
      </c>
      <c r="P1374" s="176" t="s">
        <v>204</v>
      </c>
      <c r="Q1374" s="176" t="s">
        <v>204</v>
      </c>
      <c r="R1374" s="176" t="s">
        <v>204</v>
      </c>
      <c r="S1374" s="176" t="s">
        <v>204</v>
      </c>
      <c r="T1374" s="176" t="s">
        <v>204</v>
      </c>
      <c r="U1374" s="176" t="s">
        <v>266</v>
      </c>
      <c r="V1374" s="176" t="s">
        <v>266</v>
      </c>
      <c r="W1374" s="176" t="s">
        <v>266</v>
      </c>
      <c r="X1374" s="176" t="s">
        <v>266</v>
      </c>
      <c r="Y1374" s="176" t="s">
        <v>266</v>
      </c>
      <c r="Z1374" s="176" t="s">
        <v>266</v>
      </c>
      <c r="AA1374" s="176" t="s">
        <v>266</v>
      </c>
      <c r="AB1374" s="176" t="s">
        <v>266</v>
      </c>
      <c r="AC1374" s="176" t="s">
        <v>266</v>
      </c>
      <c r="AD1374" s="176" t="s">
        <v>266</v>
      </c>
      <c r="AE1374" s="176" t="s">
        <v>266</v>
      </c>
      <c r="AF1374" s="176" t="s">
        <v>266</v>
      </c>
      <c r="AG1374" s="176" t="s">
        <v>266</v>
      </c>
      <c r="AH1374" s="176" t="s">
        <v>266</v>
      </c>
      <c r="AI1374" s="176" t="s">
        <v>266</v>
      </c>
      <c r="AJ1374" s="176" t="s">
        <v>266</v>
      </c>
      <c r="AK1374" s="176" t="s">
        <v>266</v>
      </c>
      <c r="AL1374" s="176" t="s">
        <v>266</v>
      </c>
      <c r="AM1374" s="176" t="s">
        <v>266</v>
      </c>
      <c r="AN1374" s="176" t="s">
        <v>266</v>
      </c>
      <c r="AO1374" s="176" t="s">
        <v>266</v>
      </c>
      <c r="AP1374" s="176" t="s">
        <v>266</v>
      </c>
      <c r="AQ1374" s="176" t="s">
        <v>266</v>
      </c>
      <c r="AR1374" s="176" t="s">
        <v>266</v>
      </c>
      <c r="AS1374" s="176" t="s">
        <v>266</v>
      </c>
      <c r="AT1374" s="176" t="s">
        <v>266</v>
      </c>
      <c r="AU1374" s="176" t="s">
        <v>266</v>
      </c>
      <c r="AV1374" s="176" t="s">
        <v>266</v>
      </c>
      <c r="AW1374" s="176" t="s">
        <v>266</v>
      </c>
      <c r="AX1374" s="176" t="s">
        <v>266</v>
      </c>
    </row>
    <row r="1375" spans="1:50" x14ac:dyDescent="0.3">
      <c r="A1375" s="176">
        <v>814162</v>
      </c>
      <c r="B1375" s="176" t="s">
        <v>492</v>
      </c>
      <c r="C1375" s="176" t="s">
        <v>205</v>
      </c>
      <c r="D1375" s="176" t="s">
        <v>205</v>
      </c>
      <c r="E1375" s="176" t="s">
        <v>205</v>
      </c>
      <c r="F1375" s="176" t="s">
        <v>205</v>
      </c>
      <c r="G1375" s="176" t="s">
        <v>205</v>
      </c>
      <c r="H1375" s="176" t="s">
        <v>205</v>
      </c>
      <c r="I1375" s="176" t="s">
        <v>205</v>
      </c>
      <c r="J1375" s="176" t="s">
        <v>205</v>
      </c>
      <c r="K1375" s="176" t="s">
        <v>205</v>
      </c>
      <c r="L1375" s="176" t="s">
        <v>205</v>
      </c>
      <c r="M1375" s="176" t="s">
        <v>205</v>
      </c>
      <c r="N1375" s="176" t="s">
        <v>205</v>
      </c>
      <c r="O1375" s="176" t="s">
        <v>204</v>
      </c>
      <c r="P1375" s="176" t="s">
        <v>204</v>
      </c>
      <c r="Q1375" s="176" t="s">
        <v>204</v>
      </c>
      <c r="R1375" s="176" t="s">
        <v>204</v>
      </c>
      <c r="S1375" s="176" t="s">
        <v>204</v>
      </c>
      <c r="T1375" s="176" t="s">
        <v>204</v>
      </c>
      <c r="U1375" s="176" t="s">
        <v>266</v>
      </c>
      <c r="V1375" s="176" t="s">
        <v>266</v>
      </c>
      <c r="W1375" s="176" t="s">
        <v>266</v>
      </c>
      <c r="X1375" s="176" t="s">
        <v>266</v>
      </c>
      <c r="Y1375" s="176" t="s">
        <v>266</v>
      </c>
      <c r="Z1375" s="176" t="s">
        <v>266</v>
      </c>
      <c r="AA1375" s="176" t="s">
        <v>266</v>
      </c>
      <c r="AB1375" s="176" t="s">
        <v>266</v>
      </c>
      <c r="AC1375" s="176" t="s">
        <v>266</v>
      </c>
      <c r="AD1375" s="176" t="s">
        <v>266</v>
      </c>
      <c r="AE1375" s="176" t="s">
        <v>266</v>
      </c>
      <c r="AF1375" s="176" t="s">
        <v>266</v>
      </c>
      <c r="AG1375" s="176" t="s">
        <v>266</v>
      </c>
      <c r="AH1375" s="176" t="s">
        <v>266</v>
      </c>
      <c r="AI1375" s="176" t="s">
        <v>266</v>
      </c>
      <c r="AJ1375" s="176" t="s">
        <v>266</v>
      </c>
      <c r="AK1375" s="176" t="s">
        <v>266</v>
      </c>
      <c r="AL1375" s="176" t="s">
        <v>266</v>
      </c>
      <c r="AM1375" s="176" t="s">
        <v>266</v>
      </c>
      <c r="AN1375" s="176" t="s">
        <v>266</v>
      </c>
      <c r="AO1375" s="176" t="s">
        <v>266</v>
      </c>
      <c r="AP1375" s="176" t="s">
        <v>266</v>
      </c>
      <c r="AQ1375" s="176" t="s">
        <v>266</v>
      </c>
      <c r="AR1375" s="176" t="s">
        <v>266</v>
      </c>
      <c r="AS1375" s="176" t="s">
        <v>266</v>
      </c>
      <c r="AT1375" s="176" t="s">
        <v>266</v>
      </c>
      <c r="AU1375" s="176" t="s">
        <v>266</v>
      </c>
      <c r="AV1375" s="176" t="s">
        <v>266</v>
      </c>
      <c r="AW1375" s="176" t="s">
        <v>266</v>
      </c>
      <c r="AX1375" s="176" t="s">
        <v>266</v>
      </c>
    </row>
    <row r="1376" spans="1:50" x14ac:dyDescent="0.3">
      <c r="A1376" s="176">
        <v>814165</v>
      </c>
      <c r="B1376" s="176" t="s">
        <v>492</v>
      </c>
      <c r="C1376" s="176" t="s">
        <v>940</v>
      </c>
      <c r="D1376" s="176" t="s">
        <v>205</v>
      </c>
      <c r="E1376" s="176" t="s">
        <v>940</v>
      </c>
      <c r="F1376" s="176" t="s">
        <v>940</v>
      </c>
      <c r="G1376" s="176" t="s">
        <v>940</v>
      </c>
      <c r="H1376" s="176" t="s">
        <v>940</v>
      </c>
      <c r="I1376" s="176" t="s">
        <v>940</v>
      </c>
      <c r="J1376" s="176" t="s">
        <v>205</v>
      </c>
      <c r="K1376" s="176" t="s">
        <v>205</v>
      </c>
      <c r="L1376" s="176" t="s">
        <v>205</v>
      </c>
      <c r="M1376" s="176" t="s">
        <v>205</v>
      </c>
      <c r="N1376" s="176" t="s">
        <v>205</v>
      </c>
      <c r="O1376" s="176" t="s">
        <v>204</v>
      </c>
      <c r="P1376" s="176" t="s">
        <v>204</v>
      </c>
      <c r="Q1376" s="176" t="s">
        <v>204</v>
      </c>
      <c r="R1376" s="176" t="s">
        <v>204</v>
      </c>
      <c r="S1376" s="176" t="s">
        <v>204</v>
      </c>
      <c r="T1376" s="176" t="s">
        <v>204</v>
      </c>
      <c r="U1376" s="176" t="s">
        <v>266</v>
      </c>
      <c r="V1376" s="176" t="s">
        <v>266</v>
      </c>
      <c r="W1376" s="176" t="s">
        <v>266</v>
      </c>
      <c r="X1376" s="176" t="s">
        <v>266</v>
      </c>
      <c r="Y1376" s="176" t="s">
        <v>266</v>
      </c>
      <c r="Z1376" s="176" t="s">
        <v>266</v>
      </c>
      <c r="AA1376" s="176" t="s">
        <v>266</v>
      </c>
      <c r="AB1376" s="176" t="s">
        <v>266</v>
      </c>
      <c r="AC1376" s="176" t="s">
        <v>266</v>
      </c>
      <c r="AD1376" s="176" t="s">
        <v>266</v>
      </c>
      <c r="AE1376" s="176" t="s">
        <v>266</v>
      </c>
      <c r="AF1376" s="176" t="s">
        <v>266</v>
      </c>
      <c r="AG1376" s="176" t="s">
        <v>266</v>
      </c>
      <c r="AH1376" s="176" t="s">
        <v>266</v>
      </c>
      <c r="AI1376" s="176" t="s">
        <v>266</v>
      </c>
      <c r="AJ1376" s="176" t="s">
        <v>266</v>
      </c>
      <c r="AK1376" s="176" t="s">
        <v>266</v>
      </c>
      <c r="AL1376" s="176" t="s">
        <v>266</v>
      </c>
      <c r="AM1376" s="176" t="s">
        <v>266</v>
      </c>
      <c r="AN1376" s="176" t="s">
        <v>266</v>
      </c>
      <c r="AO1376" s="176" t="s">
        <v>266</v>
      </c>
      <c r="AP1376" s="176" t="s">
        <v>266</v>
      </c>
      <c r="AQ1376" s="176" t="s">
        <v>266</v>
      </c>
      <c r="AR1376" s="176" t="s">
        <v>266</v>
      </c>
      <c r="AS1376" s="176" t="s">
        <v>266</v>
      </c>
      <c r="AT1376" s="176" t="s">
        <v>266</v>
      </c>
      <c r="AU1376" s="176" t="s">
        <v>266</v>
      </c>
      <c r="AV1376" s="176" t="s">
        <v>266</v>
      </c>
      <c r="AW1376" s="176" t="s">
        <v>266</v>
      </c>
      <c r="AX1376" s="176" t="s">
        <v>266</v>
      </c>
    </row>
    <row r="1377" spans="1:50" x14ac:dyDescent="0.3">
      <c r="A1377" s="176">
        <v>814174</v>
      </c>
      <c r="B1377" s="176" t="s">
        <v>492</v>
      </c>
      <c r="C1377" s="176" t="s">
        <v>940</v>
      </c>
      <c r="D1377" s="176" t="s">
        <v>205</v>
      </c>
      <c r="E1377" s="176" t="s">
        <v>205</v>
      </c>
      <c r="F1377" s="176" t="s">
        <v>940</v>
      </c>
      <c r="G1377" s="176" t="s">
        <v>940</v>
      </c>
      <c r="H1377" s="176" t="s">
        <v>940</v>
      </c>
      <c r="I1377" s="176" t="s">
        <v>205</v>
      </c>
      <c r="J1377" s="176" t="s">
        <v>204</v>
      </c>
      <c r="K1377" s="176" t="s">
        <v>940</v>
      </c>
      <c r="L1377" s="176" t="s">
        <v>205</v>
      </c>
      <c r="M1377" s="176" t="s">
        <v>940</v>
      </c>
      <c r="N1377" s="176" t="s">
        <v>940</v>
      </c>
      <c r="O1377" s="176" t="s">
        <v>204</v>
      </c>
      <c r="P1377" s="176" t="s">
        <v>204</v>
      </c>
      <c r="Q1377" s="176" t="s">
        <v>204</v>
      </c>
      <c r="R1377" s="176" t="s">
        <v>204</v>
      </c>
      <c r="S1377" s="176" t="s">
        <v>204</v>
      </c>
      <c r="T1377" s="176" t="s">
        <v>204</v>
      </c>
      <c r="U1377" s="176" t="s">
        <v>266</v>
      </c>
      <c r="V1377" s="176" t="s">
        <v>266</v>
      </c>
      <c r="W1377" s="176" t="s">
        <v>266</v>
      </c>
      <c r="X1377" s="176" t="s">
        <v>266</v>
      </c>
      <c r="Y1377" s="176" t="s">
        <v>940</v>
      </c>
      <c r="Z1377" s="176" t="s">
        <v>266</v>
      </c>
      <c r="AA1377" s="176" t="s">
        <v>266</v>
      </c>
      <c r="AB1377" s="176" t="s">
        <v>266</v>
      </c>
      <c r="AC1377" s="176" t="s">
        <v>266</v>
      </c>
      <c r="AD1377" s="176" t="s">
        <v>266</v>
      </c>
      <c r="AE1377" s="176" t="s">
        <v>266</v>
      </c>
      <c r="AF1377" s="176" t="s">
        <v>266</v>
      </c>
      <c r="AG1377" s="176" t="s">
        <v>266</v>
      </c>
      <c r="AH1377" s="176" t="s">
        <v>266</v>
      </c>
      <c r="AI1377" s="176" t="s">
        <v>266</v>
      </c>
      <c r="AJ1377" s="176" t="s">
        <v>266</v>
      </c>
      <c r="AK1377" s="176" t="s">
        <v>266</v>
      </c>
      <c r="AL1377" s="176" t="s">
        <v>266</v>
      </c>
      <c r="AM1377" s="176" t="s">
        <v>266</v>
      </c>
      <c r="AN1377" s="176" t="s">
        <v>266</v>
      </c>
      <c r="AO1377" s="176" t="s">
        <v>266</v>
      </c>
      <c r="AP1377" s="176" t="s">
        <v>266</v>
      </c>
      <c r="AQ1377" s="176" t="s">
        <v>266</v>
      </c>
      <c r="AR1377" s="176" t="s">
        <v>266</v>
      </c>
      <c r="AS1377" s="176" t="s">
        <v>266</v>
      </c>
      <c r="AT1377" s="176" t="s">
        <v>266</v>
      </c>
      <c r="AU1377" s="176" t="s">
        <v>266</v>
      </c>
      <c r="AV1377" s="176" t="s">
        <v>266</v>
      </c>
      <c r="AW1377" s="176" t="s">
        <v>266</v>
      </c>
      <c r="AX1377" s="176" t="s">
        <v>266</v>
      </c>
    </row>
    <row r="1378" spans="1:50" x14ac:dyDescent="0.3">
      <c r="A1378" s="176">
        <v>814177</v>
      </c>
      <c r="B1378" s="176" t="s">
        <v>492</v>
      </c>
      <c r="C1378" s="176" t="s">
        <v>205</v>
      </c>
      <c r="D1378" s="176" t="s">
        <v>205</v>
      </c>
      <c r="E1378" s="176" t="s">
        <v>205</v>
      </c>
      <c r="F1378" s="176" t="s">
        <v>205</v>
      </c>
      <c r="G1378" s="176" t="s">
        <v>205</v>
      </c>
      <c r="H1378" s="176" t="s">
        <v>205</v>
      </c>
      <c r="I1378" s="176" t="s">
        <v>205</v>
      </c>
      <c r="J1378" s="176" t="s">
        <v>205</v>
      </c>
      <c r="K1378" s="176" t="s">
        <v>205</v>
      </c>
      <c r="L1378" s="176" t="s">
        <v>205</v>
      </c>
      <c r="M1378" s="176" t="s">
        <v>205</v>
      </c>
      <c r="N1378" s="176" t="s">
        <v>205</v>
      </c>
      <c r="O1378" s="176" t="s">
        <v>204</v>
      </c>
      <c r="P1378" s="176" t="s">
        <v>204</v>
      </c>
      <c r="Q1378" s="176" t="s">
        <v>204</v>
      </c>
      <c r="R1378" s="176" t="s">
        <v>204</v>
      </c>
      <c r="S1378" s="176" t="s">
        <v>204</v>
      </c>
      <c r="T1378" s="176" t="s">
        <v>204</v>
      </c>
      <c r="U1378" s="176" t="s">
        <v>266</v>
      </c>
      <c r="V1378" s="176" t="s">
        <v>266</v>
      </c>
      <c r="W1378" s="176" t="s">
        <v>266</v>
      </c>
      <c r="X1378" s="176" t="s">
        <v>266</v>
      </c>
      <c r="Y1378" s="176" t="s">
        <v>266</v>
      </c>
      <c r="Z1378" s="176" t="s">
        <v>266</v>
      </c>
      <c r="AA1378" s="176" t="s">
        <v>266</v>
      </c>
      <c r="AB1378" s="176" t="s">
        <v>266</v>
      </c>
      <c r="AC1378" s="176" t="s">
        <v>266</v>
      </c>
      <c r="AD1378" s="176" t="s">
        <v>266</v>
      </c>
      <c r="AE1378" s="176" t="s">
        <v>266</v>
      </c>
      <c r="AF1378" s="176" t="s">
        <v>266</v>
      </c>
      <c r="AG1378" s="176" t="s">
        <v>266</v>
      </c>
      <c r="AH1378" s="176" t="s">
        <v>266</v>
      </c>
      <c r="AI1378" s="176" t="s">
        <v>266</v>
      </c>
      <c r="AJ1378" s="176" t="s">
        <v>266</v>
      </c>
      <c r="AK1378" s="176" t="s">
        <v>266</v>
      </c>
      <c r="AL1378" s="176" t="s">
        <v>266</v>
      </c>
      <c r="AM1378" s="176" t="s">
        <v>266</v>
      </c>
      <c r="AN1378" s="176" t="s">
        <v>266</v>
      </c>
      <c r="AO1378" s="176" t="s">
        <v>266</v>
      </c>
      <c r="AP1378" s="176" t="s">
        <v>266</v>
      </c>
      <c r="AQ1378" s="176" t="s">
        <v>266</v>
      </c>
      <c r="AR1378" s="176" t="s">
        <v>266</v>
      </c>
      <c r="AS1378" s="176" t="s">
        <v>266</v>
      </c>
      <c r="AT1378" s="176" t="s">
        <v>266</v>
      </c>
      <c r="AU1378" s="176" t="s">
        <v>266</v>
      </c>
      <c r="AV1378" s="176" t="s">
        <v>266</v>
      </c>
      <c r="AW1378" s="176" t="s">
        <v>266</v>
      </c>
      <c r="AX1378" s="176" t="s">
        <v>266</v>
      </c>
    </row>
    <row r="1379" spans="1:50" x14ac:dyDescent="0.3">
      <c r="A1379" s="176">
        <v>814188</v>
      </c>
      <c r="B1379" s="176" t="s">
        <v>492</v>
      </c>
      <c r="C1379" s="176" t="s">
        <v>205</v>
      </c>
      <c r="D1379" s="176" t="s">
        <v>205</v>
      </c>
      <c r="E1379" s="176" t="s">
        <v>205</v>
      </c>
      <c r="F1379" s="176" t="s">
        <v>205</v>
      </c>
      <c r="G1379" s="176" t="s">
        <v>205</v>
      </c>
      <c r="H1379" s="176" t="s">
        <v>205</v>
      </c>
      <c r="I1379" s="176" t="s">
        <v>205</v>
      </c>
      <c r="J1379" s="176" t="s">
        <v>205</v>
      </c>
      <c r="K1379" s="176" t="s">
        <v>205</v>
      </c>
      <c r="L1379" s="176" t="s">
        <v>205</v>
      </c>
      <c r="M1379" s="176" t="s">
        <v>205</v>
      </c>
      <c r="N1379" s="176" t="s">
        <v>205</v>
      </c>
      <c r="O1379" s="176" t="s">
        <v>204</v>
      </c>
      <c r="P1379" s="176" t="s">
        <v>204</v>
      </c>
      <c r="Q1379" s="176" t="s">
        <v>204</v>
      </c>
      <c r="R1379" s="176" t="s">
        <v>204</v>
      </c>
      <c r="S1379" s="176" t="s">
        <v>204</v>
      </c>
      <c r="T1379" s="176" t="s">
        <v>204</v>
      </c>
      <c r="U1379" s="176" t="s">
        <v>266</v>
      </c>
      <c r="V1379" s="176" t="s">
        <v>266</v>
      </c>
      <c r="W1379" s="176" t="s">
        <v>266</v>
      </c>
      <c r="X1379" s="176" t="s">
        <v>266</v>
      </c>
      <c r="Y1379" s="176" t="s">
        <v>266</v>
      </c>
      <c r="Z1379" s="176" t="s">
        <v>266</v>
      </c>
      <c r="AA1379" s="176" t="s">
        <v>266</v>
      </c>
      <c r="AB1379" s="176" t="s">
        <v>266</v>
      </c>
      <c r="AC1379" s="176" t="s">
        <v>266</v>
      </c>
      <c r="AD1379" s="176" t="s">
        <v>266</v>
      </c>
      <c r="AE1379" s="176" t="s">
        <v>266</v>
      </c>
      <c r="AF1379" s="176" t="s">
        <v>266</v>
      </c>
      <c r="AG1379" s="176" t="s">
        <v>266</v>
      </c>
      <c r="AH1379" s="176" t="s">
        <v>266</v>
      </c>
      <c r="AI1379" s="176" t="s">
        <v>266</v>
      </c>
      <c r="AJ1379" s="176" t="s">
        <v>266</v>
      </c>
      <c r="AK1379" s="176" t="s">
        <v>266</v>
      </c>
      <c r="AL1379" s="176" t="s">
        <v>266</v>
      </c>
      <c r="AM1379" s="176" t="s">
        <v>266</v>
      </c>
      <c r="AN1379" s="176" t="s">
        <v>266</v>
      </c>
      <c r="AO1379" s="176" t="s">
        <v>266</v>
      </c>
      <c r="AP1379" s="176" t="s">
        <v>266</v>
      </c>
      <c r="AQ1379" s="176" t="s">
        <v>266</v>
      </c>
      <c r="AR1379" s="176" t="s">
        <v>266</v>
      </c>
      <c r="AS1379" s="176" t="s">
        <v>266</v>
      </c>
      <c r="AT1379" s="176" t="s">
        <v>266</v>
      </c>
      <c r="AU1379" s="176" t="s">
        <v>266</v>
      </c>
      <c r="AV1379" s="176" t="s">
        <v>266</v>
      </c>
      <c r="AW1379" s="176" t="s">
        <v>266</v>
      </c>
      <c r="AX1379" s="176" t="s">
        <v>266</v>
      </c>
    </row>
    <row r="1380" spans="1:50" x14ac:dyDescent="0.3">
      <c r="A1380" s="176">
        <v>814195</v>
      </c>
      <c r="B1380" s="176" t="s">
        <v>492</v>
      </c>
      <c r="C1380" s="176" t="s">
        <v>205</v>
      </c>
      <c r="D1380" s="176" t="s">
        <v>205</v>
      </c>
      <c r="E1380" s="176" t="s">
        <v>205</v>
      </c>
      <c r="F1380" s="176" t="s">
        <v>205</v>
      </c>
      <c r="G1380" s="176" t="s">
        <v>205</v>
      </c>
      <c r="H1380" s="176" t="s">
        <v>205</v>
      </c>
      <c r="I1380" s="176" t="s">
        <v>205</v>
      </c>
      <c r="J1380" s="176" t="s">
        <v>205</v>
      </c>
      <c r="K1380" s="176" t="s">
        <v>205</v>
      </c>
      <c r="L1380" s="176" t="s">
        <v>205</v>
      </c>
      <c r="M1380" s="176" t="s">
        <v>205</v>
      </c>
      <c r="N1380" s="176" t="s">
        <v>205</v>
      </c>
      <c r="O1380" s="176" t="s">
        <v>204</v>
      </c>
      <c r="P1380" s="176" t="s">
        <v>204</v>
      </c>
      <c r="Q1380" s="176" t="s">
        <v>204</v>
      </c>
      <c r="R1380" s="176" t="s">
        <v>204</v>
      </c>
      <c r="S1380" s="176" t="s">
        <v>204</v>
      </c>
      <c r="T1380" s="176" t="s">
        <v>204</v>
      </c>
      <c r="U1380" s="176" t="s">
        <v>266</v>
      </c>
      <c r="V1380" s="176" t="s">
        <v>266</v>
      </c>
      <c r="W1380" s="176" t="s">
        <v>266</v>
      </c>
      <c r="X1380" s="176" t="s">
        <v>266</v>
      </c>
      <c r="Y1380" s="176" t="s">
        <v>266</v>
      </c>
      <c r="Z1380" s="176" t="s">
        <v>266</v>
      </c>
      <c r="AA1380" s="176" t="s">
        <v>266</v>
      </c>
      <c r="AB1380" s="176" t="s">
        <v>266</v>
      </c>
      <c r="AC1380" s="176" t="s">
        <v>266</v>
      </c>
      <c r="AD1380" s="176" t="s">
        <v>266</v>
      </c>
      <c r="AE1380" s="176" t="s">
        <v>266</v>
      </c>
      <c r="AF1380" s="176" t="s">
        <v>266</v>
      </c>
      <c r="AG1380" s="176" t="s">
        <v>266</v>
      </c>
      <c r="AH1380" s="176" t="s">
        <v>266</v>
      </c>
      <c r="AI1380" s="176" t="s">
        <v>266</v>
      </c>
      <c r="AJ1380" s="176" t="s">
        <v>266</v>
      </c>
      <c r="AK1380" s="176" t="s">
        <v>266</v>
      </c>
      <c r="AL1380" s="176" t="s">
        <v>266</v>
      </c>
      <c r="AM1380" s="176" t="s">
        <v>266</v>
      </c>
      <c r="AN1380" s="176" t="s">
        <v>266</v>
      </c>
      <c r="AO1380" s="176" t="s">
        <v>266</v>
      </c>
      <c r="AP1380" s="176" t="s">
        <v>266</v>
      </c>
      <c r="AQ1380" s="176" t="s">
        <v>266</v>
      </c>
      <c r="AR1380" s="176" t="s">
        <v>266</v>
      </c>
      <c r="AS1380" s="176" t="s">
        <v>266</v>
      </c>
      <c r="AT1380" s="176" t="s">
        <v>266</v>
      </c>
      <c r="AU1380" s="176" t="s">
        <v>266</v>
      </c>
      <c r="AV1380" s="176" t="s">
        <v>266</v>
      </c>
      <c r="AW1380" s="176" t="s">
        <v>266</v>
      </c>
      <c r="AX1380" s="176" t="s">
        <v>266</v>
      </c>
    </row>
    <row r="6131" s="176" customFormat="1" ht="6" customHeight="1" x14ac:dyDescent="0.3"/>
  </sheetData>
  <sheetProtection algorithmName="SHA-512" hashValue="Mle7ERcyIrYCFTQ2IPYos88d4rRWAErxonh+s/5IYlHmo0+uP0WPROJBy09fuCmIcSYFUtOfhY9KgmsaoaHA5w==" saltValue="MAAMDqs+DaXqdSOBG0jaWA==" spinCount="100000" sheet="1" selectLockedCells="1" selectUnlockedCells="1"/>
  <autoFilter ref="A1:CD6074" xr:uid="{00000000-0001-0000-0500-000000000000}">
    <sortState xmlns:xlrd2="http://schemas.microsoft.com/office/spreadsheetml/2017/richdata2" ref="A2:AX6074">
      <sortCondition ref="B1:B6074"/>
    </sortState>
  </autoFilter>
  <phoneticPr fontId="50" type="noConversion"/>
  <conditionalFormatting sqref="A3176">
    <cfRule type="duplicateValues" dxfId="4" priority="4"/>
  </conditionalFormatting>
  <conditionalFormatting sqref="A3176">
    <cfRule type="duplicateValues" dxfId="3" priority="5"/>
  </conditionalFormatting>
  <conditionalFormatting sqref="A2992:A3222">
    <cfRule type="duplicateValues" dxfId="2" priority="3"/>
  </conditionalFormatting>
  <conditionalFormatting sqref="A1:A143">
    <cfRule type="duplicateValues" dxfId="1" priority="1"/>
  </conditionalFormatting>
  <conditionalFormatting sqref="A144:A6132">
    <cfRule type="duplicateValues" dxfId="0" priority="34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AC6473"/>
  <sheetViews>
    <sheetView rightToLeft="1" workbookViewId="0">
      <pane xSplit="2" ySplit="2" topLeftCell="P3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8.6640625" defaultRowHeight="14.4" x14ac:dyDescent="0.3"/>
  <cols>
    <col min="1" max="1" width="9.6640625" style="227" bestFit="1" customWidth="1"/>
    <col min="2" max="2" width="22.21875" style="227" bestFit="1" customWidth="1"/>
    <col min="3" max="3" width="15.44140625" style="227" customWidth="1"/>
    <col min="4" max="4" width="11.109375" style="227" bestFit="1" customWidth="1"/>
    <col min="5" max="5" width="6.44140625" style="227" bestFit="1" customWidth="1"/>
    <col min="6" max="6" width="10.88671875" style="228" bestFit="1" customWidth="1"/>
    <col min="7" max="7" width="23.109375" style="227" bestFit="1" customWidth="1"/>
    <col min="8" max="8" width="12" style="229" bestFit="1" customWidth="1"/>
    <col min="9" max="9" width="8.88671875" style="229" bestFit="1" customWidth="1"/>
    <col min="10" max="10" width="9.44140625" style="229" bestFit="1" customWidth="1"/>
    <col min="11" max="11" width="9.44140625" style="227" bestFit="1" customWidth="1"/>
    <col min="12" max="12" width="11.109375" style="229" bestFit="1" customWidth="1"/>
    <col min="13" max="13" width="8.109375" style="227" bestFit="1" customWidth="1"/>
    <col min="14" max="14" width="10.44140625" style="227" bestFit="1" customWidth="1"/>
    <col min="15" max="15" width="25.44140625" style="227" bestFit="1" customWidth="1"/>
    <col min="16" max="16" width="11.6640625" style="227" bestFit="1" customWidth="1"/>
    <col min="17" max="17" width="10" style="227" bestFit="1" customWidth="1"/>
    <col min="18" max="18" width="13.6640625" style="227" bestFit="1" customWidth="1"/>
    <col min="19" max="19" width="12.44140625" style="176" bestFit="1" customWidth="1"/>
    <col min="20" max="20" width="13.44140625" style="230" bestFit="1" customWidth="1"/>
    <col min="21" max="21" width="10.44140625" style="176" bestFit="1" customWidth="1"/>
    <col min="22" max="22" width="17.88671875" style="176" bestFit="1" customWidth="1"/>
    <col min="23" max="23" width="18.21875" style="176" bestFit="1" customWidth="1"/>
    <col min="24" max="25" width="17.88671875" style="176" bestFit="1" customWidth="1"/>
    <col min="26" max="26" width="8.6640625" style="176"/>
    <col min="27" max="16384" width="8.6640625" style="227"/>
  </cols>
  <sheetData>
    <row r="1" spans="1:29" x14ac:dyDescent="0.3">
      <c r="A1" s="227">
        <v>1</v>
      </c>
      <c r="B1" s="227">
        <v>2</v>
      </c>
      <c r="C1" s="227">
        <v>3</v>
      </c>
      <c r="D1" s="227">
        <v>4</v>
      </c>
      <c r="E1" s="227">
        <v>5</v>
      </c>
      <c r="F1" s="228">
        <v>6</v>
      </c>
      <c r="G1" s="227">
        <v>7</v>
      </c>
      <c r="H1" s="229">
        <v>8</v>
      </c>
      <c r="I1" s="229">
        <v>9</v>
      </c>
      <c r="J1" s="229">
        <v>10</v>
      </c>
      <c r="K1" s="227">
        <v>11</v>
      </c>
      <c r="L1" s="229">
        <v>12</v>
      </c>
      <c r="M1" s="227">
        <v>13</v>
      </c>
      <c r="N1" s="227">
        <v>14</v>
      </c>
      <c r="O1" s="227">
        <v>15</v>
      </c>
      <c r="P1" s="227">
        <v>16</v>
      </c>
      <c r="Q1" s="227">
        <v>17</v>
      </c>
      <c r="R1" s="227">
        <v>18</v>
      </c>
      <c r="S1" s="227">
        <v>19</v>
      </c>
      <c r="T1" s="227">
        <v>20</v>
      </c>
      <c r="U1" s="227">
        <v>21</v>
      </c>
      <c r="V1" s="227">
        <v>22</v>
      </c>
      <c r="W1" s="227">
        <v>23</v>
      </c>
      <c r="X1" s="227">
        <v>24</v>
      </c>
      <c r="Y1" s="227">
        <v>25</v>
      </c>
      <c r="Z1" s="227">
        <v>26</v>
      </c>
    </row>
    <row r="2" spans="1:29" x14ac:dyDescent="0.3">
      <c r="A2" s="227" t="s">
        <v>49</v>
      </c>
      <c r="B2" s="227" t="s">
        <v>257</v>
      </c>
      <c r="C2" s="227" t="s">
        <v>50</v>
      </c>
      <c r="D2" s="227" t="s">
        <v>51</v>
      </c>
      <c r="E2" s="227" t="s">
        <v>11</v>
      </c>
      <c r="F2" s="228" t="s">
        <v>52</v>
      </c>
      <c r="G2" s="227" t="s">
        <v>6</v>
      </c>
      <c r="H2" s="229" t="s">
        <v>10</v>
      </c>
      <c r="I2" s="229" t="s">
        <v>9</v>
      </c>
      <c r="J2" s="229" t="s">
        <v>12</v>
      </c>
      <c r="K2" s="227" t="s">
        <v>55</v>
      </c>
      <c r="L2" s="229" t="s">
        <v>56</v>
      </c>
      <c r="M2" s="227" t="s">
        <v>258</v>
      </c>
      <c r="N2" s="227" t="s">
        <v>210</v>
      </c>
      <c r="O2" s="227" t="s">
        <v>259</v>
      </c>
      <c r="P2" s="227" t="s">
        <v>15</v>
      </c>
      <c r="Q2" s="227" t="s">
        <v>260</v>
      </c>
      <c r="R2" s="227" t="s">
        <v>261</v>
      </c>
      <c r="S2" s="176" t="s">
        <v>60</v>
      </c>
      <c r="T2" s="230" t="s">
        <v>262</v>
      </c>
      <c r="U2" s="176" t="s">
        <v>44</v>
      </c>
      <c r="V2" s="176" t="s">
        <v>471</v>
      </c>
      <c r="W2" s="176" t="s">
        <v>472</v>
      </c>
      <c r="X2" s="176" t="s">
        <v>473</v>
      </c>
      <c r="Y2" s="176" t="s">
        <v>494</v>
      </c>
      <c r="Z2" s="176" t="s">
        <v>892</v>
      </c>
    </row>
    <row r="3" spans="1:29" x14ac:dyDescent="0.3">
      <c r="A3" s="227">
        <v>808616</v>
      </c>
      <c r="B3" s="227" t="s">
        <v>951</v>
      </c>
      <c r="C3" s="227" t="s">
        <v>952</v>
      </c>
      <c r="D3" s="227" t="s">
        <v>953</v>
      </c>
      <c r="E3" s="227">
        <v>2</v>
      </c>
      <c r="F3" s="228">
        <v>36550</v>
      </c>
      <c r="G3" s="227" t="s">
        <v>954</v>
      </c>
      <c r="H3" s="229">
        <v>1</v>
      </c>
      <c r="I3" s="231">
        <v>5</v>
      </c>
      <c r="J3" s="231"/>
      <c r="S3" s="176">
        <v>2370</v>
      </c>
      <c r="T3" s="230">
        <v>44403</v>
      </c>
      <c r="U3" s="176">
        <v>10000</v>
      </c>
      <c r="AB3" s="227">
        <v>1</v>
      </c>
      <c r="AC3" s="227" t="s">
        <v>474</v>
      </c>
    </row>
    <row r="4" spans="1:29" x14ac:dyDescent="0.3">
      <c r="A4" s="227">
        <v>812883</v>
      </c>
      <c r="B4" s="227" t="s">
        <v>955</v>
      </c>
      <c r="C4" s="227" t="s">
        <v>94</v>
      </c>
      <c r="D4" s="227" t="s">
        <v>956</v>
      </c>
      <c r="E4" s="227">
        <v>2</v>
      </c>
      <c r="F4" s="228">
        <v>29532</v>
      </c>
      <c r="G4" s="227" t="s">
        <v>235</v>
      </c>
      <c r="H4" s="229">
        <v>1</v>
      </c>
      <c r="I4" s="231">
        <v>5</v>
      </c>
      <c r="J4" s="231"/>
      <c r="S4" s="176">
        <v>2379</v>
      </c>
      <c r="T4" s="230">
        <v>44405</v>
      </c>
      <c r="U4" s="176">
        <v>11500</v>
      </c>
      <c r="AB4" s="227">
        <v>2</v>
      </c>
      <c r="AC4" s="227" t="s">
        <v>475</v>
      </c>
    </row>
    <row r="5" spans="1:29" x14ac:dyDescent="0.3">
      <c r="A5" s="227">
        <v>810561</v>
      </c>
      <c r="B5" s="227" t="s">
        <v>957</v>
      </c>
      <c r="C5" s="227" t="s">
        <v>958</v>
      </c>
      <c r="D5" s="227" t="s">
        <v>627</v>
      </c>
      <c r="E5" s="227">
        <v>2</v>
      </c>
      <c r="F5" s="228">
        <v>33819</v>
      </c>
      <c r="G5" s="227" t="s">
        <v>235</v>
      </c>
      <c r="H5" s="229">
        <v>1</v>
      </c>
      <c r="I5" s="231">
        <v>5</v>
      </c>
      <c r="J5" s="231"/>
      <c r="S5" s="176">
        <v>2385</v>
      </c>
      <c r="T5" s="230">
        <v>44406</v>
      </c>
      <c r="U5" s="176">
        <v>35500</v>
      </c>
      <c r="AB5" s="227">
        <v>3</v>
      </c>
      <c r="AC5" s="227" t="s">
        <v>476</v>
      </c>
    </row>
    <row r="6" spans="1:29" x14ac:dyDescent="0.3">
      <c r="A6" s="227">
        <v>805681</v>
      </c>
      <c r="B6" s="227" t="s">
        <v>960</v>
      </c>
      <c r="C6" s="227" t="s">
        <v>112</v>
      </c>
      <c r="D6" s="227" t="s">
        <v>633</v>
      </c>
      <c r="E6" s="227">
        <v>2</v>
      </c>
      <c r="F6" s="228">
        <v>32568</v>
      </c>
      <c r="G6" s="227" t="s">
        <v>579</v>
      </c>
      <c r="H6" s="229">
        <v>1</v>
      </c>
      <c r="I6" s="231">
        <v>5</v>
      </c>
      <c r="J6" s="231"/>
      <c r="S6" s="176">
        <v>2401</v>
      </c>
      <c r="T6" s="230">
        <v>44409</v>
      </c>
      <c r="U6" s="176">
        <v>29000</v>
      </c>
      <c r="AB6" s="227">
        <v>4</v>
      </c>
      <c r="AC6" s="227" t="s">
        <v>499</v>
      </c>
    </row>
    <row r="7" spans="1:29" x14ac:dyDescent="0.3">
      <c r="A7" s="227">
        <v>810875</v>
      </c>
      <c r="B7" s="227" t="s">
        <v>968</v>
      </c>
      <c r="C7" s="227" t="s">
        <v>148</v>
      </c>
      <c r="D7" s="227" t="s">
        <v>969</v>
      </c>
      <c r="E7" s="227">
        <v>2</v>
      </c>
      <c r="F7" s="228">
        <v>34335</v>
      </c>
      <c r="G7" s="227" t="s">
        <v>248</v>
      </c>
      <c r="H7" s="229">
        <v>1</v>
      </c>
      <c r="I7" s="231">
        <v>5</v>
      </c>
      <c r="J7" s="231"/>
      <c r="S7" s="176">
        <v>2423</v>
      </c>
      <c r="T7" s="230">
        <v>44412</v>
      </c>
      <c r="U7" s="176">
        <v>16500</v>
      </c>
      <c r="AB7" s="227">
        <v>5</v>
      </c>
      <c r="AC7" s="227" t="s">
        <v>934</v>
      </c>
    </row>
    <row r="8" spans="1:29" x14ac:dyDescent="0.3">
      <c r="A8" s="227">
        <v>812769</v>
      </c>
      <c r="B8" s="227" t="s">
        <v>978</v>
      </c>
      <c r="C8" s="227" t="s">
        <v>979</v>
      </c>
      <c r="D8" s="227" t="s">
        <v>800</v>
      </c>
      <c r="E8" s="227">
        <v>2</v>
      </c>
      <c r="F8" s="228">
        <v>32895</v>
      </c>
      <c r="G8" s="227" t="s">
        <v>980</v>
      </c>
      <c r="H8" s="229">
        <v>1</v>
      </c>
      <c r="I8" s="231">
        <v>5</v>
      </c>
      <c r="J8" s="231"/>
      <c r="S8" s="176">
        <v>2463</v>
      </c>
      <c r="T8" s="230">
        <v>44418</v>
      </c>
      <c r="U8" s="176">
        <v>11500</v>
      </c>
    </row>
    <row r="9" spans="1:29" x14ac:dyDescent="0.3">
      <c r="A9" s="227">
        <v>811115</v>
      </c>
      <c r="B9" s="227" t="s">
        <v>981</v>
      </c>
      <c r="C9" s="227" t="s">
        <v>454</v>
      </c>
      <c r="D9" s="227" t="s">
        <v>838</v>
      </c>
      <c r="E9" s="227">
        <v>2</v>
      </c>
      <c r="F9" s="228">
        <v>30682</v>
      </c>
      <c r="G9" s="227" t="s">
        <v>253</v>
      </c>
      <c r="H9" s="229">
        <v>1</v>
      </c>
      <c r="I9" s="231">
        <v>5</v>
      </c>
      <c r="J9" s="231"/>
      <c r="S9" s="176">
        <v>2466</v>
      </c>
      <c r="T9" s="230">
        <v>44418</v>
      </c>
      <c r="U9" s="176">
        <v>13000</v>
      </c>
    </row>
    <row r="10" spans="1:29" x14ac:dyDescent="0.3">
      <c r="A10" s="227">
        <v>813198</v>
      </c>
      <c r="B10" s="227" t="s">
        <v>982</v>
      </c>
      <c r="C10" s="227" t="s">
        <v>983</v>
      </c>
      <c r="D10" s="227" t="s">
        <v>984</v>
      </c>
      <c r="E10" s="227">
        <v>2</v>
      </c>
      <c r="F10" s="228">
        <v>31993</v>
      </c>
      <c r="G10" s="227" t="s">
        <v>251</v>
      </c>
      <c r="H10" s="229">
        <v>1</v>
      </c>
      <c r="I10" s="231">
        <v>5</v>
      </c>
      <c r="J10" s="231"/>
      <c r="S10" s="176">
        <v>2470</v>
      </c>
      <c r="T10" s="230">
        <v>44409</v>
      </c>
      <c r="U10" s="176">
        <v>11500</v>
      </c>
    </row>
    <row r="11" spans="1:29" x14ac:dyDescent="0.3">
      <c r="A11" s="227">
        <v>813236</v>
      </c>
      <c r="B11" s="227" t="s">
        <v>987</v>
      </c>
      <c r="C11" s="227" t="s">
        <v>988</v>
      </c>
      <c r="D11" s="227" t="s">
        <v>553</v>
      </c>
      <c r="E11" s="227">
        <v>2</v>
      </c>
      <c r="F11" s="228">
        <v>36656</v>
      </c>
      <c r="G11" s="227" t="s">
        <v>586</v>
      </c>
      <c r="H11" s="229">
        <v>1</v>
      </c>
      <c r="I11" s="231">
        <v>5</v>
      </c>
      <c r="J11" s="231"/>
      <c r="S11" s="176">
        <v>2481</v>
      </c>
      <c r="T11" s="230">
        <v>44418</v>
      </c>
      <c r="U11" s="176">
        <v>10000</v>
      </c>
    </row>
    <row r="12" spans="1:29" x14ac:dyDescent="0.3">
      <c r="A12" s="227">
        <v>808713</v>
      </c>
      <c r="B12" s="227" t="s">
        <v>989</v>
      </c>
      <c r="C12" s="227" t="s">
        <v>64</v>
      </c>
      <c r="D12" s="227" t="s">
        <v>613</v>
      </c>
      <c r="E12" s="227">
        <v>2</v>
      </c>
      <c r="F12" s="228">
        <v>36042</v>
      </c>
      <c r="G12" s="227" t="s">
        <v>235</v>
      </c>
      <c r="H12" s="229">
        <v>1</v>
      </c>
      <c r="I12" s="231">
        <v>5</v>
      </c>
      <c r="J12" s="231"/>
      <c r="S12" s="176">
        <v>2484</v>
      </c>
      <c r="T12" s="230">
        <v>44419</v>
      </c>
      <c r="U12" s="176">
        <v>10000</v>
      </c>
    </row>
    <row r="13" spans="1:29" x14ac:dyDescent="0.3">
      <c r="A13" s="227">
        <v>805201</v>
      </c>
      <c r="B13" s="227" t="s">
        <v>992</v>
      </c>
      <c r="C13" s="227" t="s">
        <v>70</v>
      </c>
      <c r="D13" s="227" t="s">
        <v>764</v>
      </c>
      <c r="E13" s="227">
        <v>2</v>
      </c>
      <c r="F13" s="228">
        <v>35261</v>
      </c>
      <c r="G13" s="227" t="s">
        <v>235</v>
      </c>
      <c r="H13" s="229">
        <v>1</v>
      </c>
      <c r="I13" s="231">
        <v>5</v>
      </c>
      <c r="J13" s="231"/>
      <c r="S13" s="176">
        <v>2506</v>
      </c>
      <c r="T13" s="230">
        <v>44420</v>
      </c>
      <c r="U13" s="176">
        <v>18000</v>
      </c>
    </row>
    <row r="14" spans="1:29" x14ac:dyDescent="0.3">
      <c r="A14" s="227">
        <v>807614</v>
      </c>
      <c r="B14" s="227" t="s">
        <v>995</v>
      </c>
      <c r="C14" s="227" t="s">
        <v>66</v>
      </c>
      <c r="D14" s="227" t="s">
        <v>732</v>
      </c>
      <c r="E14" s="227">
        <v>2</v>
      </c>
      <c r="F14" s="228">
        <v>35447</v>
      </c>
      <c r="G14" s="227" t="s">
        <v>586</v>
      </c>
      <c r="H14" s="229">
        <v>1</v>
      </c>
      <c r="I14" s="231">
        <v>5</v>
      </c>
      <c r="J14" s="231"/>
      <c r="S14" s="176">
        <v>2509</v>
      </c>
      <c r="T14" s="230">
        <v>44420</v>
      </c>
      <c r="U14" s="176">
        <v>1000</v>
      </c>
    </row>
    <row r="15" spans="1:29" x14ac:dyDescent="0.3">
      <c r="A15" s="227">
        <v>811240</v>
      </c>
      <c r="B15" s="227" t="s">
        <v>1004</v>
      </c>
      <c r="C15" s="227" t="s">
        <v>138</v>
      </c>
      <c r="D15" s="227" t="s">
        <v>576</v>
      </c>
      <c r="E15" s="227">
        <v>2</v>
      </c>
      <c r="F15" s="228">
        <v>34844</v>
      </c>
      <c r="G15" s="227" t="s">
        <v>235</v>
      </c>
      <c r="H15" s="229">
        <v>1</v>
      </c>
      <c r="I15" s="231">
        <v>5</v>
      </c>
      <c r="J15" s="231"/>
      <c r="S15" s="176">
        <v>2543</v>
      </c>
      <c r="T15" s="230">
        <v>44423</v>
      </c>
      <c r="U15" s="176">
        <v>10000</v>
      </c>
    </row>
    <row r="16" spans="1:29" x14ac:dyDescent="0.3">
      <c r="A16" s="227">
        <v>811605</v>
      </c>
      <c r="B16" s="227" t="s">
        <v>1005</v>
      </c>
      <c r="C16" s="227" t="s">
        <v>452</v>
      </c>
      <c r="D16" s="227" t="s">
        <v>524</v>
      </c>
      <c r="E16" s="227">
        <v>2</v>
      </c>
      <c r="F16" s="228">
        <v>33843</v>
      </c>
      <c r="G16" s="227" t="s">
        <v>1006</v>
      </c>
      <c r="H16" s="229">
        <v>1</v>
      </c>
      <c r="I16" s="231">
        <v>5</v>
      </c>
      <c r="J16" s="231"/>
      <c r="S16" s="176">
        <v>2550</v>
      </c>
      <c r="T16" s="230">
        <v>44424</v>
      </c>
      <c r="U16" s="176">
        <v>10000</v>
      </c>
    </row>
    <row r="17" spans="1:26" x14ac:dyDescent="0.3">
      <c r="A17" s="227">
        <v>812685</v>
      </c>
      <c r="B17" s="227" t="s">
        <v>1008</v>
      </c>
      <c r="C17" s="227" t="s">
        <v>446</v>
      </c>
      <c r="D17" s="227" t="s">
        <v>775</v>
      </c>
      <c r="E17" s="227">
        <v>2</v>
      </c>
      <c r="F17" s="228" t="s">
        <v>1009</v>
      </c>
      <c r="G17" s="227" t="s">
        <v>235</v>
      </c>
      <c r="H17" s="229">
        <v>1</v>
      </c>
      <c r="I17" s="231">
        <v>5</v>
      </c>
      <c r="J17" s="231"/>
      <c r="S17" s="176">
        <v>2558</v>
      </c>
      <c r="T17" s="230">
        <v>44425</v>
      </c>
      <c r="U17" s="176">
        <v>20000</v>
      </c>
    </row>
    <row r="18" spans="1:26" x14ac:dyDescent="0.3">
      <c r="A18" s="227">
        <v>813401</v>
      </c>
      <c r="B18" s="227" t="s">
        <v>1013</v>
      </c>
      <c r="C18" s="227" t="s">
        <v>461</v>
      </c>
      <c r="D18" s="227" t="s">
        <v>1014</v>
      </c>
      <c r="E18" s="227">
        <v>2</v>
      </c>
      <c r="F18" s="228">
        <v>35219</v>
      </c>
      <c r="G18" s="227" t="s">
        <v>235</v>
      </c>
      <c r="H18" s="229">
        <v>1</v>
      </c>
      <c r="I18" s="231">
        <v>5</v>
      </c>
      <c r="J18" s="231"/>
      <c r="S18" s="176">
        <v>2563</v>
      </c>
      <c r="T18" s="230">
        <v>44425</v>
      </c>
      <c r="U18" s="176">
        <v>13000</v>
      </c>
    </row>
    <row r="19" spans="1:26" x14ac:dyDescent="0.3">
      <c r="A19" s="227">
        <v>808467</v>
      </c>
      <c r="B19" s="227" t="s">
        <v>1015</v>
      </c>
      <c r="C19" s="227" t="s">
        <v>285</v>
      </c>
      <c r="D19" s="227" t="s">
        <v>803</v>
      </c>
      <c r="E19" s="227">
        <v>2</v>
      </c>
      <c r="F19" s="228">
        <v>36115</v>
      </c>
      <c r="G19" s="227" t="s">
        <v>235</v>
      </c>
      <c r="H19" s="229">
        <v>1</v>
      </c>
      <c r="I19" s="231">
        <v>5</v>
      </c>
      <c r="J19" s="231"/>
      <c r="S19" s="176">
        <v>2565</v>
      </c>
      <c r="T19" s="230">
        <v>44425</v>
      </c>
      <c r="U19" s="176">
        <v>13000</v>
      </c>
    </row>
    <row r="20" spans="1:26" x14ac:dyDescent="0.3">
      <c r="A20" s="227">
        <v>809239</v>
      </c>
      <c r="B20" s="227" t="s">
        <v>1016</v>
      </c>
      <c r="C20" s="227" t="s">
        <v>1017</v>
      </c>
      <c r="D20" s="227" t="s">
        <v>1018</v>
      </c>
      <c r="E20" s="227">
        <v>2</v>
      </c>
      <c r="F20" s="228">
        <v>36398</v>
      </c>
      <c r="G20" s="227" t="s">
        <v>251</v>
      </c>
      <c r="H20" s="229">
        <v>1</v>
      </c>
      <c r="I20" s="231">
        <v>5</v>
      </c>
      <c r="J20" s="231"/>
      <c r="S20" s="176">
        <v>2567</v>
      </c>
      <c r="T20" s="230">
        <v>44425</v>
      </c>
      <c r="U20" s="176">
        <v>10000</v>
      </c>
    </row>
    <row r="21" spans="1:26" x14ac:dyDescent="0.3">
      <c r="A21" s="227">
        <v>810315</v>
      </c>
      <c r="B21" s="227" t="s">
        <v>1029</v>
      </c>
      <c r="C21" s="227" t="s">
        <v>361</v>
      </c>
      <c r="D21" s="227" t="s">
        <v>573</v>
      </c>
      <c r="E21" s="227">
        <v>2</v>
      </c>
      <c r="F21" s="228">
        <v>36161</v>
      </c>
      <c r="G21" s="227" t="s">
        <v>235</v>
      </c>
      <c r="H21" s="229">
        <v>1</v>
      </c>
      <c r="I21" s="231">
        <v>5</v>
      </c>
      <c r="J21" s="231"/>
      <c r="S21" s="176">
        <v>2591</v>
      </c>
      <c r="T21" s="230">
        <v>44426</v>
      </c>
      <c r="U21" s="176">
        <v>10000</v>
      </c>
    </row>
    <row r="22" spans="1:26" x14ac:dyDescent="0.3">
      <c r="A22" s="227">
        <v>813109</v>
      </c>
      <c r="B22" s="227" t="s">
        <v>1033</v>
      </c>
      <c r="C22" s="227" t="s">
        <v>158</v>
      </c>
      <c r="D22" s="227" t="s">
        <v>1034</v>
      </c>
      <c r="E22" s="227">
        <v>2</v>
      </c>
      <c r="F22" s="228">
        <v>32498</v>
      </c>
      <c r="G22" s="227" t="s">
        <v>570</v>
      </c>
      <c r="H22" s="229">
        <v>1</v>
      </c>
      <c r="I22" s="231">
        <v>5</v>
      </c>
      <c r="J22" s="231"/>
      <c r="S22" s="176">
        <v>2596</v>
      </c>
      <c r="T22" s="230">
        <v>44426</v>
      </c>
      <c r="U22" s="176">
        <v>10000</v>
      </c>
    </row>
    <row r="23" spans="1:26" x14ac:dyDescent="0.3">
      <c r="A23" s="227">
        <v>812215</v>
      </c>
      <c r="B23" s="227" t="s">
        <v>1036</v>
      </c>
      <c r="C23" s="227" t="s">
        <v>183</v>
      </c>
      <c r="D23" s="227" t="s">
        <v>502</v>
      </c>
      <c r="E23" s="227">
        <v>2</v>
      </c>
      <c r="F23" s="228">
        <v>36195</v>
      </c>
      <c r="G23" s="227" t="s">
        <v>886</v>
      </c>
      <c r="H23" s="229">
        <v>1</v>
      </c>
      <c r="I23" s="231">
        <v>5</v>
      </c>
      <c r="J23" s="231"/>
      <c r="S23" s="176">
        <v>2603</v>
      </c>
      <c r="T23" s="230">
        <v>44426</v>
      </c>
      <c r="U23" s="176">
        <v>28000</v>
      </c>
    </row>
    <row r="24" spans="1:26" x14ac:dyDescent="0.3">
      <c r="A24" s="227">
        <v>813406</v>
      </c>
      <c r="B24" s="227" t="s">
        <v>1037</v>
      </c>
      <c r="C24" s="227" t="s">
        <v>183</v>
      </c>
      <c r="D24" s="227" t="s">
        <v>531</v>
      </c>
      <c r="E24" s="227">
        <v>2</v>
      </c>
      <c r="H24" s="229">
        <v>1</v>
      </c>
      <c r="I24" s="231">
        <v>5</v>
      </c>
      <c r="J24" s="231"/>
      <c r="S24" s="176">
        <v>2609</v>
      </c>
      <c r="T24" s="230">
        <v>44427</v>
      </c>
      <c r="U24" s="176">
        <v>54000</v>
      </c>
    </row>
    <row r="25" spans="1:26" x14ac:dyDescent="0.3">
      <c r="A25" s="227">
        <v>802813</v>
      </c>
      <c r="B25" s="227" t="s">
        <v>1038</v>
      </c>
      <c r="C25" s="227" t="s">
        <v>146</v>
      </c>
      <c r="D25" s="227" t="s">
        <v>560</v>
      </c>
      <c r="E25" s="227">
        <v>2</v>
      </c>
      <c r="F25" s="228">
        <v>28609</v>
      </c>
      <c r="G25" s="227" t="s">
        <v>235</v>
      </c>
      <c r="H25" s="229">
        <v>1</v>
      </c>
      <c r="I25" s="231">
        <v>5</v>
      </c>
      <c r="J25" s="231"/>
      <c r="S25" s="176">
        <v>2610</v>
      </c>
      <c r="T25" s="230">
        <v>44427</v>
      </c>
      <c r="U25" s="176">
        <v>0</v>
      </c>
    </row>
    <row r="26" spans="1:26" x14ac:dyDescent="0.3">
      <c r="A26" s="227">
        <v>811437</v>
      </c>
      <c r="B26" s="227" t="s">
        <v>1039</v>
      </c>
      <c r="C26" s="227" t="s">
        <v>91</v>
      </c>
      <c r="D26" s="227" t="s">
        <v>627</v>
      </c>
      <c r="E26" s="227">
        <v>2</v>
      </c>
      <c r="F26" s="228">
        <v>36131</v>
      </c>
      <c r="G26" s="227" t="s">
        <v>237</v>
      </c>
      <c r="H26" s="229">
        <v>1</v>
      </c>
      <c r="I26" s="231">
        <v>5</v>
      </c>
      <c r="J26" s="231"/>
      <c r="S26" s="176">
        <v>2613</v>
      </c>
      <c r="T26" s="230">
        <v>44427</v>
      </c>
      <c r="U26" s="176">
        <v>15000</v>
      </c>
    </row>
    <row r="27" spans="1:26" x14ac:dyDescent="0.3">
      <c r="A27" s="227">
        <v>807076</v>
      </c>
      <c r="B27" s="227" t="s">
        <v>1040</v>
      </c>
      <c r="C27" s="227" t="s">
        <v>354</v>
      </c>
      <c r="D27" s="227" t="s">
        <v>587</v>
      </c>
      <c r="E27" s="227">
        <v>2</v>
      </c>
      <c r="F27" s="228">
        <v>36161</v>
      </c>
      <c r="G27" s="227" t="s">
        <v>548</v>
      </c>
      <c r="H27" s="229">
        <v>1</v>
      </c>
      <c r="I27" s="231">
        <v>5</v>
      </c>
      <c r="J27" s="231"/>
      <c r="S27" s="176">
        <v>2623</v>
      </c>
      <c r="T27" s="230">
        <v>44427</v>
      </c>
      <c r="U27" s="176">
        <v>15000</v>
      </c>
    </row>
    <row r="28" spans="1:26" x14ac:dyDescent="0.3">
      <c r="A28" s="227">
        <v>810805</v>
      </c>
      <c r="B28" s="227" t="s">
        <v>1041</v>
      </c>
      <c r="C28" s="227" t="s">
        <v>1042</v>
      </c>
      <c r="D28" s="227" t="s">
        <v>648</v>
      </c>
      <c r="E28" s="227">
        <v>2</v>
      </c>
      <c r="F28" s="228">
        <v>31778</v>
      </c>
      <c r="G28" s="227" t="s">
        <v>235</v>
      </c>
      <c r="H28" s="229">
        <v>1</v>
      </c>
      <c r="I28" s="231">
        <v>5</v>
      </c>
      <c r="J28" s="231"/>
      <c r="S28" s="176">
        <v>2624</v>
      </c>
      <c r="T28" s="230">
        <v>44427</v>
      </c>
      <c r="U28" s="176">
        <v>13000</v>
      </c>
    </row>
    <row r="29" spans="1:26" x14ac:dyDescent="0.3">
      <c r="A29" s="227">
        <v>805336</v>
      </c>
      <c r="B29" s="227" t="s">
        <v>1056</v>
      </c>
      <c r="C29" s="227" t="s">
        <v>355</v>
      </c>
      <c r="D29" s="227" t="s">
        <v>664</v>
      </c>
      <c r="E29" s="227">
        <v>2</v>
      </c>
      <c r="F29" s="228">
        <v>35095</v>
      </c>
      <c r="G29" s="227" t="s">
        <v>235</v>
      </c>
      <c r="H29" s="229">
        <v>1</v>
      </c>
      <c r="I29" s="231">
        <v>5</v>
      </c>
      <c r="J29" s="231"/>
      <c r="Z29" s="176" t="s">
        <v>940</v>
      </c>
    </row>
    <row r="30" spans="1:26" x14ac:dyDescent="0.3">
      <c r="A30" s="227">
        <v>810942</v>
      </c>
      <c r="B30" s="227" t="s">
        <v>1065</v>
      </c>
      <c r="C30" s="227" t="s">
        <v>1066</v>
      </c>
      <c r="D30" s="227" t="s">
        <v>713</v>
      </c>
      <c r="E30" s="227">
        <v>2</v>
      </c>
      <c r="F30" s="228">
        <v>32509</v>
      </c>
      <c r="G30" s="227" t="s">
        <v>235</v>
      </c>
      <c r="H30" s="229">
        <v>1</v>
      </c>
      <c r="I30" s="231">
        <v>5</v>
      </c>
      <c r="J30" s="231"/>
      <c r="Z30" s="176" t="s">
        <v>940</v>
      </c>
    </row>
    <row r="31" spans="1:26" x14ac:dyDescent="0.3">
      <c r="A31" s="227">
        <v>812237</v>
      </c>
      <c r="B31" s="227" t="s">
        <v>1067</v>
      </c>
      <c r="C31" s="227" t="s">
        <v>76</v>
      </c>
      <c r="D31" s="227" t="s">
        <v>1068</v>
      </c>
      <c r="E31" s="227">
        <v>2</v>
      </c>
      <c r="F31" s="228">
        <v>27871</v>
      </c>
      <c r="G31" s="227" t="s">
        <v>766</v>
      </c>
      <c r="H31" s="229">
        <v>1</v>
      </c>
      <c r="I31" s="231">
        <v>5</v>
      </c>
      <c r="J31" s="231"/>
      <c r="Z31" s="176" t="s">
        <v>940</v>
      </c>
    </row>
    <row r="32" spans="1:26" x14ac:dyDescent="0.3">
      <c r="A32" s="227">
        <v>811196</v>
      </c>
      <c r="B32" s="227" t="s">
        <v>1069</v>
      </c>
      <c r="C32" s="227" t="s">
        <v>66</v>
      </c>
      <c r="D32" s="227" t="s">
        <v>1070</v>
      </c>
      <c r="E32" s="227">
        <v>2</v>
      </c>
      <c r="F32" s="228">
        <v>35562</v>
      </c>
      <c r="G32" s="227" t="s">
        <v>235</v>
      </c>
      <c r="H32" s="229">
        <v>1</v>
      </c>
      <c r="I32" s="231">
        <v>5</v>
      </c>
      <c r="J32" s="231"/>
      <c r="Z32" s="176" t="s">
        <v>940</v>
      </c>
    </row>
    <row r="33" spans="1:26" x14ac:dyDescent="0.3">
      <c r="A33" s="227">
        <v>811837</v>
      </c>
      <c r="B33" s="227" t="s">
        <v>1071</v>
      </c>
      <c r="C33" s="227" t="s">
        <v>107</v>
      </c>
      <c r="D33" s="227" t="s">
        <v>1072</v>
      </c>
      <c r="E33" s="227">
        <v>2</v>
      </c>
      <c r="F33" s="228">
        <v>32769</v>
      </c>
      <c r="G33" s="227" t="s">
        <v>237</v>
      </c>
      <c r="H33" s="229">
        <v>1</v>
      </c>
      <c r="I33" s="231">
        <v>5</v>
      </c>
      <c r="J33" s="231"/>
    </row>
    <row r="34" spans="1:26" x14ac:dyDescent="0.3">
      <c r="A34" s="227">
        <v>813309</v>
      </c>
      <c r="B34" s="227" t="s">
        <v>1079</v>
      </c>
      <c r="C34" s="227" t="s">
        <v>92</v>
      </c>
      <c r="D34" s="227" t="s">
        <v>676</v>
      </c>
      <c r="E34" s="227">
        <v>2</v>
      </c>
      <c r="F34" s="228">
        <v>34700</v>
      </c>
      <c r="G34" s="227" t="s">
        <v>235</v>
      </c>
      <c r="H34" s="229">
        <v>1</v>
      </c>
      <c r="I34" s="231">
        <v>5</v>
      </c>
      <c r="J34" s="231"/>
    </row>
    <row r="35" spans="1:26" x14ac:dyDescent="0.3">
      <c r="A35" s="227">
        <v>810777</v>
      </c>
      <c r="B35" s="227" t="s">
        <v>1084</v>
      </c>
      <c r="C35" s="227" t="s">
        <v>384</v>
      </c>
      <c r="D35" s="227" t="s">
        <v>859</v>
      </c>
      <c r="E35" s="227">
        <v>2</v>
      </c>
      <c r="F35" s="228">
        <v>32143</v>
      </c>
      <c r="G35" s="227" t="s">
        <v>1085</v>
      </c>
      <c r="H35" s="229">
        <v>1</v>
      </c>
      <c r="I35" s="231">
        <v>5</v>
      </c>
      <c r="J35" s="231"/>
      <c r="Z35" s="176" t="s">
        <v>940</v>
      </c>
    </row>
    <row r="36" spans="1:26" x14ac:dyDescent="0.3">
      <c r="A36" s="227">
        <v>810984</v>
      </c>
      <c r="B36" s="227" t="s">
        <v>1086</v>
      </c>
      <c r="C36" s="227" t="s">
        <v>342</v>
      </c>
      <c r="D36" s="227" t="s">
        <v>815</v>
      </c>
      <c r="E36" s="227">
        <v>2</v>
      </c>
      <c r="G36" s="227" t="s">
        <v>789</v>
      </c>
      <c r="H36" s="229">
        <v>1</v>
      </c>
      <c r="I36" s="231">
        <v>5</v>
      </c>
      <c r="J36" s="231"/>
      <c r="Z36" s="176" t="s">
        <v>940</v>
      </c>
    </row>
    <row r="37" spans="1:26" x14ac:dyDescent="0.3">
      <c r="A37" s="227">
        <v>805482</v>
      </c>
      <c r="B37" s="227" t="s">
        <v>1088</v>
      </c>
      <c r="C37" s="227" t="s">
        <v>66</v>
      </c>
      <c r="D37" s="227" t="s">
        <v>1089</v>
      </c>
      <c r="E37" s="227">
        <v>2</v>
      </c>
      <c r="F37" s="228">
        <v>35619</v>
      </c>
      <c r="G37" s="227" t="s">
        <v>235</v>
      </c>
      <c r="H37" s="229">
        <v>1</v>
      </c>
      <c r="I37" s="231">
        <v>5</v>
      </c>
      <c r="J37" s="231"/>
    </row>
    <row r="38" spans="1:26" x14ac:dyDescent="0.3">
      <c r="A38" s="227">
        <v>811064</v>
      </c>
      <c r="B38" s="227" t="s">
        <v>1091</v>
      </c>
      <c r="C38" s="227" t="s">
        <v>401</v>
      </c>
      <c r="D38" s="227" t="s">
        <v>1092</v>
      </c>
      <c r="E38" s="227">
        <v>2</v>
      </c>
      <c r="F38" s="228">
        <v>29957</v>
      </c>
      <c r="G38" s="227" t="s">
        <v>235</v>
      </c>
      <c r="H38" s="229">
        <v>1</v>
      </c>
      <c r="I38" s="231">
        <v>5</v>
      </c>
      <c r="J38" s="231"/>
      <c r="Z38" s="176" t="s">
        <v>940</v>
      </c>
    </row>
    <row r="39" spans="1:26" x14ac:dyDescent="0.3">
      <c r="A39" s="227">
        <v>813387</v>
      </c>
      <c r="B39" s="227" t="s">
        <v>1095</v>
      </c>
      <c r="C39" s="227" t="s">
        <v>91</v>
      </c>
      <c r="D39" s="227" t="s">
        <v>587</v>
      </c>
      <c r="E39" s="227">
        <v>2</v>
      </c>
      <c r="F39" s="228">
        <v>30494</v>
      </c>
      <c r="G39" s="227" t="s">
        <v>1096</v>
      </c>
      <c r="H39" s="229">
        <v>1</v>
      </c>
      <c r="I39" s="231">
        <v>5</v>
      </c>
      <c r="J39" s="231"/>
      <c r="Z39" s="176" t="s">
        <v>940</v>
      </c>
    </row>
    <row r="40" spans="1:26" x14ac:dyDescent="0.3">
      <c r="A40" s="227">
        <v>811228</v>
      </c>
      <c r="B40" s="227" t="s">
        <v>1097</v>
      </c>
      <c r="C40" s="227" t="s">
        <v>176</v>
      </c>
      <c r="D40" s="227" t="s">
        <v>531</v>
      </c>
      <c r="E40" s="227">
        <v>2</v>
      </c>
      <c r="F40" s="228">
        <v>28509</v>
      </c>
      <c r="G40" s="227" t="s">
        <v>235</v>
      </c>
      <c r="H40" s="229">
        <v>1</v>
      </c>
      <c r="I40" s="231">
        <v>5</v>
      </c>
      <c r="J40" s="231"/>
    </row>
    <row r="41" spans="1:26" x14ac:dyDescent="0.3">
      <c r="A41" s="227">
        <v>811815</v>
      </c>
      <c r="B41" s="227" t="s">
        <v>1098</v>
      </c>
      <c r="C41" s="227" t="s">
        <v>102</v>
      </c>
      <c r="D41" s="227" t="s">
        <v>617</v>
      </c>
      <c r="E41" s="227">
        <v>2</v>
      </c>
      <c r="F41" s="228">
        <v>35431</v>
      </c>
      <c r="G41" s="227" t="s">
        <v>235</v>
      </c>
      <c r="H41" s="229">
        <v>1</v>
      </c>
      <c r="I41" s="231">
        <v>5</v>
      </c>
      <c r="J41" s="231"/>
    </row>
    <row r="42" spans="1:26" x14ac:dyDescent="0.3">
      <c r="A42" s="227">
        <v>808870</v>
      </c>
      <c r="B42" s="227" t="s">
        <v>1099</v>
      </c>
      <c r="C42" s="227" t="s">
        <v>374</v>
      </c>
      <c r="D42" s="227" t="s">
        <v>535</v>
      </c>
      <c r="E42" s="227">
        <v>2</v>
      </c>
      <c r="F42" s="228">
        <v>36434</v>
      </c>
      <c r="G42" s="227" t="s">
        <v>235</v>
      </c>
      <c r="H42" s="229">
        <v>1</v>
      </c>
      <c r="I42" s="231">
        <v>5</v>
      </c>
      <c r="J42" s="231"/>
    </row>
    <row r="43" spans="1:26" x14ac:dyDescent="0.3">
      <c r="A43" s="227">
        <v>809095</v>
      </c>
      <c r="B43" s="227" t="s">
        <v>1100</v>
      </c>
      <c r="C43" s="227" t="s">
        <v>1101</v>
      </c>
      <c r="D43" s="227" t="s">
        <v>659</v>
      </c>
      <c r="E43" s="227">
        <v>2</v>
      </c>
      <c r="F43" s="228">
        <v>35796</v>
      </c>
      <c r="G43" s="227" t="s">
        <v>235</v>
      </c>
      <c r="H43" s="229">
        <v>1</v>
      </c>
      <c r="I43" s="231">
        <v>5</v>
      </c>
      <c r="J43" s="231"/>
    </row>
    <row r="44" spans="1:26" x14ac:dyDescent="0.3">
      <c r="A44" s="227">
        <v>808565</v>
      </c>
      <c r="B44" s="227" t="s">
        <v>1102</v>
      </c>
      <c r="C44" s="227" t="s">
        <v>187</v>
      </c>
      <c r="D44" s="227" t="s">
        <v>547</v>
      </c>
      <c r="E44" s="227">
        <v>2</v>
      </c>
      <c r="F44" s="228">
        <v>36697</v>
      </c>
      <c r="G44" s="227" t="s">
        <v>235</v>
      </c>
      <c r="H44" s="229">
        <v>1</v>
      </c>
      <c r="I44" s="231">
        <v>5</v>
      </c>
      <c r="J44" s="231"/>
    </row>
    <row r="45" spans="1:26" x14ac:dyDescent="0.3">
      <c r="A45" s="227">
        <v>802472</v>
      </c>
      <c r="B45" s="227" t="s">
        <v>1386</v>
      </c>
      <c r="C45" s="227" t="s">
        <v>309</v>
      </c>
      <c r="D45" s="227" t="s">
        <v>762</v>
      </c>
      <c r="E45" s="227">
        <v>2</v>
      </c>
      <c r="F45" s="228">
        <v>33979</v>
      </c>
      <c r="G45" s="227" t="s">
        <v>235</v>
      </c>
      <c r="H45" s="229">
        <v>1</v>
      </c>
      <c r="I45" s="231">
        <v>5</v>
      </c>
      <c r="J45" s="231"/>
      <c r="X45" s="176" t="s">
        <v>940</v>
      </c>
      <c r="Y45" s="176" t="s">
        <v>940</v>
      </c>
      <c r="Z45" s="176" t="s">
        <v>940</v>
      </c>
    </row>
    <row r="46" spans="1:26" x14ac:dyDescent="0.3">
      <c r="A46" s="227">
        <v>802499</v>
      </c>
      <c r="B46" s="227" t="s">
        <v>1387</v>
      </c>
      <c r="C46" s="227" t="s">
        <v>181</v>
      </c>
      <c r="D46" s="227" t="s">
        <v>1388</v>
      </c>
      <c r="E46" s="227">
        <v>2</v>
      </c>
      <c r="F46" s="228">
        <v>33970</v>
      </c>
      <c r="G46" s="227" t="s">
        <v>235</v>
      </c>
      <c r="H46" s="229">
        <v>1</v>
      </c>
      <c r="I46" s="231">
        <v>5</v>
      </c>
      <c r="J46" s="231"/>
      <c r="Y46" s="176" t="s">
        <v>940</v>
      </c>
      <c r="Z46" s="176" t="s">
        <v>940</v>
      </c>
    </row>
    <row r="47" spans="1:26" x14ac:dyDescent="0.3">
      <c r="A47" s="227">
        <v>806500</v>
      </c>
      <c r="B47" s="227" t="s">
        <v>1390</v>
      </c>
      <c r="C47" s="227" t="s">
        <v>67</v>
      </c>
      <c r="D47" s="227" t="s">
        <v>523</v>
      </c>
      <c r="E47" s="227">
        <v>2</v>
      </c>
      <c r="F47" s="228">
        <v>34700</v>
      </c>
      <c r="G47" s="227" t="s">
        <v>235</v>
      </c>
      <c r="H47" s="229">
        <v>1</v>
      </c>
      <c r="I47" s="231">
        <v>5</v>
      </c>
      <c r="J47" s="231"/>
      <c r="X47" s="176" t="s">
        <v>940</v>
      </c>
      <c r="Y47" s="176" t="s">
        <v>940</v>
      </c>
      <c r="Z47" s="176" t="s">
        <v>940</v>
      </c>
    </row>
    <row r="48" spans="1:26" x14ac:dyDescent="0.3">
      <c r="A48" s="227">
        <v>801884</v>
      </c>
      <c r="B48" s="227" t="s">
        <v>1391</v>
      </c>
      <c r="C48" s="227" t="s">
        <v>221</v>
      </c>
      <c r="D48" s="227" t="s">
        <v>690</v>
      </c>
      <c r="E48" s="227">
        <v>2</v>
      </c>
      <c r="F48" s="228">
        <v>32874</v>
      </c>
      <c r="G48" s="227" t="s">
        <v>235</v>
      </c>
      <c r="H48" s="229">
        <v>1</v>
      </c>
      <c r="I48" s="231">
        <v>5</v>
      </c>
      <c r="J48" s="231"/>
      <c r="Y48" s="176" t="s">
        <v>940</v>
      </c>
      <c r="Z48" s="176" t="s">
        <v>940</v>
      </c>
    </row>
    <row r="49" spans="1:26" x14ac:dyDescent="0.3">
      <c r="A49" s="227">
        <v>805858</v>
      </c>
      <c r="B49" s="227" t="s">
        <v>1393</v>
      </c>
      <c r="C49" s="227" t="s">
        <v>111</v>
      </c>
      <c r="D49" s="227" t="s">
        <v>759</v>
      </c>
      <c r="E49" s="227">
        <v>2</v>
      </c>
      <c r="F49" s="228">
        <v>32509</v>
      </c>
      <c r="G49" s="227" t="s">
        <v>235</v>
      </c>
      <c r="H49" s="229">
        <v>1</v>
      </c>
      <c r="I49" s="231">
        <v>5</v>
      </c>
      <c r="J49" s="231"/>
      <c r="X49" s="176" t="s">
        <v>940</v>
      </c>
      <c r="Y49" s="176" t="s">
        <v>940</v>
      </c>
      <c r="Z49" s="176" t="s">
        <v>940</v>
      </c>
    </row>
    <row r="50" spans="1:26" x14ac:dyDescent="0.3">
      <c r="A50" s="227">
        <v>806224</v>
      </c>
      <c r="B50" s="227" t="s">
        <v>1398</v>
      </c>
      <c r="C50" s="227" t="s">
        <v>122</v>
      </c>
      <c r="D50" s="227" t="s">
        <v>537</v>
      </c>
      <c r="E50" s="227">
        <v>2</v>
      </c>
      <c r="F50" s="228">
        <v>34269</v>
      </c>
      <c r="G50" s="227" t="s">
        <v>579</v>
      </c>
      <c r="H50" s="229">
        <v>1</v>
      </c>
      <c r="I50" s="231">
        <v>5</v>
      </c>
      <c r="J50" s="231"/>
      <c r="Y50" s="176" t="s">
        <v>940</v>
      </c>
      <c r="Z50" s="176" t="s">
        <v>940</v>
      </c>
    </row>
    <row r="51" spans="1:26" x14ac:dyDescent="0.3">
      <c r="A51" s="227">
        <v>803400</v>
      </c>
      <c r="B51" s="227" t="s">
        <v>1403</v>
      </c>
      <c r="C51" s="227" t="s">
        <v>90</v>
      </c>
      <c r="D51" s="227" t="s">
        <v>1404</v>
      </c>
      <c r="E51" s="227">
        <v>2</v>
      </c>
      <c r="F51" s="228">
        <v>28256</v>
      </c>
      <c r="G51" s="227" t="s">
        <v>235</v>
      </c>
      <c r="H51" s="229">
        <v>1</v>
      </c>
      <c r="I51" s="231">
        <v>5</v>
      </c>
      <c r="J51" s="231"/>
      <c r="X51" s="176" t="s">
        <v>940</v>
      </c>
      <c r="Y51" s="176" t="s">
        <v>940</v>
      </c>
      <c r="Z51" s="176" t="s">
        <v>940</v>
      </c>
    </row>
    <row r="52" spans="1:26" x14ac:dyDescent="0.3">
      <c r="A52" s="227">
        <v>807223</v>
      </c>
      <c r="B52" s="227" t="s">
        <v>1405</v>
      </c>
      <c r="C52" s="227" t="s">
        <v>1248</v>
      </c>
      <c r="D52" s="227" t="s">
        <v>1406</v>
      </c>
      <c r="E52" s="227">
        <v>2</v>
      </c>
      <c r="F52" s="228">
        <v>34080</v>
      </c>
      <c r="G52" s="227" t="s">
        <v>235</v>
      </c>
      <c r="H52" s="229">
        <v>1</v>
      </c>
      <c r="I52" s="231">
        <v>5</v>
      </c>
      <c r="J52" s="231"/>
      <c r="Y52" s="176" t="s">
        <v>940</v>
      </c>
      <c r="Z52" s="176" t="s">
        <v>940</v>
      </c>
    </row>
    <row r="53" spans="1:26" x14ac:dyDescent="0.3">
      <c r="A53" s="227">
        <v>807634</v>
      </c>
      <c r="B53" s="227" t="s">
        <v>1409</v>
      </c>
      <c r="C53" s="227" t="s">
        <v>80</v>
      </c>
      <c r="D53" s="227" t="s">
        <v>576</v>
      </c>
      <c r="E53" s="227">
        <v>2</v>
      </c>
      <c r="G53" s="227" t="s">
        <v>235</v>
      </c>
      <c r="H53" s="229">
        <v>1</v>
      </c>
      <c r="I53" s="231">
        <v>5</v>
      </c>
      <c r="J53" s="231"/>
      <c r="Y53" s="176" t="s">
        <v>940</v>
      </c>
      <c r="Z53" s="176" t="s">
        <v>940</v>
      </c>
    </row>
    <row r="54" spans="1:26" x14ac:dyDescent="0.3">
      <c r="A54" s="227">
        <v>807613</v>
      </c>
      <c r="B54" s="227" t="s">
        <v>1416</v>
      </c>
      <c r="C54" s="227" t="s">
        <v>341</v>
      </c>
      <c r="D54" s="227" t="s">
        <v>1417</v>
      </c>
      <c r="E54" s="227">
        <v>2</v>
      </c>
      <c r="F54" s="228">
        <v>35659</v>
      </c>
      <c r="G54" s="227" t="s">
        <v>249</v>
      </c>
      <c r="H54" s="229">
        <v>1</v>
      </c>
      <c r="I54" s="231">
        <v>5</v>
      </c>
      <c r="J54" s="231"/>
      <c r="W54" s="176" t="s">
        <v>940</v>
      </c>
      <c r="X54" s="176" t="s">
        <v>940</v>
      </c>
      <c r="Y54" s="176" t="s">
        <v>940</v>
      </c>
      <c r="Z54" s="176" t="s">
        <v>940</v>
      </c>
    </row>
    <row r="55" spans="1:26" x14ac:dyDescent="0.3">
      <c r="A55" s="227">
        <v>809718</v>
      </c>
      <c r="B55" s="227" t="s">
        <v>1418</v>
      </c>
      <c r="C55" s="227" t="s">
        <v>75</v>
      </c>
      <c r="D55" s="227" t="s">
        <v>576</v>
      </c>
      <c r="E55" s="227">
        <v>2</v>
      </c>
      <c r="F55" s="228">
        <v>33100</v>
      </c>
      <c r="G55" s="227" t="s">
        <v>235</v>
      </c>
      <c r="H55" s="229">
        <v>1</v>
      </c>
      <c r="I55" s="231">
        <v>5</v>
      </c>
      <c r="J55" s="231"/>
      <c r="W55" s="176" t="s">
        <v>940</v>
      </c>
      <c r="X55" s="176" t="s">
        <v>940</v>
      </c>
      <c r="Y55" s="176" t="s">
        <v>940</v>
      </c>
      <c r="Z55" s="176" t="s">
        <v>940</v>
      </c>
    </row>
    <row r="56" spans="1:26" x14ac:dyDescent="0.3">
      <c r="A56" s="227">
        <v>804270</v>
      </c>
      <c r="B56" s="227" t="s">
        <v>1424</v>
      </c>
      <c r="C56" s="227" t="s">
        <v>305</v>
      </c>
      <c r="D56" s="227" t="s">
        <v>573</v>
      </c>
      <c r="E56" s="227">
        <v>2</v>
      </c>
      <c r="F56" s="228">
        <v>34611</v>
      </c>
      <c r="G56" s="227" t="s">
        <v>235</v>
      </c>
      <c r="H56" s="229">
        <v>1</v>
      </c>
      <c r="I56" s="231">
        <v>5</v>
      </c>
      <c r="J56" s="231"/>
      <c r="W56" s="176" t="s">
        <v>940</v>
      </c>
      <c r="X56" s="176" t="s">
        <v>940</v>
      </c>
      <c r="Y56" s="176" t="s">
        <v>940</v>
      </c>
      <c r="Z56" s="176" t="s">
        <v>940</v>
      </c>
    </row>
    <row r="57" spans="1:26" x14ac:dyDescent="0.3">
      <c r="A57" s="227">
        <v>801075</v>
      </c>
      <c r="B57" s="227" t="s">
        <v>1430</v>
      </c>
      <c r="C57" s="227" t="s">
        <v>130</v>
      </c>
      <c r="D57" s="227" t="s">
        <v>578</v>
      </c>
      <c r="E57" s="227">
        <v>2</v>
      </c>
      <c r="F57" s="228">
        <v>33136</v>
      </c>
      <c r="G57" s="227" t="s">
        <v>1431</v>
      </c>
      <c r="H57" s="229">
        <v>1</v>
      </c>
      <c r="I57" s="231">
        <v>5</v>
      </c>
      <c r="J57" s="231"/>
      <c r="W57" s="176" t="s">
        <v>940</v>
      </c>
      <c r="X57" s="176" t="s">
        <v>940</v>
      </c>
      <c r="Y57" s="176" t="s">
        <v>940</v>
      </c>
      <c r="Z57" s="176" t="s">
        <v>940</v>
      </c>
    </row>
    <row r="58" spans="1:26" x14ac:dyDescent="0.3">
      <c r="A58" s="227">
        <v>806580</v>
      </c>
      <c r="B58" s="227" t="s">
        <v>1436</v>
      </c>
      <c r="C58" s="227" t="s">
        <v>362</v>
      </c>
      <c r="D58" s="227" t="s">
        <v>836</v>
      </c>
      <c r="E58" s="227">
        <v>2</v>
      </c>
      <c r="F58" s="228">
        <v>34335</v>
      </c>
      <c r="G58" s="227" t="s">
        <v>586</v>
      </c>
      <c r="H58" s="229">
        <v>1</v>
      </c>
      <c r="I58" s="231">
        <v>5</v>
      </c>
      <c r="J58" s="231"/>
      <c r="W58" s="176" t="s">
        <v>940</v>
      </c>
      <c r="Y58" s="176" t="s">
        <v>940</v>
      </c>
      <c r="Z58" s="176" t="s">
        <v>940</v>
      </c>
    </row>
    <row r="59" spans="1:26" x14ac:dyDescent="0.3">
      <c r="A59" s="227">
        <v>803481</v>
      </c>
      <c r="B59" s="227" t="s">
        <v>1447</v>
      </c>
      <c r="C59" s="227" t="s">
        <v>1448</v>
      </c>
      <c r="D59" s="227" t="s">
        <v>769</v>
      </c>
      <c r="E59" s="227">
        <v>2</v>
      </c>
      <c r="F59" s="228">
        <v>28533</v>
      </c>
      <c r="G59" s="227" t="s">
        <v>740</v>
      </c>
      <c r="H59" s="229">
        <v>1</v>
      </c>
      <c r="I59" s="231">
        <v>5</v>
      </c>
      <c r="J59" s="231"/>
      <c r="Y59" s="176" t="s">
        <v>940</v>
      </c>
      <c r="Z59" s="176" t="s">
        <v>940</v>
      </c>
    </row>
    <row r="60" spans="1:26" x14ac:dyDescent="0.3">
      <c r="A60" s="227">
        <v>806582</v>
      </c>
      <c r="B60" s="227" t="s">
        <v>1450</v>
      </c>
      <c r="C60" s="227" t="s">
        <v>66</v>
      </c>
      <c r="D60" s="227" t="s">
        <v>532</v>
      </c>
      <c r="E60" s="227">
        <v>2</v>
      </c>
      <c r="F60" s="228">
        <v>35248</v>
      </c>
      <c r="G60" s="227" t="s">
        <v>730</v>
      </c>
      <c r="H60" s="229">
        <v>1</v>
      </c>
      <c r="I60" s="231">
        <v>5</v>
      </c>
      <c r="J60" s="231"/>
      <c r="Y60" s="176" t="s">
        <v>940</v>
      </c>
      <c r="Z60" s="176" t="s">
        <v>940</v>
      </c>
    </row>
    <row r="61" spans="1:26" x14ac:dyDescent="0.3">
      <c r="A61" s="227">
        <v>804243</v>
      </c>
      <c r="B61" s="227" t="s">
        <v>1458</v>
      </c>
      <c r="C61" s="227" t="s">
        <v>63</v>
      </c>
      <c r="D61" s="227" t="s">
        <v>500</v>
      </c>
      <c r="E61" s="227">
        <v>2</v>
      </c>
      <c r="H61" s="229">
        <v>1</v>
      </c>
      <c r="I61" s="231">
        <v>5</v>
      </c>
      <c r="J61" s="231"/>
      <c r="Y61" s="176" t="s">
        <v>940</v>
      </c>
      <c r="Z61" s="176" t="s">
        <v>940</v>
      </c>
    </row>
    <row r="62" spans="1:26" x14ac:dyDescent="0.3">
      <c r="A62" s="227">
        <v>805305</v>
      </c>
      <c r="B62" s="227" t="s">
        <v>1459</v>
      </c>
      <c r="C62" s="227" t="s">
        <v>172</v>
      </c>
      <c r="D62" s="227" t="s">
        <v>576</v>
      </c>
      <c r="E62" s="227">
        <v>2</v>
      </c>
      <c r="F62" s="228">
        <v>32509</v>
      </c>
      <c r="G62" s="227" t="s">
        <v>235</v>
      </c>
      <c r="H62" s="229">
        <v>1</v>
      </c>
      <c r="I62" s="231">
        <v>5</v>
      </c>
      <c r="J62" s="231"/>
      <c r="Y62" s="176" t="s">
        <v>940</v>
      </c>
      <c r="Z62" s="176" t="s">
        <v>940</v>
      </c>
    </row>
    <row r="63" spans="1:26" x14ac:dyDescent="0.3">
      <c r="A63" s="227">
        <v>801226</v>
      </c>
      <c r="B63" s="227" t="s">
        <v>1466</v>
      </c>
      <c r="C63" s="227" t="s">
        <v>102</v>
      </c>
      <c r="D63" s="227" t="s">
        <v>1350</v>
      </c>
      <c r="E63" s="227">
        <v>2</v>
      </c>
      <c r="F63" s="228" t="s">
        <v>1467</v>
      </c>
      <c r="G63" s="227" t="s">
        <v>1468</v>
      </c>
      <c r="H63" s="229">
        <v>1</v>
      </c>
      <c r="I63" s="231">
        <v>5</v>
      </c>
      <c r="J63" s="231"/>
      <c r="Y63" s="176" t="s">
        <v>940</v>
      </c>
      <c r="Z63" s="176" t="s">
        <v>940</v>
      </c>
    </row>
    <row r="64" spans="1:26" x14ac:dyDescent="0.3">
      <c r="A64" s="227">
        <v>804633</v>
      </c>
      <c r="B64" s="227" t="s">
        <v>1470</v>
      </c>
      <c r="C64" s="227" t="s">
        <v>1471</v>
      </c>
      <c r="D64" s="227" t="s">
        <v>627</v>
      </c>
      <c r="E64" s="227">
        <v>2</v>
      </c>
      <c r="F64" s="228">
        <v>34335</v>
      </c>
      <c r="G64" s="227" t="s">
        <v>831</v>
      </c>
      <c r="H64" s="229">
        <v>1</v>
      </c>
      <c r="I64" s="231">
        <v>5</v>
      </c>
      <c r="J64" s="231"/>
      <c r="Y64" s="176" t="s">
        <v>940</v>
      </c>
      <c r="Z64" s="176" t="s">
        <v>940</v>
      </c>
    </row>
    <row r="65" spans="1:26" x14ac:dyDescent="0.3">
      <c r="A65" s="227">
        <v>804672</v>
      </c>
      <c r="B65" s="227" t="s">
        <v>1472</v>
      </c>
      <c r="C65" s="227" t="s">
        <v>338</v>
      </c>
      <c r="D65" s="227" t="s">
        <v>719</v>
      </c>
      <c r="E65" s="227">
        <v>2</v>
      </c>
      <c r="F65" s="228">
        <v>34509</v>
      </c>
      <c r="G65" s="227" t="s">
        <v>235</v>
      </c>
      <c r="H65" s="229">
        <v>1</v>
      </c>
      <c r="I65" s="231">
        <v>5</v>
      </c>
      <c r="J65" s="231"/>
      <c r="Y65" s="176" t="s">
        <v>940</v>
      </c>
      <c r="Z65" s="176" t="s">
        <v>940</v>
      </c>
    </row>
    <row r="66" spans="1:26" x14ac:dyDescent="0.3">
      <c r="A66" s="227">
        <v>806576</v>
      </c>
      <c r="B66" s="227" t="s">
        <v>1474</v>
      </c>
      <c r="C66" s="227" t="s">
        <v>362</v>
      </c>
      <c r="D66" s="227" t="s">
        <v>836</v>
      </c>
      <c r="E66" s="227">
        <v>2</v>
      </c>
      <c r="F66" s="228">
        <v>34335</v>
      </c>
      <c r="G66" s="227" t="s">
        <v>235</v>
      </c>
      <c r="H66" s="229">
        <v>1</v>
      </c>
      <c r="I66" s="231">
        <v>5</v>
      </c>
      <c r="J66" s="231"/>
      <c r="Y66" s="176" t="s">
        <v>940</v>
      </c>
      <c r="Z66" s="176" t="s">
        <v>940</v>
      </c>
    </row>
    <row r="67" spans="1:26" x14ac:dyDescent="0.3">
      <c r="A67" s="227">
        <v>805451</v>
      </c>
      <c r="B67" s="227" t="s">
        <v>1478</v>
      </c>
      <c r="C67" s="227" t="s">
        <v>67</v>
      </c>
      <c r="D67" s="227" t="s">
        <v>1479</v>
      </c>
      <c r="E67" s="227">
        <v>2</v>
      </c>
      <c r="F67" s="228">
        <v>34090</v>
      </c>
      <c r="G67" s="227" t="s">
        <v>658</v>
      </c>
      <c r="H67" s="229">
        <v>1</v>
      </c>
      <c r="I67" s="231">
        <v>5</v>
      </c>
      <c r="J67" s="231"/>
      <c r="X67" s="176" t="s">
        <v>940</v>
      </c>
      <c r="Y67" s="176" t="s">
        <v>940</v>
      </c>
      <c r="Z67" s="176" t="s">
        <v>940</v>
      </c>
    </row>
    <row r="68" spans="1:26" x14ac:dyDescent="0.3">
      <c r="A68" s="227">
        <v>805038</v>
      </c>
      <c r="B68" s="227" t="s">
        <v>1483</v>
      </c>
      <c r="C68" s="227" t="s">
        <v>311</v>
      </c>
      <c r="D68" s="227" t="s">
        <v>596</v>
      </c>
      <c r="E68" s="227">
        <v>2</v>
      </c>
      <c r="F68" s="228">
        <v>31413</v>
      </c>
      <c r="G68" s="227" t="s">
        <v>255</v>
      </c>
      <c r="H68" s="229">
        <v>1</v>
      </c>
      <c r="I68" s="231">
        <v>5</v>
      </c>
      <c r="J68" s="231"/>
      <c r="X68" s="176" t="s">
        <v>940</v>
      </c>
      <c r="Y68" s="176" t="s">
        <v>940</v>
      </c>
      <c r="Z68" s="176" t="s">
        <v>940</v>
      </c>
    </row>
    <row r="69" spans="1:26" x14ac:dyDescent="0.3">
      <c r="A69" s="227">
        <v>810789</v>
      </c>
      <c r="B69" s="227" t="s">
        <v>1492</v>
      </c>
      <c r="C69" s="227" t="s">
        <v>420</v>
      </c>
      <c r="D69" s="227" t="s">
        <v>608</v>
      </c>
      <c r="E69" s="227">
        <v>2</v>
      </c>
      <c r="H69" s="229">
        <v>1</v>
      </c>
      <c r="I69" s="231">
        <v>5</v>
      </c>
      <c r="J69" s="231"/>
      <c r="X69" s="176" t="s">
        <v>940</v>
      </c>
      <c r="Y69" s="176" t="s">
        <v>940</v>
      </c>
      <c r="Z69" s="176" t="s">
        <v>940</v>
      </c>
    </row>
    <row r="70" spans="1:26" x14ac:dyDescent="0.3">
      <c r="A70" s="227">
        <v>800116</v>
      </c>
      <c r="B70" s="227" t="s">
        <v>1493</v>
      </c>
      <c r="C70" s="227" t="s">
        <v>1227</v>
      </c>
      <c r="D70" s="227" t="s">
        <v>502</v>
      </c>
      <c r="E70" s="227">
        <v>2</v>
      </c>
      <c r="F70" s="228">
        <v>33403</v>
      </c>
      <c r="G70" s="227" t="s">
        <v>1172</v>
      </c>
      <c r="H70" s="229">
        <v>1</v>
      </c>
      <c r="I70" s="231">
        <v>5</v>
      </c>
      <c r="J70" s="231"/>
      <c r="X70" s="176" t="s">
        <v>940</v>
      </c>
      <c r="Y70" s="176" t="s">
        <v>940</v>
      </c>
      <c r="Z70" s="176" t="s">
        <v>940</v>
      </c>
    </row>
    <row r="71" spans="1:26" x14ac:dyDescent="0.3">
      <c r="A71" s="227">
        <v>803679</v>
      </c>
      <c r="B71" s="227" t="s">
        <v>1496</v>
      </c>
      <c r="C71" s="227" t="s">
        <v>323</v>
      </c>
      <c r="D71" s="227" t="s">
        <v>1361</v>
      </c>
      <c r="E71" s="227">
        <v>2</v>
      </c>
      <c r="F71" s="228">
        <v>34700</v>
      </c>
      <c r="G71" s="227" t="s">
        <v>235</v>
      </c>
      <c r="H71" s="229">
        <v>1</v>
      </c>
      <c r="I71" s="231">
        <v>5</v>
      </c>
      <c r="J71" s="231"/>
      <c r="X71" s="176" t="s">
        <v>940</v>
      </c>
      <c r="Y71" s="176" t="s">
        <v>940</v>
      </c>
      <c r="Z71" s="176" t="s">
        <v>940</v>
      </c>
    </row>
    <row r="72" spans="1:26" x14ac:dyDescent="0.3">
      <c r="A72" s="227">
        <v>808959</v>
      </c>
      <c r="B72" s="227" t="s">
        <v>1498</v>
      </c>
      <c r="C72" s="227" t="s">
        <v>188</v>
      </c>
      <c r="D72" s="227" t="s">
        <v>1089</v>
      </c>
      <c r="E72" s="227">
        <v>2</v>
      </c>
      <c r="F72" s="228">
        <v>36526</v>
      </c>
      <c r="G72" s="227" t="s">
        <v>235</v>
      </c>
      <c r="H72" s="229">
        <v>1</v>
      </c>
      <c r="I72" s="231">
        <v>5</v>
      </c>
      <c r="J72" s="231"/>
      <c r="Y72" s="176" t="s">
        <v>940</v>
      </c>
      <c r="Z72" s="176" t="s">
        <v>940</v>
      </c>
    </row>
    <row r="73" spans="1:26" x14ac:dyDescent="0.3">
      <c r="A73" s="227">
        <v>802120</v>
      </c>
      <c r="B73" s="227" t="s">
        <v>1500</v>
      </c>
      <c r="C73" s="227" t="s">
        <v>102</v>
      </c>
      <c r="D73" s="227" t="s">
        <v>528</v>
      </c>
      <c r="E73" s="227">
        <v>2</v>
      </c>
      <c r="F73" s="228">
        <v>30941</v>
      </c>
      <c r="G73" s="227" t="s">
        <v>1501</v>
      </c>
      <c r="H73" s="229">
        <v>1</v>
      </c>
      <c r="I73" s="231">
        <v>5</v>
      </c>
      <c r="J73" s="231"/>
      <c r="V73" s="176" t="s">
        <v>940</v>
      </c>
      <c r="W73" s="176" t="s">
        <v>940</v>
      </c>
      <c r="Y73" s="176" t="s">
        <v>940</v>
      </c>
      <c r="Z73" s="176" t="s">
        <v>940</v>
      </c>
    </row>
    <row r="74" spans="1:26" x14ac:dyDescent="0.3">
      <c r="A74" s="227">
        <v>807157</v>
      </c>
      <c r="B74" s="227" t="s">
        <v>1506</v>
      </c>
      <c r="C74" s="227" t="s">
        <v>68</v>
      </c>
      <c r="D74" s="227" t="s">
        <v>1189</v>
      </c>
      <c r="E74" s="227">
        <v>2</v>
      </c>
      <c r="F74" s="228">
        <v>35445</v>
      </c>
      <c r="G74" s="227" t="s">
        <v>1507</v>
      </c>
      <c r="H74" s="229">
        <v>1</v>
      </c>
      <c r="I74" s="231">
        <v>5</v>
      </c>
      <c r="J74" s="231"/>
      <c r="V74" s="176" t="s">
        <v>940</v>
      </c>
      <c r="W74" s="176" t="s">
        <v>940</v>
      </c>
      <c r="Y74" s="176" t="s">
        <v>940</v>
      </c>
      <c r="Z74" s="176" t="s">
        <v>940</v>
      </c>
    </row>
    <row r="75" spans="1:26" x14ac:dyDescent="0.3">
      <c r="A75" s="227">
        <v>804715</v>
      </c>
      <c r="B75" s="227" t="s">
        <v>1510</v>
      </c>
      <c r="C75" s="227" t="s">
        <v>111</v>
      </c>
      <c r="D75" s="227" t="s">
        <v>537</v>
      </c>
      <c r="E75" s="227">
        <v>2</v>
      </c>
      <c r="F75" s="228">
        <v>33635</v>
      </c>
      <c r="G75" s="227" t="s">
        <v>575</v>
      </c>
      <c r="H75" s="229">
        <v>1</v>
      </c>
      <c r="I75" s="231">
        <v>5</v>
      </c>
      <c r="J75" s="231"/>
      <c r="V75" s="176" t="s">
        <v>940</v>
      </c>
      <c r="W75" s="176" t="s">
        <v>940</v>
      </c>
      <c r="X75" s="176" t="s">
        <v>940</v>
      </c>
      <c r="Y75" s="176" t="s">
        <v>940</v>
      </c>
      <c r="Z75" s="176" t="s">
        <v>940</v>
      </c>
    </row>
    <row r="76" spans="1:26" x14ac:dyDescent="0.3">
      <c r="A76" s="227">
        <v>805452</v>
      </c>
      <c r="B76" s="227" t="s">
        <v>1518</v>
      </c>
      <c r="C76" s="227" t="s">
        <v>358</v>
      </c>
      <c r="D76" s="227" t="s">
        <v>1519</v>
      </c>
      <c r="E76" s="227">
        <v>2</v>
      </c>
      <c r="H76" s="229">
        <v>1</v>
      </c>
      <c r="I76" s="231">
        <v>5</v>
      </c>
      <c r="J76" s="231"/>
      <c r="V76" s="176" t="s">
        <v>940</v>
      </c>
      <c r="X76" s="176" t="s">
        <v>940</v>
      </c>
      <c r="Y76" s="176" t="s">
        <v>940</v>
      </c>
      <c r="Z76" s="176" t="s">
        <v>940</v>
      </c>
    </row>
    <row r="77" spans="1:26" x14ac:dyDescent="0.3">
      <c r="A77" s="227">
        <v>807630</v>
      </c>
      <c r="B77" s="227" t="s">
        <v>1520</v>
      </c>
      <c r="C77" s="227" t="s">
        <v>68</v>
      </c>
      <c r="D77" s="227" t="s">
        <v>521</v>
      </c>
      <c r="E77" s="227">
        <v>2</v>
      </c>
      <c r="F77" s="228">
        <v>25945</v>
      </c>
      <c r="G77" s="227" t="s">
        <v>702</v>
      </c>
      <c r="H77" s="229">
        <v>1</v>
      </c>
      <c r="I77" s="231">
        <v>5</v>
      </c>
      <c r="J77" s="231"/>
      <c r="V77" s="176" t="s">
        <v>940</v>
      </c>
      <c r="X77" s="176" t="s">
        <v>940</v>
      </c>
      <c r="Y77" s="176" t="s">
        <v>940</v>
      </c>
      <c r="Z77" s="176" t="s">
        <v>940</v>
      </c>
    </row>
    <row r="78" spans="1:26" x14ac:dyDescent="0.3">
      <c r="A78" s="227">
        <v>802286</v>
      </c>
      <c r="B78" s="227" t="s">
        <v>1527</v>
      </c>
      <c r="C78" s="227" t="s">
        <v>1137</v>
      </c>
      <c r="D78" s="227" t="s">
        <v>544</v>
      </c>
      <c r="E78" s="227">
        <v>2</v>
      </c>
      <c r="F78" s="228">
        <v>34335</v>
      </c>
      <c r="G78" s="227" t="s">
        <v>235</v>
      </c>
      <c r="H78" s="229">
        <v>1</v>
      </c>
      <c r="I78" s="231">
        <v>5</v>
      </c>
      <c r="J78" s="231"/>
      <c r="V78" s="176" t="s">
        <v>940</v>
      </c>
      <c r="X78" s="176" t="s">
        <v>940</v>
      </c>
      <c r="Y78" s="176" t="s">
        <v>940</v>
      </c>
      <c r="Z78" s="176" t="s">
        <v>940</v>
      </c>
    </row>
    <row r="79" spans="1:26" x14ac:dyDescent="0.3">
      <c r="A79" s="227">
        <v>806299</v>
      </c>
      <c r="B79" s="227" t="s">
        <v>1530</v>
      </c>
      <c r="C79" s="227" t="s">
        <v>71</v>
      </c>
      <c r="D79" s="227" t="s">
        <v>865</v>
      </c>
      <c r="E79" s="227">
        <v>2</v>
      </c>
      <c r="F79" s="228">
        <v>32874</v>
      </c>
      <c r="G79" s="227" t="s">
        <v>835</v>
      </c>
      <c r="H79" s="229">
        <v>1</v>
      </c>
      <c r="I79" s="231">
        <v>5</v>
      </c>
      <c r="J79" s="231"/>
      <c r="V79" s="176" t="s">
        <v>940</v>
      </c>
      <c r="X79" s="176" t="s">
        <v>940</v>
      </c>
      <c r="Y79" s="176" t="s">
        <v>940</v>
      </c>
      <c r="Z79" s="176" t="s">
        <v>940</v>
      </c>
    </row>
    <row r="80" spans="1:26" x14ac:dyDescent="0.3">
      <c r="A80" s="227">
        <v>806315</v>
      </c>
      <c r="B80" s="227" t="s">
        <v>1531</v>
      </c>
      <c r="C80" s="227" t="s">
        <v>1532</v>
      </c>
      <c r="D80" s="227" t="s">
        <v>512</v>
      </c>
      <c r="E80" s="227">
        <v>2</v>
      </c>
      <c r="F80" s="228">
        <v>34865</v>
      </c>
      <c r="G80" s="227" t="s">
        <v>235</v>
      </c>
      <c r="H80" s="229">
        <v>1</v>
      </c>
      <c r="I80" s="231">
        <v>5</v>
      </c>
      <c r="J80" s="231"/>
      <c r="V80" s="176" t="s">
        <v>940</v>
      </c>
      <c r="X80" s="176" t="s">
        <v>940</v>
      </c>
      <c r="Y80" s="176" t="s">
        <v>940</v>
      </c>
      <c r="Z80" s="176" t="s">
        <v>940</v>
      </c>
    </row>
    <row r="81" spans="1:26" x14ac:dyDescent="0.3">
      <c r="A81" s="227">
        <v>808553</v>
      </c>
      <c r="B81" s="227" t="s">
        <v>1537</v>
      </c>
      <c r="C81" s="227" t="s">
        <v>1538</v>
      </c>
      <c r="D81" s="227" t="s">
        <v>1048</v>
      </c>
      <c r="E81" s="227">
        <v>2</v>
      </c>
      <c r="F81" s="228">
        <v>33267</v>
      </c>
      <c r="G81" s="227" t="s">
        <v>235</v>
      </c>
      <c r="H81" s="229">
        <v>1</v>
      </c>
      <c r="I81" s="231">
        <v>5</v>
      </c>
      <c r="J81" s="231"/>
      <c r="V81" s="176" t="s">
        <v>940</v>
      </c>
      <c r="Y81" s="176" t="s">
        <v>940</v>
      </c>
      <c r="Z81" s="176" t="s">
        <v>940</v>
      </c>
    </row>
    <row r="82" spans="1:26" x14ac:dyDescent="0.3">
      <c r="A82" s="227">
        <v>809204</v>
      </c>
      <c r="B82" s="227" t="s">
        <v>1539</v>
      </c>
      <c r="C82" s="227" t="s">
        <v>1253</v>
      </c>
      <c r="D82" s="227" t="s">
        <v>544</v>
      </c>
      <c r="E82" s="227">
        <v>2</v>
      </c>
      <c r="F82" s="228">
        <v>35815</v>
      </c>
      <c r="G82" s="227" t="s">
        <v>235</v>
      </c>
      <c r="H82" s="229">
        <v>1</v>
      </c>
      <c r="I82" s="231">
        <v>5</v>
      </c>
      <c r="J82" s="231"/>
      <c r="V82" s="176" t="s">
        <v>940</v>
      </c>
      <c r="Y82" s="176" t="s">
        <v>940</v>
      </c>
      <c r="Z82" s="176" t="s">
        <v>940</v>
      </c>
    </row>
    <row r="83" spans="1:26" x14ac:dyDescent="0.3">
      <c r="A83" s="227">
        <v>805422</v>
      </c>
      <c r="B83" s="227" t="s">
        <v>1549</v>
      </c>
      <c r="C83" s="227" t="s">
        <v>294</v>
      </c>
      <c r="D83" s="227" t="s">
        <v>522</v>
      </c>
      <c r="E83" s="227">
        <v>2</v>
      </c>
      <c r="F83" s="228">
        <v>32835</v>
      </c>
      <c r="G83" s="227" t="s">
        <v>235</v>
      </c>
      <c r="H83" s="229">
        <v>1</v>
      </c>
      <c r="I83" s="231">
        <v>5</v>
      </c>
      <c r="J83" s="231"/>
      <c r="W83" s="176" t="s">
        <v>940</v>
      </c>
      <c r="Y83" s="176" t="s">
        <v>940</v>
      </c>
      <c r="Z83" s="176" t="s">
        <v>940</v>
      </c>
    </row>
    <row r="84" spans="1:26" x14ac:dyDescent="0.3">
      <c r="A84" s="227">
        <v>809751</v>
      </c>
      <c r="B84" s="227" t="s">
        <v>1551</v>
      </c>
      <c r="C84" s="227" t="s">
        <v>1552</v>
      </c>
      <c r="D84" s="227" t="s">
        <v>781</v>
      </c>
      <c r="E84" s="227">
        <v>2</v>
      </c>
      <c r="F84" s="228">
        <v>33451</v>
      </c>
      <c r="G84" s="227" t="s">
        <v>235</v>
      </c>
      <c r="H84" s="229">
        <v>1</v>
      </c>
      <c r="I84" s="231">
        <v>5</v>
      </c>
      <c r="J84" s="231"/>
      <c r="W84" s="176" t="s">
        <v>940</v>
      </c>
      <c r="X84" s="176" t="s">
        <v>940</v>
      </c>
      <c r="Y84" s="176" t="s">
        <v>940</v>
      </c>
      <c r="Z84" s="176" t="s">
        <v>940</v>
      </c>
    </row>
    <row r="85" spans="1:26" x14ac:dyDescent="0.3">
      <c r="A85" s="227">
        <v>805429</v>
      </c>
      <c r="B85" s="227" t="s">
        <v>1557</v>
      </c>
      <c r="C85" s="227" t="s">
        <v>138</v>
      </c>
      <c r="D85" s="227" t="s">
        <v>555</v>
      </c>
      <c r="E85" s="227">
        <v>2</v>
      </c>
      <c r="G85" s="227" t="s">
        <v>235</v>
      </c>
      <c r="H85" s="229">
        <v>1</v>
      </c>
      <c r="I85" s="231">
        <v>5</v>
      </c>
      <c r="J85" s="231"/>
      <c r="Y85" s="176" t="s">
        <v>940</v>
      </c>
      <c r="Z85" s="176" t="s">
        <v>940</v>
      </c>
    </row>
    <row r="86" spans="1:26" x14ac:dyDescent="0.3">
      <c r="A86" s="227">
        <v>807615</v>
      </c>
      <c r="B86" s="227" t="s">
        <v>1561</v>
      </c>
      <c r="C86" s="227" t="s">
        <v>107</v>
      </c>
      <c r="D86" s="227" t="s">
        <v>1562</v>
      </c>
      <c r="E86" s="227">
        <v>2</v>
      </c>
      <c r="F86" s="228">
        <v>34364</v>
      </c>
      <c r="G86" s="227" t="s">
        <v>235</v>
      </c>
      <c r="H86" s="229">
        <v>1</v>
      </c>
      <c r="I86" s="231">
        <v>5</v>
      </c>
      <c r="J86" s="231"/>
      <c r="Y86" s="176" t="s">
        <v>940</v>
      </c>
      <c r="Z86" s="176" t="s">
        <v>940</v>
      </c>
    </row>
    <row r="87" spans="1:26" x14ac:dyDescent="0.3">
      <c r="A87" s="227">
        <v>809757</v>
      </c>
      <c r="B87" s="227" t="s">
        <v>1564</v>
      </c>
      <c r="C87" s="227" t="s">
        <v>86</v>
      </c>
      <c r="D87" s="227" t="s">
        <v>1565</v>
      </c>
      <c r="E87" s="227">
        <v>2</v>
      </c>
      <c r="F87" s="228">
        <v>35065</v>
      </c>
      <c r="G87" s="227" t="s">
        <v>235</v>
      </c>
      <c r="H87" s="229">
        <v>1</v>
      </c>
      <c r="I87" s="231">
        <v>5</v>
      </c>
      <c r="J87" s="231"/>
      <c r="X87" s="176" t="s">
        <v>940</v>
      </c>
      <c r="Y87" s="176" t="s">
        <v>940</v>
      </c>
      <c r="Z87" s="176" t="s">
        <v>940</v>
      </c>
    </row>
    <row r="88" spans="1:26" x14ac:dyDescent="0.3">
      <c r="A88" s="227">
        <v>809825</v>
      </c>
      <c r="B88" s="227" t="s">
        <v>1567</v>
      </c>
      <c r="C88" s="227" t="s">
        <v>1568</v>
      </c>
      <c r="D88" s="227" t="s">
        <v>998</v>
      </c>
      <c r="E88" s="227">
        <v>2</v>
      </c>
      <c r="F88" s="228">
        <v>36526</v>
      </c>
      <c r="G88" s="227" t="s">
        <v>235</v>
      </c>
      <c r="H88" s="229">
        <v>1</v>
      </c>
      <c r="I88" s="231">
        <v>5</v>
      </c>
      <c r="J88" s="231"/>
      <c r="Y88" s="176" t="s">
        <v>940</v>
      </c>
      <c r="Z88" s="176" t="s">
        <v>940</v>
      </c>
    </row>
    <row r="89" spans="1:26" x14ac:dyDescent="0.3">
      <c r="A89" s="227">
        <v>811960</v>
      </c>
      <c r="B89" s="227" t="s">
        <v>1571</v>
      </c>
      <c r="C89" s="227" t="s">
        <v>1572</v>
      </c>
      <c r="D89" s="227" t="s">
        <v>564</v>
      </c>
      <c r="E89" s="227">
        <v>2</v>
      </c>
      <c r="F89" s="228">
        <v>32874</v>
      </c>
      <c r="G89" s="227" t="s">
        <v>235</v>
      </c>
      <c r="H89" s="229">
        <v>1</v>
      </c>
      <c r="I89" s="231">
        <v>5</v>
      </c>
      <c r="J89" s="231"/>
      <c r="X89" s="176" t="s">
        <v>940</v>
      </c>
      <c r="Y89" s="176" t="s">
        <v>940</v>
      </c>
      <c r="Z89" s="176" t="s">
        <v>940</v>
      </c>
    </row>
    <row r="90" spans="1:26" x14ac:dyDescent="0.3">
      <c r="A90" s="227">
        <v>812464</v>
      </c>
      <c r="B90" s="227" t="s">
        <v>1573</v>
      </c>
      <c r="C90" s="227" t="s">
        <v>126</v>
      </c>
      <c r="D90" s="227" t="s">
        <v>1093</v>
      </c>
      <c r="E90" s="227">
        <v>2</v>
      </c>
      <c r="F90" s="228">
        <v>36027</v>
      </c>
      <c r="G90" s="227" t="s">
        <v>235</v>
      </c>
      <c r="H90" s="229">
        <v>1</v>
      </c>
      <c r="I90" s="231">
        <v>5</v>
      </c>
      <c r="J90" s="231"/>
      <c r="Y90" s="176" t="s">
        <v>940</v>
      </c>
      <c r="Z90" s="176" t="s">
        <v>940</v>
      </c>
    </row>
    <row r="91" spans="1:26" x14ac:dyDescent="0.3">
      <c r="A91" s="227">
        <v>812773</v>
      </c>
      <c r="B91" s="227" t="s">
        <v>1574</v>
      </c>
      <c r="C91" s="227" t="s">
        <v>61</v>
      </c>
      <c r="D91" s="227" t="s">
        <v>566</v>
      </c>
      <c r="E91" s="227">
        <v>2</v>
      </c>
      <c r="F91" s="228">
        <v>29952</v>
      </c>
      <c r="G91" s="227" t="s">
        <v>235</v>
      </c>
      <c r="H91" s="229">
        <v>1</v>
      </c>
      <c r="I91" s="231">
        <v>5</v>
      </c>
      <c r="J91" s="231"/>
      <c r="Y91" s="176" t="s">
        <v>940</v>
      </c>
      <c r="Z91" s="176" t="s">
        <v>940</v>
      </c>
    </row>
    <row r="92" spans="1:26" x14ac:dyDescent="0.3">
      <c r="A92" s="227">
        <v>813183</v>
      </c>
      <c r="B92" s="227" t="s">
        <v>1575</v>
      </c>
      <c r="C92" s="227" t="s">
        <v>382</v>
      </c>
      <c r="D92" s="227" t="s">
        <v>1576</v>
      </c>
      <c r="E92" s="227">
        <v>2</v>
      </c>
      <c r="F92" s="228">
        <v>35069</v>
      </c>
      <c r="G92" s="227" t="s">
        <v>1272</v>
      </c>
      <c r="H92" s="229">
        <v>1</v>
      </c>
      <c r="I92" s="231">
        <v>5</v>
      </c>
      <c r="J92" s="231"/>
      <c r="Y92" s="176" t="s">
        <v>940</v>
      </c>
      <c r="Z92" s="176" t="s">
        <v>940</v>
      </c>
    </row>
    <row r="93" spans="1:26" x14ac:dyDescent="0.3">
      <c r="A93" s="227">
        <v>813202</v>
      </c>
      <c r="B93" s="227" t="s">
        <v>1577</v>
      </c>
      <c r="C93" s="227" t="s">
        <v>91</v>
      </c>
      <c r="D93" s="227" t="s">
        <v>545</v>
      </c>
      <c r="E93" s="227">
        <v>2</v>
      </c>
      <c r="F93" s="228">
        <v>32388</v>
      </c>
      <c r="G93" s="227" t="s">
        <v>692</v>
      </c>
      <c r="H93" s="229">
        <v>1</v>
      </c>
      <c r="I93" s="231">
        <v>5</v>
      </c>
      <c r="J93" s="231"/>
      <c r="Y93" s="176" t="s">
        <v>940</v>
      </c>
      <c r="Z93" s="176" t="s">
        <v>940</v>
      </c>
    </row>
    <row r="94" spans="1:26" x14ac:dyDescent="0.3">
      <c r="A94" s="227">
        <v>813396</v>
      </c>
      <c r="B94" s="227" t="s">
        <v>1580</v>
      </c>
      <c r="C94" s="227" t="s">
        <v>364</v>
      </c>
      <c r="D94" s="227" t="s">
        <v>1581</v>
      </c>
      <c r="E94" s="227">
        <v>2</v>
      </c>
      <c r="F94" s="228">
        <v>34675</v>
      </c>
      <c r="G94" s="227" t="s">
        <v>235</v>
      </c>
      <c r="H94" s="229">
        <v>1</v>
      </c>
      <c r="I94" s="231">
        <v>5</v>
      </c>
      <c r="J94" s="231"/>
      <c r="Y94" s="176" t="s">
        <v>940</v>
      </c>
      <c r="Z94" s="176" t="s">
        <v>940</v>
      </c>
    </row>
    <row r="95" spans="1:26" x14ac:dyDescent="0.3">
      <c r="A95" s="227">
        <v>813398</v>
      </c>
      <c r="B95" s="227" t="s">
        <v>1582</v>
      </c>
      <c r="C95" s="227" t="s">
        <v>399</v>
      </c>
      <c r="D95" s="227" t="s">
        <v>1316</v>
      </c>
      <c r="E95" s="227">
        <v>2</v>
      </c>
      <c r="F95" s="228">
        <v>34779</v>
      </c>
      <c r="G95" s="227" t="s">
        <v>235</v>
      </c>
      <c r="H95" s="229">
        <v>1</v>
      </c>
      <c r="I95" s="231">
        <v>5</v>
      </c>
      <c r="J95" s="231"/>
      <c r="Y95" s="176" t="s">
        <v>940</v>
      </c>
      <c r="Z95" s="176" t="s">
        <v>940</v>
      </c>
    </row>
    <row r="96" spans="1:26" x14ac:dyDescent="0.3">
      <c r="A96" s="227">
        <v>813420</v>
      </c>
      <c r="B96" s="227" t="s">
        <v>1590</v>
      </c>
      <c r="C96" s="227" t="s">
        <v>86</v>
      </c>
      <c r="D96" s="227" t="s">
        <v>1226</v>
      </c>
      <c r="E96" s="227">
        <v>2</v>
      </c>
      <c r="F96" s="228">
        <v>34235</v>
      </c>
      <c r="G96" s="227" t="s">
        <v>235</v>
      </c>
      <c r="H96" s="229">
        <v>1</v>
      </c>
      <c r="I96" s="231">
        <v>5</v>
      </c>
      <c r="J96" s="231"/>
      <c r="Y96" s="176" t="s">
        <v>940</v>
      </c>
      <c r="Z96" s="176" t="s">
        <v>940</v>
      </c>
    </row>
    <row r="97" spans="1:26" x14ac:dyDescent="0.3">
      <c r="A97" s="227">
        <v>802269</v>
      </c>
      <c r="B97" s="227" t="s">
        <v>1592</v>
      </c>
      <c r="C97" s="227" t="s">
        <v>301</v>
      </c>
      <c r="D97" s="227" t="s">
        <v>605</v>
      </c>
      <c r="E97" s="227">
        <v>2</v>
      </c>
      <c r="F97" s="228">
        <v>33791</v>
      </c>
      <c r="G97" s="227" t="s">
        <v>235</v>
      </c>
      <c r="H97" s="229">
        <v>1</v>
      </c>
      <c r="I97" s="231">
        <v>5</v>
      </c>
      <c r="J97" s="231"/>
      <c r="W97" s="176" t="s">
        <v>940</v>
      </c>
      <c r="X97" s="176" t="s">
        <v>940</v>
      </c>
      <c r="Y97" s="176" t="s">
        <v>940</v>
      </c>
      <c r="Z97" s="176" t="s">
        <v>940</v>
      </c>
    </row>
    <row r="98" spans="1:26" x14ac:dyDescent="0.3">
      <c r="A98" s="227">
        <v>806166</v>
      </c>
      <c r="B98" s="227" t="s">
        <v>1597</v>
      </c>
      <c r="C98" s="227" t="s">
        <v>156</v>
      </c>
      <c r="D98" s="227" t="s">
        <v>1598</v>
      </c>
      <c r="E98" s="227">
        <v>2</v>
      </c>
      <c r="F98" s="228">
        <v>35570</v>
      </c>
      <c r="G98" s="227" t="s">
        <v>757</v>
      </c>
      <c r="H98" s="229">
        <v>1</v>
      </c>
      <c r="I98" s="231">
        <v>5</v>
      </c>
      <c r="J98" s="231"/>
      <c r="W98" s="176" t="s">
        <v>940</v>
      </c>
      <c r="Y98" s="176" t="s">
        <v>940</v>
      </c>
      <c r="Z98" s="176" t="s">
        <v>940</v>
      </c>
    </row>
    <row r="99" spans="1:26" x14ac:dyDescent="0.3">
      <c r="A99" s="227">
        <v>806311</v>
      </c>
      <c r="B99" s="227" t="s">
        <v>1599</v>
      </c>
      <c r="C99" s="227" t="s">
        <v>1600</v>
      </c>
      <c r="D99" s="227" t="s">
        <v>531</v>
      </c>
      <c r="E99" s="227">
        <v>2</v>
      </c>
      <c r="H99" s="229">
        <v>1</v>
      </c>
      <c r="I99" s="231">
        <v>5</v>
      </c>
      <c r="J99" s="231"/>
      <c r="W99" s="176" t="s">
        <v>940</v>
      </c>
      <c r="Y99" s="176" t="s">
        <v>940</v>
      </c>
      <c r="Z99" s="176" t="s">
        <v>940</v>
      </c>
    </row>
    <row r="100" spans="1:26" x14ac:dyDescent="0.3">
      <c r="A100" s="227">
        <v>806861</v>
      </c>
      <c r="B100" s="227" t="s">
        <v>1601</v>
      </c>
      <c r="C100" s="227" t="s">
        <v>66</v>
      </c>
      <c r="D100" s="227" t="s">
        <v>1127</v>
      </c>
      <c r="E100" s="227">
        <v>2</v>
      </c>
      <c r="F100" s="228">
        <v>35796</v>
      </c>
      <c r="G100" s="227" t="s">
        <v>235</v>
      </c>
      <c r="H100" s="229">
        <v>1</v>
      </c>
      <c r="I100" s="231">
        <v>5</v>
      </c>
      <c r="J100" s="231"/>
      <c r="W100" s="176" t="s">
        <v>940</v>
      </c>
      <c r="X100" s="176" t="s">
        <v>940</v>
      </c>
      <c r="Y100" s="176" t="s">
        <v>940</v>
      </c>
      <c r="Z100" s="176" t="s">
        <v>940</v>
      </c>
    </row>
    <row r="101" spans="1:26" x14ac:dyDescent="0.3">
      <c r="A101" s="227">
        <v>807005</v>
      </c>
      <c r="B101" s="227" t="s">
        <v>1603</v>
      </c>
      <c r="C101" s="227" t="s">
        <v>64</v>
      </c>
      <c r="D101" s="227" t="s">
        <v>687</v>
      </c>
      <c r="E101" s="227">
        <v>2</v>
      </c>
      <c r="F101" s="228">
        <v>32509</v>
      </c>
      <c r="G101" s="227" t="s">
        <v>579</v>
      </c>
      <c r="H101" s="229">
        <v>1</v>
      </c>
      <c r="I101" s="231">
        <v>5</v>
      </c>
      <c r="J101" s="231"/>
      <c r="W101" s="176" t="s">
        <v>940</v>
      </c>
      <c r="X101" s="176" t="s">
        <v>940</v>
      </c>
      <c r="Y101" s="176" t="s">
        <v>940</v>
      </c>
      <c r="Z101" s="176" t="s">
        <v>940</v>
      </c>
    </row>
    <row r="102" spans="1:26" x14ac:dyDescent="0.3">
      <c r="A102" s="227">
        <v>809047</v>
      </c>
      <c r="B102" s="227" t="s">
        <v>1605</v>
      </c>
      <c r="C102" s="227" t="s">
        <v>1606</v>
      </c>
      <c r="D102" s="227" t="s">
        <v>765</v>
      </c>
      <c r="E102" s="227">
        <v>2</v>
      </c>
      <c r="F102" s="228">
        <v>31173</v>
      </c>
      <c r="G102" s="227" t="s">
        <v>235</v>
      </c>
      <c r="H102" s="229">
        <v>1</v>
      </c>
      <c r="I102" s="231">
        <v>5</v>
      </c>
      <c r="J102" s="231"/>
      <c r="W102" s="176" t="s">
        <v>940</v>
      </c>
      <c r="Y102" s="176" t="s">
        <v>940</v>
      </c>
      <c r="Z102" s="176" t="s">
        <v>940</v>
      </c>
    </row>
    <row r="103" spans="1:26" x14ac:dyDescent="0.3">
      <c r="A103" s="227">
        <v>809060</v>
      </c>
      <c r="B103" s="227" t="s">
        <v>1607</v>
      </c>
      <c r="C103" s="227" t="s">
        <v>103</v>
      </c>
      <c r="D103" s="227" t="s">
        <v>843</v>
      </c>
      <c r="E103" s="227">
        <v>2</v>
      </c>
      <c r="F103" s="228">
        <v>34700</v>
      </c>
      <c r="G103" s="227" t="s">
        <v>586</v>
      </c>
      <c r="H103" s="229">
        <v>1</v>
      </c>
      <c r="I103" s="231">
        <v>5</v>
      </c>
      <c r="J103" s="231"/>
      <c r="W103" s="176" t="s">
        <v>940</v>
      </c>
      <c r="Y103" s="176" t="s">
        <v>940</v>
      </c>
      <c r="Z103" s="176" t="s">
        <v>940</v>
      </c>
    </row>
    <row r="104" spans="1:26" x14ac:dyDescent="0.3">
      <c r="A104" s="227">
        <v>809156</v>
      </c>
      <c r="B104" s="227" t="s">
        <v>1608</v>
      </c>
      <c r="C104" s="227" t="s">
        <v>66</v>
      </c>
      <c r="D104" s="227" t="s">
        <v>577</v>
      </c>
      <c r="E104" s="227">
        <v>2</v>
      </c>
      <c r="F104" s="228">
        <v>35874</v>
      </c>
      <c r="G104" s="227" t="s">
        <v>237</v>
      </c>
      <c r="H104" s="229">
        <v>1</v>
      </c>
      <c r="I104" s="231">
        <v>5</v>
      </c>
      <c r="J104" s="231"/>
      <c r="W104" s="176" t="s">
        <v>940</v>
      </c>
      <c r="X104" s="176" t="s">
        <v>940</v>
      </c>
      <c r="Y104" s="176" t="s">
        <v>940</v>
      </c>
      <c r="Z104" s="176" t="s">
        <v>940</v>
      </c>
    </row>
    <row r="105" spans="1:26" x14ac:dyDescent="0.3">
      <c r="A105" s="227">
        <v>809672</v>
      </c>
      <c r="B105" s="227" t="s">
        <v>1612</v>
      </c>
      <c r="C105" s="227" t="s">
        <v>66</v>
      </c>
      <c r="D105" s="227" t="s">
        <v>681</v>
      </c>
      <c r="E105" s="227">
        <v>2</v>
      </c>
      <c r="F105" s="228">
        <v>32732</v>
      </c>
      <c r="G105" s="227" t="s">
        <v>586</v>
      </c>
      <c r="H105" s="229">
        <v>1</v>
      </c>
      <c r="I105" s="231">
        <v>5</v>
      </c>
      <c r="J105" s="231"/>
      <c r="W105" s="176" t="s">
        <v>940</v>
      </c>
      <c r="X105" s="176" t="s">
        <v>940</v>
      </c>
      <c r="Y105" s="176" t="s">
        <v>940</v>
      </c>
      <c r="Z105" s="176" t="s">
        <v>940</v>
      </c>
    </row>
    <row r="106" spans="1:26" x14ac:dyDescent="0.3">
      <c r="A106" s="227">
        <v>811041</v>
      </c>
      <c r="B106" s="227" t="s">
        <v>1613</v>
      </c>
      <c r="C106" s="227" t="s">
        <v>63</v>
      </c>
      <c r="D106" s="227" t="s">
        <v>544</v>
      </c>
      <c r="E106" s="227">
        <v>2</v>
      </c>
      <c r="F106" s="228">
        <v>34356</v>
      </c>
      <c r="G106" s="227" t="s">
        <v>235</v>
      </c>
      <c r="H106" s="229">
        <v>1</v>
      </c>
      <c r="I106" s="231">
        <v>5</v>
      </c>
      <c r="J106" s="231"/>
      <c r="W106" s="176" t="s">
        <v>940</v>
      </c>
      <c r="Y106" s="176" t="s">
        <v>940</v>
      </c>
      <c r="Z106" s="176" t="s">
        <v>940</v>
      </c>
    </row>
    <row r="107" spans="1:26" x14ac:dyDescent="0.3">
      <c r="A107" s="227">
        <v>811101</v>
      </c>
      <c r="B107" s="227" t="s">
        <v>1616</v>
      </c>
      <c r="C107" s="227" t="s">
        <v>85</v>
      </c>
      <c r="D107" s="227" t="s">
        <v>546</v>
      </c>
      <c r="E107" s="227">
        <v>2</v>
      </c>
      <c r="F107" s="228" t="s">
        <v>1617</v>
      </c>
      <c r="G107" s="227" t="s">
        <v>890</v>
      </c>
      <c r="H107" s="229">
        <v>1</v>
      </c>
      <c r="I107" s="231">
        <v>5</v>
      </c>
      <c r="J107" s="231"/>
      <c r="W107" s="176" t="s">
        <v>940</v>
      </c>
      <c r="Y107" s="176" t="s">
        <v>940</v>
      </c>
      <c r="Z107" s="176" t="s">
        <v>940</v>
      </c>
    </row>
    <row r="108" spans="1:26" x14ac:dyDescent="0.3">
      <c r="A108" s="227">
        <v>811185</v>
      </c>
      <c r="B108" s="227" t="s">
        <v>1618</v>
      </c>
      <c r="C108" s="227" t="s">
        <v>135</v>
      </c>
      <c r="D108" s="227" t="s">
        <v>1619</v>
      </c>
      <c r="E108" s="227">
        <v>2</v>
      </c>
      <c r="F108" s="228">
        <v>33724</v>
      </c>
      <c r="G108" s="227" t="s">
        <v>1619</v>
      </c>
      <c r="H108" s="229">
        <v>1</v>
      </c>
      <c r="I108" s="231">
        <v>5</v>
      </c>
      <c r="J108" s="231"/>
      <c r="W108" s="176" t="s">
        <v>940</v>
      </c>
      <c r="X108" s="176" t="s">
        <v>940</v>
      </c>
      <c r="Y108" s="176" t="s">
        <v>940</v>
      </c>
      <c r="Z108" s="176" t="s">
        <v>940</v>
      </c>
    </row>
    <row r="109" spans="1:26" x14ac:dyDescent="0.3">
      <c r="A109" s="227">
        <v>811682</v>
      </c>
      <c r="B109" s="227" t="s">
        <v>1620</v>
      </c>
      <c r="C109" s="227" t="s">
        <v>69</v>
      </c>
      <c r="D109" s="227" t="s">
        <v>679</v>
      </c>
      <c r="E109" s="227">
        <v>2</v>
      </c>
      <c r="F109" s="228" t="s">
        <v>1621</v>
      </c>
      <c r="G109" s="227" t="s">
        <v>586</v>
      </c>
      <c r="H109" s="229">
        <v>1</v>
      </c>
      <c r="I109" s="231">
        <v>5</v>
      </c>
      <c r="J109" s="231"/>
      <c r="W109" s="176" t="s">
        <v>940</v>
      </c>
      <c r="X109" s="176" t="s">
        <v>940</v>
      </c>
      <c r="Y109" s="176" t="s">
        <v>940</v>
      </c>
      <c r="Z109" s="176" t="s">
        <v>940</v>
      </c>
    </row>
    <row r="110" spans="1:26" x14ac:dyDescent="0.3">
      <c r="A110" s="227">
        <v>811806</v>
      </c>
      <c r="B110" s="227" t="s">
        <v>1624</v>
      </c>
      <c r="C110" s="227" t="s">
        <v>122</v>
      </c>
      <c r="D110" s="227" t="s">
        <v>544</v>
      </c>
      <c r="E110" s="227">
        <v>2</v>
      </c>
      <c r="F110" s="228">
        <v>34163</v>
      </c>
      <c r="G110" s="227" t="s">
        <v>235</v>
      </c>
      <c r="H110" s="229">
        <v>1</v>
      </c>
      <c r="I110" s="231">
        <v>5</v>
      </c>
      <c r="J110" s="231"/>
      <c r="W110" s="176" t="s">
        <v>940</v>
      </c>
      <c r="Y110" s="176" t="s">
        <v>940</v>
      </c>
      <c r="Z110" s="176" t="s">
        <v>940</v>
      </c>
    </row>
    <row r="111" spans="1:26" x14ac:dyDescent="0.3">
      <c r="A111" s="227">
        <v>811857</v>
      </c>
      <c r="B111" s="227" t="s">
        <v>1625</v>
      </c>
      <c r="C111" s="227" t="s">
        <v>68</v>
      </c>
      <c r="D111" s="227" t="s">
        <v>944</v>
      </c>
      <c r="E111" s="227">
        <v>2</v>
      </c>
      <c r="F111" s="228">
        <v>32356</v>
      </c>
      <c r="G111" s="227" t="s">
        <v>586</v>
      </c>
      <c r="H111" s="229">
        <v>1</v>
      </c>
      <c r="I111" s="231">
        <v>5</v>
      </c>
      <c r="J111" s="231"/>
      <c r="W111" s="176" t="s">
        <v>940</v>
      </c>
      <c r="X111" s="176" t="s">
        <v>940</v>
      </c>
      <c r="Y111" s="176" t="s">
        <v>940</v>
      </c>
      <c r="Z111" s="176" t="s">
        <v>940</v>
      </c>
    </row>
    <row r="112" spans="1:26" x14ac:dyDescent="0.3">
      <c r="A112" s="227">
        <v>802069</v>
      </c>
      <c r="B112" s="227" t="s">
        <v>1636</v>
      </c>
      <c r="C112" s="227" t="s">
        <v>1346</v>
      </c>
      <c r="D112" s="227" t="s">
        <v>562</v>
      </c>
      <c r="E112" s="227">
        <v>2</v>
      </c>
      <c r="F112" s="228">
        <v>34639</v>
      </c>
      <c r="G112" s="227" t="s">
        <v>235</v>
      </c>
      <c r="H112" s="229">
        <v>1</v>
      </c>
      <c r="I112" s="231">
        <v>5</v>
      </c>
      <c r="J112" s="231"/>
      <c r="X112" s="176" t="s">
        <v>940</v>
      </c>
      <c r="Y112" s="176" t="s">
        <v>940</v>
      </c>
      <c r="Z112" s="176" t="s">
        <v>940</v>
      </c>
    </row>
    <row r="113" spans="1:26" x14ac:dyDescent="0.3">
      <c r="A113" s="227">
        <v>802107</v>
      </c>
      <c r="B113" s="227" t="s">
        <v>1637</v>
      </c>
      <c r="C113" s="227" t="s">
        <v>88</v>
      </c>
      <c r="D113" s="227" t="s">
        <v>765</v>
      </c>
      <c r="E113" s="227">
        <v>2</v>
      </c>
      <c r="F113" s="228">
        <v>34343</v>
      </c>
      <c r="G113" s="227" t="s">
        <v>235</v>
      </c>
      <c r="H113" s="229">
        <v>1</v>
      </c>
      <c r="I113" s="231">
        <v>5</v>
      </c>
      <c r="J113" s="231"/>
      <c r="Y113" s="176" t="s">
        <v>940</v>
      </c>
      <c r="Z113" s="176" t="s">
        <v>940</v>
      </c>
    </row>
    <row r="114" spans="1:26" x14ac:dyDescent="0.3">
      <c r="A114" s="227">
        <v>803951</v>
      </c>
      <c r="B114" s="227" t="s">
        <v>1640</v>
      </c>
      <c r="C114" s="227" t="s">
        <v>173</v>
      </c>
      <c r="D114" s="227" t="s">
        <v>641</v>
      </c>
      <c r="E114" s="227">
        <v>2</v>
      </c>
      <c r="F114" s="228">
        <v>29221</v>
      </c>
      <c r="G114" s="227" t="s">
        <v>586</v>
      </c>
      <c r="H114" s="229">
        <v>1</v>
      </c>
      <c r="I114" s="231">
        <v>5</v>
      </c>
      <c r="J114" s="231"/>
      <c r="Y114" s="176" t="s">
        <v>940</v>
      </c>
      <c r="Z114" s="176" t="s">
        <v>940</v>
      </c>
    </row>
    <row r="115" spans="1:26" x14ac:dyDescent="0.3">
      <c r="A115" s="227">
        <v>804015</v>
      </c>
      <c r="B115" s="227" t="s">
        <v>1641</v>
      </c>
      <c r="C115" s="227" t="s">
        <v>96</v>
      </c>
      <c r="D115" s="227" t="s">
        <v>1170</v>
      </c>
      <c r="E115" s="227">
        <v>2</v>
      </c>
      <c r="F115" s="228">
        <v>34790</v>
      </c>
      <c r="G115" s="227" t="s">
        <v>642</v>
      </c>
      <c r="H115" s="229">
        <v>1</v>
      </c>
      <c r="I115" s="231">
        <v>5</v>
      </c>
      <c r="J115" s="231"/>
      <c r="X115" s="176" t="s">
        <v>940</v>
      </c>
      <c r="Y115" s="176" t="s">
        <v>940</v>
      </c>
      <c r="Z115" s="176" t="s">
        <v>940</v>
      </c>
    </row>
    <row r="116" spans="1:26" x14ac:dyDescent="0.3">
      <c r="A116" s="227">
        <v>805089</v>
      </c>
      <c r="B116" s="227" t="s">
        <v>1642</v>
      </c>
      <c r="C116" s="227" t="s">
        <v>66</v>
      </c>
      <c r="D116" s="227" t="s">
        <v>1643</v>
      </c>
      <c r="E116" s="227">
        <v>2</v>
      </c>
      <c r="F116" s="228">
        <v>33977</v>
      </c>
      <c r="G116" s="227" t="s">
        <v>673</v>
      </c>
      <c r="H116" s="229">
        <v>1</v>
      </c>
      <c r="I116" s="231">
        <v>5</v>
      </c>
      <c r="J116" s="231"/>
      <c r="X116" s="176" t="s">
        <v>940</v>
      </c>
      <c r="Y116" s="176" t="s">
        <v>940</v>
      </c>
      <c r="Z116" s="176" t="s">
        <v>940</v>
      </c>
    </row>
    <row r="117" spans="1:26" x14ac:dyDescent="0.3">
      <c r="A117" s="227">
        <v>805272</v>
      </c>
      <c r="B117" s="227" t="s">
        <v>1644</v>
      </c>
      <c r="C117" s="227" t="s">
        <v>308</v>
      </c>
      <c r="D117" s="227" t="s">
        <v>615</v>
      </c>
      <c r="E117" s="227">
        <v>2</v>
      </c>
      <c r="F117" s="228">
        <v>32513</v>
      </c>
      <c r="G117" s="227" t="s">
        <v>570</v>
      </c>
      <c r="H117" s="229">
        <v>1</v>
      </c>
      <c r="I117" s="231">
        <v>5</v>
      </c>
      <c r="J117" s="231"/>
      <c r="X117" s="176" t="s">
        <v>940</v>
      </c>
      <c r="Y117" s="176" t="s">
        <v>940</v>
      </c>
      <c r="Z117" s="176" t="s">
        <v>940</v>
      </c>
    </row>
    <row r="118" spans="1:26" x14ac:dyDescent="0.3">
      <c r="A118" s="227">
        <v>805342</v>
      </c>
      <c r="B118" s="227" t="s">
        <v>1646</v>
      </c>
      <c r="C118" s="227" t="s">
        <v>186</v>
      </c>
      <c r="D118" s="227" t="s">
        <v>503</v>
      </c>
      <c r="E118" s="227">
        <v>2</v>
      </c>
      <c r="F118" s="228">
        <v>35145</v>
      </c>
      <c r="G118" s="227" t="s">
        <v>235</v>
      </c>
      <c r="H118" s="229">
        <v>1</v>
      </c>
      <c r="I118" s="231">
        <v>5</v>
      </c>
      <c r="J118" s="231"/>
      <c r="Y118" s="176" t="s">
        <v>940</v>
      </c>
      <c r="Z118" s="176" t="s">
        <v>940</v>
      </c>
    </row>
    <row r="119" spans="1:26" x14ac:dyDescent="0.3">
      <c r="A119" s="227">
        <v>805905</v>
      </c>
      <c r="B119" s="227" t="s">
        <v>1656</v>
      </c>
      <c r="C119" s="227" t="s">
        <v>71</v>
      </c>
      <c r="D119" s="227" t="s">
        <v>744</v>
      </c>
      <c r="E119" s="227">
        <v>2</v>
      </c>
      <c r="F119" s="228">
        <v>34790</v>
      </c>
      <c r="G119" s="227" t="s">
        <v>1657</v>
      </c>
      <c r="H119" s="229">
        <v>1</v>
      </c>
      <c r="I119" s="231">
        <v>5</v>
      </c>
      <c r="J119" s="231"/>
      <c r="Y119" s="176" t="s">
        <v>940</v>
      </c>
      <c r="Z119" s="176" t="s">
        <v>940</v>
      </c>
    </row>
    <row r="120" spans="1:26" x14ac:dyDescent="0.3">
      <c r="A120" s="227">
        <v>806219</v>
      </c>
      <c r="B120" s="227" t="s">
        <v>1664</v>
      </c>
      <c r="C120" s="227" t="s">
        <v>89</v>
      </c>
      <c r="D120" s="227" t="s">
        <v>1665</v>
      </c>
      <c r="E120" s="227">
        <v>2</v>
      </c>
      <c r="F120" s="228">
        <v>35065</v>
      </c>
      <c r="G120" s="227" t="s">
        <v>235</v>
      </c>
      <c r="H120" s="229">
        <v>1</v>
      </c>
      <c r="I120" s="231">
        <v>5</v>
      </c>
      <c r="J120" s="231"/>
      <c r="X120" s="176" t="s">
        <v>940</v>
      </c>
      <c r="Y120" s="176" t="s">
        <v>940</v>
      </c>
      <c r="Z120" s="176" t="s">
        <v>940</v>
      </c>
    </row>
    <row r="121" spans="1:26" x14ac:dyDescent="0.3">
      <c r="A121" s="227">
        <v>806865</v>
      </c>
      <c r="B121" s="227" t="s">
        <v>1671</v>
      </c>
      <c r="C121" s="227" t="s">
        <v>1672</v>
      </c>
      <c r="D121" s="227" t="s">
        <v>1673</v>
      </c>
      <c r="E121" s="227">
        <v>2</v>
      </c>
      <c r="F121" s="228">
        <v>32264</v>
      </c>
      <c r="G121" s="227" t="s">
        <v>248</v>
      </c>
      <c r="H121" s="229">
        <v>1</v>
      </c>
      <c r="I121" s="231">
        <v>5</v>
      </c>
      <c r="J121" s="231"/>
      <c r="X121" s="176" t="s">
        <v>940</v>
      </c>
      <c r="Y121" s="176" t="s">
        <v>940</v>
      </c>
      <c r="Z121" s="176" t="s">
        <v>940</v>
      </c>
    </row>
    <row r="122" spans="1:26" x14ac:dyDescent="0.3">
      <c r="A122" s="227">
        <v>807158</v>
      </c>
      <c r="B122" s="227" t="s">
        <v>1681</v>
      </c>
      <c r="C122" s="227" t="s">
        <v>169</v>
      </c>
      <c r="D122" s="227" t="s">
        <v>650</v>
      </c>
      <c r="E122" s="227">
        <v>2</v>
      </c>
      <c r="F122" s="228">
        <v>34335</v>
      </c>
      <c r="G122" s="227" t="s">
        <v>235</v>
      </c>
      <c r="H122" s="229">
        <v>1</v>
      </c>
      <c r="I122" s="231">
        <v>5</v>
      </c>
      <c r="J122" s="231"/>
      <c r="Y122" s="176" t="s">
        <v>940</v>
      </c>
      <c r="Z122" s="176" t="s">
        <v>940</v>
      </c>
    </row>
    <row r="123" spans="1:26" x14ac:dyDescent="0.3">
      <c r="A123" s="227">
        <v>807169</v>
      </c>
      <c r="B123" s="227" t="s">
        <v>1682</v>
      </c>
      <c r="C123" s="227" t="s">
        <v>1683</v>
      </c>
      <c r="D123" s="227" t="s">
        <v>633</v>
      </c>
      <c r="E123" s="227">
        <v>2</v>
      </c>
      <c r="F123" s="228">
        <v>34212</v>
      </c>
      <c r="G123" s="227" t="s">
        <v>673</v>
      </c>
      <c r="H123" s="229">
        <v>1</v>
      </c>
      <c r="I123" s="231">
        <v>5</v>
      </c>
      <c r="J123" s="231"/>
      <c r="Y123" s="176" t="s">
        <v>940</v>
      </c>
      <c r="Z123" s="176" t="s">
        <v>940</v>
      </c>
    </row>
    <row r="124" spans="1:26" x14ac:dyDescent="0.3">
      <c r="A124" s="227">
        <v>807564</v>
      </c>
      <c r="B124" s="227" t="s">
        <v>1690</v>
      </c>
      <c r="C124" s="227" t="s">
        <v>293</v>
      </c>
      <c r="D124" s="227" t="s">
        <v>681</v>
      </c>
      <c r="E124" s="227">
        <v>2</v>
      </c>
      <c r="F124" s="228">
        <v>35077</v>
      </c>
      <c r="G124" s="227" t="s">
        <v>235</v>
      </c>
      <c r="H124" s="229">
        <v>1</v>
      </c>
      <c r="I124" s="231">
        <v>5</v>
      </c>
      <c r="J124" s="231"/>
      <c r="X124" s="176" t="s">
        <v>940</v>
      </c>
      <c r="Y124" s="176" t="s">
        <v>940</v>
      </c>
      <c r="Z124" s="176" t="s">
        <v>940</v>
      </c>
    </row>
    <row r="125" spans="1:26" x14ac:dyDescent="0.3">
      <c r="A125" s="227">
        <v>808121</v>
      </c>
      <c r="B125" s="227" t="s">
        <v>1695</v>
      </c>
      <c r="C125" s="227" t="s">
        <v>66</v>
      </c>
      <c r="D125" s="227" t="s">
        <v>976</v>
      </c>
      <c r="E125" s="227">
        <v>2</v>
      </c>
      <c r="F125" s="228">
        <v>34335</v>
      </c>
      <c r="G125" s="227" t="s">
        <v>235</v>
      </c>
      <c r="H125" s="229">
        <v>1</v>
      </c>
      <c r="I125" s="231">
        <v>5</v>
      </c>
      <c r="J125" s="231"/>
      <c r="X125" s="176" t="s">
        <v>940</v>
      </c>
      <c r="Y125" s="176" t="s">
        <v>940</v>
      </c>
      <c r="Z125" s="176" t="s">
        <v>940</v>
      </c>
    </row>
    <row r="126" spans="1:26" x14ac:dyDescent="0.3">
      <c r="A126" s="227">
        <v>810420</v>
      </c>
      <c r="B126" s="227" t="s">
        <v>1715</v>
      </c>
      <c r="C126" s="227" t="s">
        <v>73</v>
      </c>
      <c r="D126" s="227" t="s">
        <v>1716</v>
      </c>
      <c r="E126" s="227">
        <v>2</v>
      </c>
      <c r="F126" s="228">
        <v>34149</v>
      </c>
      <c r="G126" s="227" t="s">
        <v>536</v>
      </c>
      <c r="H126" s="229">
        <v>1</v>
      </c>
      <c r="I126" s="231">
        <v>5</v>
      </c>
      <c r="J126" s="231"/>
      <c r="Y126" s="176" t="s">
        <v>940</v>
      </c>
      <c r="Z126" s="176" t="s">
        <v>940</v>
      </c>
    </row>
    <row r="127" spans="1:26" x14ac:dyDescent="0.3">
      <c r="A127" s="227">
        <v>810568</v>
      </c>
      <c r="B127" s="227" t="s">
        <v>1718</v>
      </c>
      <c r="C127" s="227" t="s">
        <v>1330</v>
      </c>
      <c r="D127" s="227" t="s">
        <v>599</v>
      </c>
      <c r="E127" s="227">
        <v>2</v>
      </c>
      <c r="F127" s="228">
        <v>32451</v>
      </c>
      <c r="G127" s="227" t="s">
        <v>1719</v>
      </c>
      <c r="H127" s="229">
        <v>1</v>
      </c>
      <c r="I127" s="231">
        <v>5</v>
      </c>
      <c r="J127" s="231"/>
      <c r="Y127" s="176" t="s">
        <v>940</v>
      </c>
      <c r="Z127" s="176" t="s">
        <v>940</v>
      </c>
    </row>
    <row r="128" spans="1:26" x14ac:dyDescent="0.3">
      <c r="A128" s="227">
        <v>810866</v>
      </c>
      <c r="B128" s="227" t="s">
        <v>1727</v>
      </c>
      <c r="C128" s="227" t="s">
        <v>69</v>
      </c>
      <c r="D128" s="227" t="s">
        <v>528</v>
      </c>
      <c r="E128" s="227">
        <v>2</v>
      </c>
      <c r="F128" s="228">
        <v>32478</v>
      </c>
      <c r="G128" s="227" t="s">
        <v>889</v>
      </c>
      <c r="H128" s="229">
        <v>1</v>
      </c>
      <c r="I128" s="231">
        <v>5</v>
      </c>
      <c r="J128" s="231"/>
      <c r="X128" s="176" t="s">
        <v>940</v>
      </c>
      <c r="Y128" s="176" t="s">
        <v>940</v>
      </c>
      <c r="Z128" s="176" t="s">
        <v>940</v>
      </c>
    </row>
    <row r="129" spans="1:26" x14ac:dyDescent="0.3">
      <c r="A129" s="227">
        <v>810879</v>
      </c>
      <c r="B129" s="227" t="s">
        <v>1728</v>
      </c>
      <c r="C129" s="227" t="s">
        <v>85</v>
      </c>
      <c r="D129" s="227" t="s">
        <v>587</v>
      </c>
      <c r="E129" s="227">
        <v>2</v>
      </c>
      <c r="F129" s="228">
        <v>33604</v>
      </c>
      <c r="G129" s="227" t="s">
        <v>557</v>
      </c>
      <c r="H129" s="229">
        <v>1</v>
      </c>
      <c r="I129" s="231">
        <v>5</v>
      </c>
      <c r="J129" s="231"/>
      <c r="Y129" s="176" t="s">
        <v>940</v>
      </c>
      <c r="Z129" s="176" t="s">
        <v>940</v>
      </c>
    </row>
    <row r="130" spans="1:26" x14ac:dyDescent="0.3">
      <c r="A130" s="227">
        <v>811087</v>
      </c>
      <c r="B130" s="227" t="s">
        <v>1732</v>
      </c>
      <c r="C130" s="227" t="s">
        <v>102</v>
      </c>
      <c r="D130" s="227" t="s">
        <v>972</v>
      </c>
      <c r="E130" s="227">
        <v>2</v>
      </c>
      <c r="F130" s="228">
        <v>35741</v>
      </c>
      <c r="G130" s="227" t="s">
        <v>835</v>
      </c>
      <c r="H130" s="229">
        <v>1</v>
      </c>
      <c r="I130" s="231">
        <v>5</v>
      </c>
      <c r="J130" s="231"/>
      <c r="Y130" s="176" t="s">
        <v>940</v>
      </c>
      <c r="Z130" s="176" t="s">
        <v>940</v>
      </c>
    </row>
    <row r="131" spans="1:26" x14ac:dyDescent="0.3">
      <c r="A131" s="227">
        <v>811116</v>
      </c>
      <c r="B131" s="227" t="s">
        <v>1733</v>
      </c>
      <c r="C131" s="227" t="s">
        <v>86</v>
      </c>
      <c r="D131" s="227" t="s">
        <v>743</v>
      </c>
      <c r="E131" s="227">
        <v>2</v>
      </c>
      <c r="F131" s="228">
        <v>36177</v>
      </c>
      <c r="G131" s="227" t="s">
        <v>235</v>
      </c>
      <c r="H131" s="229">
        <v>1</v>
      </c>
      <c r="I131" s="231">
        <v>5</v>
      </c>
      <c r="J131" s="231"/>
      <c r="Y131" s="176" t="s">
        <v>940</v>
      </c>
      <c r="Z131" s="176" t="s">
        <v>940</v>
      </c>
    </row>
    <row r="132" spans="1:26" x14ac:dyDescent="0.3">
      <c r="A132" s="227">
        <v>811136</v>
      </c>
      <c r="B132" s="227" t="s">
        <v>1734</v>
      </c>
      <c r="C132" s="227" t="s">
        <v>66</v>
      </c>
      <c r="D132" s="227" t="s">
        <v>531</v>
      </c>
      <c r="E132" s="227">
        <v>2</v>
      </c>
      <c r="F132" s="228">
        <v>34335</v>
      </c>
      <c r="G132" s="227" t="s">
        <v>235</v>
      </c>
      <c r="H132" s="229">
        <v>1</v>
      </c>
      <c r="I132" s="231">
        <v>5</v>
      </c>
      <c r="J132" s="231"/>
      <c r="Y132" s="176" t="s">
        <v>940</v>
      </c>
      <c r="Z132" s="176" t="s">
        <v>940</v>
      </c>
    </row>
    <row r="133" spans="1:26" x14ac:dyDescent="0.3">
      <c r="A133" s="227">
        <v>811157</v>
      </c>
      <c r="B133" s="227" t="s">
        <v>1735</v>
      </c>
      <c r="C133" s="227" t="s">
        <v>323</v>
      </c>
      <c r="D133" s="227" t="s">
        <v>681</v>
      </c>
      <c r="E133" s="227">
        <v>2</v>
      </c>
      <c r="F133" s="228">
        <v>36041</v>
      </c>
      <c r="G133" s="227" t="s">
        <v>235</v>
      </c>
      <c r="H133" s="229">
        <v>1</v>
      </c>
      <c r="I133" s="231">
        <v>5</v>
      </c>
      <c r="J133" s="231"/>
      <c r="Y133" s="176" t="s">
        <v>940</v>
      </c>
      <c r="Z133" s="176" t="s">
        <v>940</v>
      </c>
    </row>
    <row r="134" spans="1:26" x14ac:dyDescent="0.3">
      <c r="A134" s="227">
        <v>811178</v>
      </c>
      <c r="B134" s="227" t="s">
        <v>1736</v>
      </c>
      <c r="C134" s="227" t="s">
        <v>117</v>
      </c>
      <c r="D134" s="227" t="s">
        <v>804</v>
      </c>
      <c r="E134" s="227">
        <v>2</v>
      </c>
      <c r="F134" s="228">
        <v>34059</v>
      </c>
      <c r="G134" s="227" t="s">
        <v>235</v>
      </c>
      <c r="H134" s="229">
        <v>1</v>
      </c>
      <c r="I134" s="231">
        <v>5</v>
      </c>
      <c r="J134" s="231"/>
      <c r="Y134" s="176" t="s">
        <v>940</v>
      </c>
      <c r="Z134" s="176" t="s">
        <v>940</v>
      </c>
    </row>
    <row r="135" spans="1:26" x14ac:dyDescent="0.3">
      <c r="A135" s="227">
        <v>811242</v>
      </c>
      <c r="B135" s="227" t="s">
        <v>1737</v>
      </c>
      <c r="C135" s="227" t="s">
        <v>125</v>
      </c>
      <c r="D135" s="227" t="s">
        <v>633</v>
      </c>
      <c r="E135" s="227">
        <v>2</v>
      </c>
      <c r="F135" s="228">
        <v>34444</v>
      </c>
      <c r="G135" s="227" t="s">
        <v>235</v>
      </c>
      <c r="H135" s="229">
        <v>1</v>
      </c>
      <c r="I135" s="231">
        <v>5</v>
      </c>
      <c r="J135" s="231"/>
      <c r="Y135" s="176" t="s">
        <v>940</v>
      </c>
      <c r="Z135" s="176" t="s">
        <v>940</v>
      </c>
    </row>
    <row r="136" spans="1:26" x14ac:dyDescent="0.3">
      <c r="A136" s="227">
        <v>811389</v>
      </c>
      <c r="B136" s="227" t="s">
        <v>1741</v>
      </c>
      <c r="C136" s="227" t="s">
        <v>182</v>
      </c>
      <c r="D136" s="227" t="s">
        <v>867</v>
      </c>
      <c r="E136" s="227">
        <v>2</v>
      </c>
      <c r="F136" s="228">
        <v>31792</v>
      </c>
      <c r="G136" s="227" t="s">
        <v>235</v>
      </c>
      <c r="H136" s="229">
        <v>1</v>
      </c>
      <c r="I136" s="231">
        <v>5</v>
      </c>
      <c r="J136" s="231"/>
      <c r="Y136" s="176" t="s">
        <v>940</v>
      </c>
      <c r="Z136" s="176" t="s">
        <v>940</v>
      </c>
    </row>
    <row r="137" spans="1:26" x14ac:dyDescent="0.3">
      <c r="A137" s="227">
        <v>811809</v>
      </c>
      <c r="B137" s="227" t="s">
        <v>1744</v>
      </c>
      <c r="C137" s="227" t="s">
        <v>111</v>
      </c>
      <c r="D137" s="227" t="s">
        <v>1043</v>
      </c>
      <c r="E137" s="227">
        <v>2</v>
      </c>
      <c r="F137" s="228">
        <v>30682</v>
      </c>
      <c r="G137" s="227" t="s">
        <v>630</v>
      </c>
      <c r="H137" s="229">
        <v>1</v>
      </c>
      <c r="I137" s="231">
        <v>5</v>
      </c>
      <c r="J137" s="231"/>
      <c r="Y137" s="176" t="s">
        <v>940</v>
      </c>
      <c r="Z137" s="176" t="s">
        <v>940</v>
      </c>
    </row>
    <row r="138" spans="1:26" x14ac:dyDescent="0.3">
      <c r="A138" s="227">
        <v>811862</v>
      </c>
      <c r="B138" s="227" t="s">
        <v>1747</v>
      </c>
      <c r="C138" s="227" t="s">
        <v>109</v>
      </c>
      <c r="D138" s="227" t="s">
        <v>558</v>
      </c>
      <c r="E138" s="227">
        <v>2</v>
      </c>
      <c r="F138" s="228">
        <v>29221</v>
      </c>
      <c r="G138" s="227" t="s">
        <v>235</v>
      </c>
      <c r="H138" s="229">
        <v>1</v>
      </c>
      <c r="I138" s="231">
        <v>5</v>
      </c>
      <c r="J138" s="231"/>
      <c r="Y138" s="176" t="s">
        <v>940</v>
      </c>
      <c r="Z138" s="176" t="s">
        <v>940</v>
      </c>
    </row>
    <row r="139" spans="1:26" x14ac:dyDescent="0.3">
      <c r="A139" s="227">
        <v>811863</v>
      </c>
      <c r="B139" s="227" t="s">
        <v>1748</v>
      </c>
      <c r="C139" s="227" t="s">
        <v>117</v>
      </c>
      <c r="D139" s="227" t="s">
        <v>532</v>
      </c>
      <c r="E139" s="227">
        <v>2</v>
      </c>
      <c r="G139" s="227" t="s">
        <v>235</v>
      </c>
      <c r="H139" s="229">
        <v>1</v>
      </c>
      <c r="I139" s="231">
        <v>5</v>
      </c>
      <c r="J139" s="231"/>
      <c r="Y139" s="176" t="s">
        <v>940</v>
      </c>
      <c r="Z139" s="176" t="s">
        <v>940</v>
      </c>
    </row>
    <row r="140" spans="1:26" x14ac:dyDescent="0.3">
      <c r="A140" s="227">
        <v>811880</v>
      </c>
      <c r="B140" s="227" t="s">
        <v>1754</v>
      </c>
      <c r="C140" s="227" t="s">
        <v>370</v>
      </c>
      <c r="D140" s="227" t="s">
        <v>571</v>
      </c>
      <c r="E140" s="227">
        <v>2</v>
      </c>
      <c r="F140" s="228">
        <v>35450</v>
      </c>
      <c r="G140" s="227" t="s">
        <v>255</v>
      </c>
      <c r="H140" s="229">
        <v>1</v>
      </c>
      <c r="I140" s="231">
        <v>5</v>
      </c>
      <c r="J140" s="231"/>
      <c r="X140" s="176" t="s">
        <v>940</v>
      </c>
      <c r="Y140" s="176" t="s">
        <v>940</v>
      </c>
      <c r="Z140" s="176" t="s">
        <v>940</v>
      </c>
    </row>
    <row r="141" spans="1:26" x14ac:dyDescent="0.3">
      <c r="A141" s="227">
        <v>803684</v>
      </c>
      <c r="B141" s="227" t="s">
        <v>1768</v>
      </c>
      <c r="C141" s="227" t="s">
        <v>102</v>
      </c>
      <c r="D141" s="227" t="s">
        <v>866</v>
      </c>
      <c r="E141" s="227">
        <v>2</v>
      </c>
      <c r="F141" s="228">
        <v>34335</v>
      </c>
      <c r="G141" s="227" t="s">
        <v>235</v>
      </c>
      <c r="H141" s="229">
        <v>1</v>
      </c>
      <c r="I141" s="231">
        <v>5</v>
      </c>
      <c r="J141" s="231"/>
      <c r="W141" s="176" t="s">
        <v>940</v>
      </c>
      <c r="X141" s="176" t="s">
        <v>940</v>
      </c>
      <c r="Y141" s="176" t="s">
        <v>940</v>
      </c>
      <c r="Z141" s="176" t="s">
        <v>940</v>
      </c>
    </row>
    <row r="142" spans="1:26" x14ac:dyDescent="0.3">
      <c r="A142" s="227">
        <v>805005</v>
      </c>
      <c r="B142" s="227" t="s">
        <v>1771</v>
      </c>
      <c r="C142" s="227" t="s">
        <v>115</v>
      </c>
      <c r="D142" s="227" t="s">
        <v>681</v>
      </c>
      <c r="E142" s="227">
        <v>2</v>
      </c>
      <c r="F142" s="228">
        <v>32515</v>
      </c>
      <c r="G142" s="227" t="s">
        <v>235</v>
      </c>
      <c r="H142" s="229">
        <v>1</v>
      </c>
      <c r="I142" s="231">
        <v>5</v>
      </c>
      <c r="J142" s="231"/>
      <c r="W142" s="176" t="s">
        <v>940</v>
      </c>
      <c r="Y142" s="176" t="s">
        <v>940</v>
      </c>
      <c r="Z142" s="176" t="s">
        <v>940</v>
      </c>
    </row>
    <row r="143" spans="1:26" x14ac:dyDescent="0.3">
      <c r="A143" s="227">
        <v>808175</v>
      </c>
      <c r="B143" s="227" t="s">
        <v>1773</v>
      </c>
      <c r="C143" s="227" t="s">
        <v>102</v>
      </c>
      <c r="D143" s="227" t="s">
        <v>662</v>
      </c>
      <c r="E143" s="227">
        <v>2</v>
      </c>
      <c r="F143" s="228" t="s">
        <v>1774</v>
      </c>
      <c r="G143" s="227" t="s">
        <v>810</v>
      </c>
      <c r="H143" s="229">
        <v>1</v>
      </c>
      <c r="I143" s="231">
        <v>5</v>
      </c>
      <c r="J143" s="231"/>
      <c r="W143" s="176" t="s">
        <v>940</v>
      </c>
      <c r="X143" s="176" t="s">
        <v>940</v>
      </c>
      <c r="Y143" s="176" t="s">
        <v>940</v>
      </c>
      <c r="Z143" s="176" t="s">
        <v>940</v>
      </c>
    </row>
    <row r="144" spans="1:26" x14ac:dyDescent="0.3">
      <c r="A144" s="227">
        <v>811820</v>
      </c>
      <c r="B144" s="227" t="s">
        <v>1780</v>
      </c>
      <c r="C144" s="227" t="s">
        <v>66</v>
      </c>
      <c r="D144" s="227" t="s">
        <v>608</v>
      </c>
      <c r="E144" s="227">
        <v>2</v>
      </c>
      <c r="F144" s="228">
        <v>35802</v>
      </c>
      <c r="G144" s="227" t="s">
        <v>235</v>
      </c>
      <c r="H144" s="229">
        <v>1</v>
      </c>
      <c r="I144" s="231">
        <v>5</v>
      </c>
      <c r="J144" s="231"/>
      <c r="W144" s="176" t="s">
        <v>940</v>
      </c>
      <c r="X144" s="176" t="s">
        <v>940</v>
      </c>
      <c r="Y144" s="176" t="s">
        <v>940</v>
      </c>
      <c r="Z144" s="176" t="s">
        <v>940</v>
      </c>
    </row>
    <row r="145" spans="1:26" x14ac:dyDescent="0.3">
      <c r="A145" s="227">
        <v>811822</v>
      </c>
      <c r="B145" s="227" t="s">
        <v>1781</v>
      </c>
      <c r="C145" s="227" t="s">
        <v>394</v>
      </c>
      <c r="D145" s="227" t="s">
        <v>804</v>
      </c>
      <c r="E145" s="227">
        <v>2</v>
      </c>
      <c r="F145" s="228">
        <v>35376</v>
      </c>
      <c r="G145" s="227" t="s">
        <v>235</v>
      </c>
      <c r="H145" s="229">
        <v>1</v>
      </c>
      <c r="I145" s="231">
        <v>5</v>
      </c>
      <c r="J145" s="231"/>
      <c r="W145" s="176" t="s">
        <v>940</v>
      </c>
      <c r="X145" s="176" t="s">
        <v>940</v>
      </c>
      <c r="Y145" s="176" t="s">
        <v>940</v>
      </c>
      <c r="Z145" s="176" t="s">
        <v>940</v>
      </c>
    </row>
    <row r="146" spans="1:26" x14ac:dyDescent="0.3">
      <c r="A146" s="227">
        <v>811828</v>
      </c>
      <c r="B146" s="227" t="s">
        <v>1784</v>
      </c>
      <c r="C146" s="227" t="s">
        <v>1785</v>
      </c>
      <c r="D146" s="227" t="s">
        <v>844</v>
      </c>
      <c r="E146" s="227">
        <v>2</v>
      </c>
      <c r="F146" s="228">
        <v>30196</v>
      </c>
      <c r="G146" s="227" t="s">
        <v>1786</v>
      </c>
      <c r="H146" s="229">
        <v>1</v>
      </c>
      <c r="I146" s="231">
        <v>5</v>
      </c>
      <c r="J146" s="231"/>
      <c r="W146" s="176" t="s">
        <v>940</v>
      </c>
      <c r="Y146" s="176" t="s">
        <v>940</v>
      </c>
      <c r="Z146" s="176" t="s">
        <v>940</v>
      </c>
    </row>
    <row r="147" spans="1:26" x14ac:dyDescent="0.3">
      <c r="A147" s="227">
        <v>811836</v>
      </c>
      <c r="B147" s="227" t="s">
        <v>1790</v>
      </c>
      <c r="C147" s="227" t="s">
        <v>107</v>
      </c>
      <c r="D147" s="227" t="s">
        <v>576</v>
      </c>
      <c r="E147" s="227">
        <v>2</v>
      </c>
      <c r="G147" s="227" t="s">
        <v>1791</v>
      </c>
      <c r="H147" s="229">
        <v>1</v>
      </c>
      <c r="I147" s="231">
        <v>5</v>
      </c>
      <c r="J147" s="231"/>
      <c r="W147" s="176" t="s">
        <v>940</v>
      </c>
      <c r="X147" s="176" t="s">
        <v>940</v>
      </c>
      <c r="Y147" s="176" t="s">
        <v>940</v>
      </c>
      <c r="Z147" s="176" t="s">
        <v>940</v>
      </c>
    </row>
    <row r="148" spans="1:26" x14ac:dyDescent="0.3">
      <c r="A148" s="227">
        <v>811902</v>
      </c>
      <c r="B148" s="227" t="s">
        <v>1796</v>
      </c>
      <c r="C148" s="227" t="s">
        <v>1224</v>
      </c>
      <c r="D148" s="227" t="s">
        <v>512</v>
      </c>
      <c r="E148" s="227">
        <v>2</v>
      </c>
      <c r="F148" s="228">
        <v>33608</v>
      </c>
      <c r="G148" s="227" t="s">
        <v>586</v>
      </c>
      <c r="H148" s="229">
        <v>1</v>
      </c>
      <c r="I148" s="231">
        <v>5</v>
      </c>
      <c r="J148" s="231"/>
      <c r="W148" s="176" t="s">
        <v>940</v>
      </c>
      <c r="X148" s="176" t="s">
        <v>940</v>
      </c>
      <c r="Y148" s="176" t="s">
        <v>940</v>
      </c>
      <c r="Z148" s="176" t="s">
        <v>940</v>
      </c>
    </row>
    <row r="149" spans="1:26" x14ac:dyDescent="0.3">
      <c r="A149" s="227">
        <v>803518</v>
      </c>
      <c r="B149" s="227" t="s">
        <v>1803</v>
      </c>
      <c r="C149" s="227" t="s">
        <v>320</v>
      </c>
      <c r="D149" s="227" t="s">
        <v>546</v>
      </c>
      <c r="E149" s="227">
        <v>2</v>
      </c>
      <c r="F149" s="228">
        <v>33924</v>
      </c>
      <c r="G149" s="227" t="s">
        <v>235</v>
      </c>
      <c r="H149" s="229">
        <v>1</v>
      </c>
      <c r="I149" s="231">
        <v>5</v>
      </c>
      <c r="J149" s="231"/>
      <c r="Y149" s="176" t="s">
        <v>940</v>
      </c>
      <c r="Z149" s="176" t="s">
        <v>940</v>
      </c>
    </row>
    <row r="150" spans="1:26" x14ac:dyDescent="0.3">
      <c r="A150" s="227">
        <v>805795</v>
      </c>
      <c r="B150" s="227" t="s">
        <v>1805</v>
      </c>
      <c r="C150" s="227" t="s">
        <v>79</v>
      </c>
      <c r="D150" s="227" t="s">
        <v>599</v>
      </c>
      <c r="E150" s="227">
        <v>2</v>
      </c>
      <c r="F150" s="228">
        <v>28491</v>
      </c>
      <c r="G150" s="227" t="s">
        <v>235</v>
      </c>
      <c r="H150" s="229">
        <v>1</v>
      </c>
      <c r="I150" s="231">
        <v>5</v>
      </c>
      <c r="J150" s="231"/>
      <c r="Y150" s="176" t="s">
        <v>940</v>
      </c>
      <c r="Z150" s="176" t="s">
        <v>940</v>
      </c>
    </row>
    <row r="151" spans="1:26" x14ac:dyDescent="0.3">
      <c r="A151" s="227">
        <v>806766</v>
      </c>
      <c r="B151" s="227" t="s">
        <v>1809</v>
      </c>
      <c r="C151" s="227" t="s">
        <v>110</v>
      </c>
      <c r="D151" s="227" t="s">
        <v>998</v>
      </c>
      <c r="E151" s="227">
        <v>2</v>
      </c>
      <c r="F151" s="228">
        <v>35841</v>
      </c>
      <c r="G151" s="227" t="s">
        <v>235</v>
      </c>
      <c r="H151" s="229">
        <v>1</v>
      </c>
      <c r="I151" s="231">
        <v>5</v>
      </c>
      <c r="J151" s="231"/>
      <c r="Y151" s="176" t="s">
        <v>940</v>
      </c>
      <c r="Z151" s="176" t="s">
        <v>940</v>
      </c>
    </row>
    <row r="152" spans="1:26" x14ac:dyDescent="0.3">
      <c r="A152" s="227">
        <v>808073</v>
      </c>
      <c r="B152" s="227" t="s">
        <v>1817</v>
      </c>
      <c r="C152" s="227" t="s">
        <v>69</v>
      </c>
      <c r="D152" s="227" t="s">
        <v>609</v>
      </c>
      <c r="E152" s="227">
        <v>2</v>
      </c>
      <c r="F152" s="228">
        <v>34760</v>
      </c>
      <c r="G152" s="227" t="s">
        <v>235</v>
      </c>
      <c r="H152" s="229">
        <v>1</v>
      </c>
      <c r="I152" s="231">
        <v>5</v>
      </c>
      <c r="J152" s="231"/>
      <c r="Y152" s="176" t="s">
        <v>940</v>
      </c>
      <c r="Z152" s="176" t="s">
        <v>940</v>
      </c>
    </row>
    <row r="153" spans="1:26" x14ac:dyDescent="0.3">
      <c r="A153" s="227">
        <v>808169</v>
      </c>
      <c r="B153" s="227" t="s">
        <v>1818</v>
      </c>
      <c r="C153" s="227" t="s">
        <v>68</v>
      </c>
      <c r="D153" s="227" t="s">
        <v>712</v>
      </c>
      <c r="E153" s="227">
        <v>2</v>
      </c>
      <c r="F153" s="228">
        <v>34700</v>
      </c>
      <c r="G153" s="227" t="s">
        <v>708</v>
      </c>
      <c r="H153" s="229">
        <v>1</v>
      </c>
      <c r="I153" s="231">
        <v>5</v>
      </c>
      <c r="J153" s="231"/>
      <c r="X153" s="176" t="s">
        <v>940</v>
      </c>
      <c r="Y153" s="176" t="s">
        <v>940</v>
      </c>
      <c r="Z153" s="176" t="s">
        <v>940</v>
      </c>
    </row>
    <row r="154" spans="1:26" x14ac:dyDescent="0.3">
      <c r="A154" s="227">
        <v>808183</v>
      </c>
      <c r="B154" s="227" t="s">
        <v>1819</v>
      </c>
      <c r="C154" s="227" t="s">
        <v>82</v>
      </c>
      <c r="D154" s="227" t="s">
        <v>739</v>
      </c>
      <c r="E154" s="227">
        <v>2</v>
      </c>
      <c r="G154" s="227" t="s">
        <v>586</v>
      </c>
      <c r="H154" s="229">
        <v>1</v>
      </c>
      <c r="I154" s="231">
        <v>5</v>
      </c>
      <c r="J154" s="231"/>
      <c r="X154" s="176" t="s">
        <v>940</v>
      </c>
      <c r="Y154" s="176" t="s">
        <v>940</v>
      </c>
      <c r="Z154" s="176" t="s">
        <v>940</v>
      </c>
    </row>
    <row r="155" spans="1:26" x14ac:dyDescent="0.3">
      <c r="A155" s="227">
        <v>808951</v>
      </c>
      <c r="B155" s="227" t="s">
        <v>1822</v>
      </c>
      <c r="C155" s="227" t="s">
        <v>1279</v>
      </c>
      <c r="D155" s="227" t="s">
        <v>1111</v>
      </c>
      <c r="E155" s="227">
        <v>2</v>
      </c>
      <c r="F155" s="228">
        <v>35585</v>
      </c>
      <c r="G155" s="227" t="s">
        <v>235</v>
      </c>
      <c r="H155" s="229">
        <v>1</v>
      </c>
      <c r="I155" s="231">
        <v>5</v>
      </c>
      <c r="J155" s="231"/>
      <c r="X155" s="176" t="s">
        <v>940</v>
      </c>
      <c r="Y155" s="176" t="s">
        <v>940</v>
      </c>
      <c r="Z155" s="176" t="s">
        <v>940</v>
      </c>
    </row>
    <row r="156" spans="1:26" x14ac:dyDescent="0.3">
      <c r="A156" s="227">
        <v>809012</v>
      </c>
      <c r="B156" s="227" t="s">
        <v>1823</v>
      </c>
      <c r="C156" s="227" t="s">
        <v>102</v>
      </c>
      <c r="D156" s="227" t="s">
        <v>1141</v>
      </c>
      <c r="E156" s="227">
        <v>2</v>
      </c>
      <c r="F156" s="228">
        <v>31876</v>
      </c>
      <c r="G156" s="227" t="s">
        <v>235</v>
      </c>
      <c r="H156" s="229">
        <v>1</v>
      </c>
      <c r="I156" s="231">
        <v>5</v>
      </c>
      <c r="J156" s="231"/>
      <c r="Y156" s="176" t="s">
        <v>940</v>
      </c>
      <c r="Z156" s="176" t="s">
        <v>940</v>
      </c>
    </row>
    <row r="157" spans="1:26" x14ac:dyDescent="0.3">
      <c r="A157" s="227">
        <v>810478</v>
      </c>
      <c r="B157" s="227" t="s">
        <v>1824</v>
      </c>
      <c r="C157" s="227" t="s">
        <v>99</v>
      </c>
      <c r="D157" s="227" t="s">
        <v>522</v>
      </c>
      <c r="E157" s="227">
        <v>2</v>
      </c>
      <c r="F157" s="228">
        <v>34078</v>
      </c>
      <c r="G157" s="227" t="s">
        <v>1825</v>
      </c>
      <c r="H157" s="229">
        <v>1</v>
      </c>
      <c r="I157" s="231">
        <v>5</v>
      </c>
      <c r="J157" s="231"/>
      <c r="X157" s="176" t="s">
        <v>940</v>
      </c>
      <c r="Y157" s="176" t="s">
        <v>940</v>
      </c>
      <c r="Z157" s="176" t="s">
        <v>940</v>
      </c>
    </row>
    <row r="158" spans="1:26" x14ac:dyDescent="0.3">
      <c r="A158" s="227">
        <v>810614</v>
      </c>
      <c r="B158" s="227" t="s">
        <v>1827</v>
      </c>
      <c r="C158" s="227" t="s">
        <v>122</v>
      </c>
      <c r="D158" s="227" t="s">
        <v>507</v>
      </c>
      <c r="E158" s="227">
        <v>2</v>
      </c>
      <c r="F158" s="228">
        <v>35072</v>
      </c>
      <c r="G158" s="227" t="s">
        <v>235</v>
      </c>
      <c r="H158" s="229">
        <v>1</v>
      </c>
      <c r="I158" s="231">
        <v>5</v>
      </c>
      <c r="J158" s="231"/>
      <c r="Y158" s="176" t="s">
        <v>940</v>
      </c>
      <c r="Z158" s="176" t="s">
        <v>940</v>
      </c>
    </row>
    <row r="159" spans="1:26" x14ac:dyDescent="0.3">
      <c r="A159" s="227">
        <v>810615</v>
      </c>
      <c r="B159" s="227" t="s">
        <v>1828</v>
      </c>
      <c r="C159" s="227" t="s">
        <v>1829</v>
      </c>
      <c r="D159" s="227" t="s">
        <v>878</v>
      </c>
      <c r="E159" s="227">
        <v>2</v>
      </c>
      <c r="H159" s="229">
        <v>1</v>
      </c>
      <c r="I159" s="231">
        <v>5</v>
      </c>
      <c r="J159" s="231"/>
      <c r="X159" s="176" t="s">
        <v>940</v>
      </c>
      <c r="Y159" s="176" t="s">
        <v>940</v>
      </c>
      <c r="Z159" s="176" t="s">
        <v>940</v>
      </c>
    </row>
    <row r="160" spans="1:26" x14ac:dyDescent="0.3">
      <c r="A160" s="227">
        <v>810891</v>
      </c>
      <c r="B160" s="227" t="s">
        <v>1831</v>
      </c>
      <c r="C160" s="227" t="s">
        <v>89</v>
      </c>
      <c r="D160" s="227" t="s">
        <v>541</v>
      </c>
      <c r="E160" s="227">
        <v>2</v>
      </c>
      <c r="F160" s="228">
        <v>32731</v>
      </c>
      <c r="G160" s="227" t="s">
        <v>235</v>
      </c>
      <c r="H160" s="229">
        <v>1</v>
      </c>
      <c r="I160" s="231">
        <v>5</v>
      </c>
      <c r="J160" s="231"/>
      <c r="X160" s="176" t="s">
        <v>940</v>
      </c>
      <c r="Y160" s="176" t="s">
        <v>940</v>
      </c>
      <c r="Z160" s="176" t="s">
        <v>940</v>
      </c>
    </row>
    <row r="161" spans="1:26" x14ac:dyDescent="0.3">
      <c r="A161" s="227">
        <v>811824</v>
      </c>
      <c r="B161" s="227" t="s">
        <v>1832</v>
      </c>
      <c r="C161" s="227" t="s">
        <v>102</v>
      </c>
      <c r="D161" s="227" t="s">
        <v>865</v>
      </c>
      <c r="E161" s="227">
        <v>2</v>
      </c>
      <c r="F161" s="228">
        <v>35431</v>
      </c>
      <c r="G161" s="227" t="s">
        <v>235</v>
      </c>
      <c r="H161" s="229">
        <v>1</v>
      </c>
      <c r="I161" s="231">
        <v>5</v>
      </c>
      <c r="J161" s="231"/>
      <c r="Y161" s="176" t="s">
        <v>940</v>
      </c>
      <c r="Z161" s="176" t="s">
        <v>940</v>
      </c>
    </row>
    <row r="162" spans="1:26" x14ac:dyDescent="0.3">
      <c r="A162" s="227">
        <v>811839</v>
      </c>
      <c r="B162" s="227" t="s">
        <v>1835</v>
      </c>
      <c r="C162" s="227" t="s">
        <v>82</v>
      </c>
      <c r="D162" s="227" t="s">
        <v>1482</v>
      </c>
      <c r="E162" s="227">
        <v>2</v>
      </c>
      <c r="F162" s="228">
        <v>36010</v>
      </c>
      <c r="G162" s="227" t="s">
        <v>1087</v>
      </c>
      <c r="H162" s="229">
        <v>1</v>
      </c>
      <c r="I162" s="231">
        <v>5</v>
      </c>
      <c r="J162" s="231"/>
      <c r="X162" s="176" t="s">
        <v>940</v>
      </c>
      <c r="Y162" s="176" t="s">
        <v>940</v>
      </c>
      <c r="Z162" s="176" t="s">
        <v>940</v>
      </c>
    </row>
    <row r="163" spans="1:26" x14ac:dyDescent="0.3">
      <c r="A163" s="227">
        <v>811841</v>
      </c>
      <c r="B163" s="227" t="s">
        <v>1836</v>
      </c>
      <c r="C163" s="227" t="s">
        <v>147</v>
      </c>
      <c r="D163" s="227" t="s">
        <v>544</v>
      </c>
      <c r="E163" s="227">
        <v>2</v>
      </c>
      <c r="F163" s="228">
        <v>32182</v>
      </c>
      <c r="G163" s="227" t="s">
        <v>235</v>
      </c>
      <c r="H163" s="229">
        <v>1</v>
      </c>
      <c r="I163" s="231">
        <v>5</v>
      </c>
      <c r="J163" s="231"/>
      <c r="Y163" s="176" t="s">
        <v>940</v>
      </c>
      <c r="Z163" s="176" t="s">
        <v>940</v>
      </c>
    </row>
    <row r="164" spans="1:26" x14ac:dyDescent="0.3">
      <c r="A164" s="227">
        <v>812391</v>
      </c>
      <c r="B164" s="227" t="s">
        <v>1841</v>
      </c>
      <c r="C164" s="227" t="s">
        <v>66</v>
      </c>
      <c r="D164" s="227" t="s">
        <v>1842</v>
      </c>
      <c r="E164" s="227">
        <v>2</v>
      </c>
      <c r="F164" s="228">
        <v>32245</v>
      </c>
      <c r="G164" s="227" t="s">
        <v>606</v>
      </c>
      <c r="H164" s="229">
        <v>1</v>
      </c>
      <c r="I164" s="231">
        <v>5</v>
      </c>
      <c r="J164" s="231"/>
      <c r="Y164" s="176" t="s">
        <v>940</v>
      </c>
      <c r="Z164" s="176" t="s">
        <v>940</v>
      </c>
    </row>
    <row r="165" spans="1:26" x14ac:dyDescent="0.3">
      <c r="A165" s="227">
        <v>807641</v>
      </c>
      <c r="B165" s="227" t="s">
        <v>1843</v>
      </c>
      <c r="C165" s="227" t="s">
        <v>108</v>
      </c>
      <c r="D165" s="227" t="s">
        <v>1177</v>
      </c>
      <c r="E165" s="227">
        <v>2</v>
      </c>
      <c r="F165" s="228" t="s">
        <v>1844</v>
      </c>
      <c r="G165" s="227" t="s">
        <v>235</v>
      </c>
      <c r="H165" s="229">
        <v>1</v>
      </c>
      <c r="I165" s="231">
        <v>5</v>
      </c>
      <c r="J165" s="231"/>
      <c r="W165" s="176" t="s">
        <v>940</v>
      </c>
      <c r="Y165" s="176" t="s">
        <v>940</v>
      </c>
      <c r="Z165" s="176" t="s">
        <v>940</v>
      </c>
    </row>
    <row r="166" spans="1:26" x14ac:dyDescent="0.3">
      <c r="A166" s="227">
        <v>810350</v>
      </c>
      <c r="B166" s="227" t="s">
        <v>1845</v>
      </c>
      <c r="C166" s="227" t="s">
        <v>86</v>
      </c>
      <c r="D166" s="227" t="s">
        <v>522</v>
      </c>
      <c r="E166" s="227">
        <v>2</v>
      </c>
      <c r="F166" s="228">
        <v>36003</v>
      </c>
      <c r="G166" s="227" t="s">
        <v>586</v>
      </c>
      <c r="H166" s="229">
        <v>1</v>
      </c>
      <c r="I166" s="231">
        <v>5</v>
      </c>
      <c r="J166" s="231"/>
      <c r="W166" s="176" t="s">
        <v>940</v>
      </c>
      <c r="X166" s="176" t="s">
        <v>940</v>
      </c>
      <c r="Y166" s="176" t="s">
        <v>940</v>
      </c>
      <c r="Z166" s="176" t="s">
        <v>940</v>
      </c>
    </row>
    <row r="167" spans="1:26" x14ac:dyDescent="0.3">
      <c r="A167" s="227">
        <v>814211</v>
      </c>
      <c r="B167" s="227" t="s">
        <v>1922</v>
      </c>
      <c r="C167" s="227" t="s">
        <v>135</v>
      </c>
      <c r="D167" s="227" t="s">
        <v>825</v>
      </c>
      <c r="E167" s="227">
        <v>2</v>
      </c>
      <c r="F167" s="228">
        <v>37165</v>
      </c>
      <c r="G167" s="227" t="s">
        <v>586</v>
      </c>
      <c r="H167" s="229">
        <v>1</v>
      </c>
      <c r="I167" s="231">
        <v>5</v>
      </c>
      <c r="J167" s="231"/>
      <c r="Z167" s="176" t="s">
        <v>940</v>
      </c>
    </row>
    <row r="168" spans="1:26" x14ac:dyDescent="0.3">
      <c r="A168" s="227">
        <v>814212</v>
      </c>
      <c r="B168" s="227" t="s">
        <v>1924</v>
      </c>
      <c r="C168" s="227" t="s">
        <v>89</v>
      </c>
      <c r="D168" s="227" t="s">
        <v>647</v>
      </c>
      <c r="E168" s="227">
        <v>2</v>
      </c>
      <c r="F168" s="228">
        <v>36163</v>
      </c>
      <c r="G168" s="227" t="s">
        <v>586</v>
      </c>
      <c r="H168" s="229">
        <v>1</v>
      </c>
      <c r="I168" s="231">
        <v>5</v>
      </c>
      <c r="J168" s="231"/>
      <c r="Z168" s="176" t="s">
        <v>940</v>
      </c>
    </row>
    <row r="169" spans="1:26" x14ac:dyDescent="0.3">
      <c r="A169" s="227">
        <v>805815</v>
      </c>
      <c r="B169" s="227" t="s">
        <v>1926</v>
      </c>
      <c r="C169" s="227" t="s">
        <v>1927</v>
      </c>
      <c r="D169" s="227" t="s">
        <v>722</v>
      </c>
      <c r="E169" s="227">
        <v>2</v>
      </c>
      <c r="F169" s="228">
        <v>34566</v>
      </c>
      <c r="G169" s="227" t="s">
        <v>235</v>
      </c>
      <c r="H169" s="229">
        <v>1</v>
      </c>
      <c r="I169" s="231">
        <v>5</v>
      </c>
      <c r="J169" s="231"/>
      <c r="Z169" s="176" t="s">
        <v>940</v>
      </c>
    </row>
    <row r="170" spans="1:26" x14ac:dyDescent="0.3">
      <c r="A170" s="227">
        <v>807984</v>
      </c>
      <c r="B170" s="227" t="s">
        <v>1928</v>
      </c>
      <c r="C170" s="227" t="s">
        <v>133</v>
      </c>
      <c r="D170" s="227" t="s">
        <v>599</v>
      </c>
      <c r="E170" s="227">
        <v>2</v>
      </c>
      <c r="F170" s="228">
        <v>33604</v>
      </c>
      <c r="G170" s="227" t="s">
        <v>518</v>
      </c>
      <c r="H170" s="229">
        <v>1</v>
      </c>
      <c r="I170" s="231">
        <v>5</v>
      </c>
      <c r="J170" s="231"/>
      <c r="Z170" s="176" t="s">
        <v>940</v>
      </c>
    </row>
    <row r="171" spans="1:26" x14ac:dyDescent="0.3">
      <c r="A171" s="227">
        <v>814209</v>
      </c>
      <c r="B171" s="227" t="s">
        <v>1929</v>
      </c>
      <c r="C171" s="227" t="s">
        <v>68</v>
      </c>
      <c r="D171" s="227" t="s">
        <v>976</v>
      </c>
      <c r="E171" s="227">
        <v>2</v>
      </c>
      <c r="F171" s="228">
        <v>33569</v>
      </c>
      <c r="G171" s="227" t="s">
        <v>251</v>
      </c>
      <c r="H171" s="229">
        <v>1</v>
      </c>
      <c r="I171" s="231">
        <v>5</v>
      </c>
      <c r="J171" s="231"/>
      <c r="Z171" s="176" t="s">
        <v>940</v>
      </c>
    </row>
    <row r="172" spans="1:26" x14ac:dyDescent="0.3">
      <c r="A172" s="227">
        <v>807424</v>
      </c>
      <c r="B172" s="227" t="s">
        <v>1937</v>
      </c>
      <c r="C172" s="227" t="s">
        <v>68</v>
      </c>
      <c r="D172" s="227" t="s">
        <v>618</v>
      </c>
      <c r="E172" s="227">
        <v>2</v>
      </c>
      <c r="F172" s="228">
        <v>32563</v>
      </c>
      <c r="G172" s="227" t="s">
        <v>235</v>
      </c>
      <c r="H172" s="229">
        <v>1</v>
      </c>
      <c r="I172" s="231">
        <v>5</v>
      </c>
      <c r="J172" s="231"/>
      <c r="Z172" s="176" t="s">
        <v>940</v>
      </c>
    </row>
    <row r="173" spans="1:26" x14ac:dyDescent="0.3">
      <c r="A173" s="227">
        <v>811937</v>
      </c>
      <c r="B173" s="227" t="s">
        <v>1941</v>
      </c>
      <c r="C173" s="227" t="s">
        <v>343</v>
      </c>
      <c r="D173" s="227" t="s">
        <v>1942</v>
      </c>
      <c r="E173" s="227">
        <v>2</v>
      </c>
      <c r="F173" s="228">
        <v>31064</v>
      </c>
      <c r="G173" s="227" t="s">
        <v>1943</v>
      </c>
      <c r="H173" s="229">
        <v>1</v>
      </c>
      <c r="I173" s="231">
        <v>5</v>
      </c>
      <c r="J173" s="231"/>
      <c r="Z173" s="176" t="s">
        <v>940</v>
      </c>
    </row>
    <row r="174" spans="1:26" x14ac:dyDescent="0.3">
      <c r="A174" s="227">
        <v>809112</v>
      </c>
      <c r="B174" s="227" t="s">
        <v>1950</v>
      </c>
      <c r="C174" s="227" t="s">
        <v>1951</v>
      </c>
      <c r="D174" s="227" t="s">
        <v>729</v>
      </c>
      <c r="E174" s="227">
        <v>2</v>
      </c>
      <c r="F174" s="228">
        <v>36526</v>
      </c>
      <c r="G174" s="227" t="s">
        <v>235</v>
      </c>
      <c r="H174" s="229">
        <v>1</v>
      </c>
      <c r="I174" s="231">
        <v>5</v>
      </c>
      <c r="J174" s="231"/>
      <c r="Z174" s="176" t="s">
        <v>940</v>
      </c>
    </row>
    <row r="175" spans="1:26" x14ac:dyDescent="0.3">
      <c r="A175" s="227">
        <v>811214</v>
      </c>
      <c r="B175" s="227" t="s">
        <v>1952</v>
      </c>
      <c r="C175" s="227" t="s">
        <v>101</v>
      </c>
      <c r="D175" s="227" t="s">
        <v>1145</v>
      </c>
      <c r="E175" s="227">
        <v>2</v>
      </c>
      <c r="F175" s="228">
        <v>35445</v>
      </c>
      <c r="G175" s="227" t="s">
        <v>235</v>
      </c>
      <c r="H175" s="229">
        <v>1</v>
      </c>
      <c r="I175" s="231">
        <v>5</v>
      </c>
      <c r="J175" s="231"/>
      <c r="Z175" s="176" t="s">
        <v>940</v>
      </c>
    </row>
    <row r="176" spans="1:26" x14ac:dyDescent="0.3">
      <c r="A176" s="227">
        <v>810733</v>
      </c>
      <c r="B176" s="227" t="s">
        <v>1954</v>
      </c>
      <c r="C176" s="227" t="s">
        <v>66</v>
      </c>
      <c r="D176" s="227" t="s">
        <v>576</v>
      </c>
      <c r="E176" s="227">
        <v>2</v>
      </c>
      <c r="F176" s="228">
        <v>34911</v>
      </c>
      <c r="G176" s="227" t="s">
        <v>570</v>
      </c>
      <c r="H176" s="229">
        <v>1</v>
      </c>
      <c r="I176" s="231">
        <v>5</v>
      </c>
      <c r="J176" s="231"/>
      <c r="Z176" s="176" t="s">
        <v>940</v>
      </c>
    </row>
    <row r="177" spans="1:26" x14ac:dyDescent="0.3">
      <c r="A177" s="227">
        <v>811881</v>
      </c>
      <c r="B177" s="227" t="s">
        <v>1955</v>
      </c>
      <c r="C177" s="227" t="s">
        <v>687</v>
      </c>
      <c r="D177" s="227" t="s">
        <v>543</v>
      </c>
      <c r="E177" s="227">
        <v>2</v>
      </c>
      <c r="F177" s="228">
        <v>35617</v>
      </c>
      <c r="G177" s="227" t="s">
        <v>1956</v>
      </c>
      <c r="H177" s="229">
        <v>1</v>
      </c>
      <c r="I177" s="231">
        <v>5</v>
      </c>
      <c r="J177" s="231"/>
      <c r="Z177" s="176" t="s">
        <v>940</v>
      </c>
    </row>
    <row r="178" spans="1:26" x14ac:dyDescent="0.3">
      <c r="A178" s="227">
        <v>802827</v>
      </c>
      <c r="B178" s="227" t="s">
        <v>1961</v>
      </c>
      <c r="C178" s="227" t="s">
        <v>69</v>
      </c>
      <c r="D178" s="227" t="s">
        <v>678</v>
      </c>
      <c r="E178" s="227">
        <v>2</v>
      </c>
      <c r="F178" s="228">
        <v>34700</v>
      </c>
      <c r="G178" s="227" t="s">
        <v>235</v>
      </c>
      <c r="H178" s="229">
        <v>1</v>
      </c>
      <c r="I178" s="231">
        <v>5</v>
      </c>
      <c r="J178" s="231"/>
      <c r="Z178" s="176" t="s">
        <v>940</v>
      </c>
    </row>
    <row r="179" spans="1:26" x14ac:dyDescent="0.3">
      <c r="A179" s="227">
        <v>805279</v>
      </c>
      <c r="B179" s="227" t="s">
        <v>1962</v>
      </c>
      <c r="C179" s="227" t="s">
        <v>133</v>
      </c>
      <c r="D179" s="227" t="s">
        <v>537</v>
      </c>
      <c r="E179" s="227">
        <v>2</v>
      </c>
      <c r="F179" s="228">
        <v>34876</v>
      </c>
      <c r="G179" s="227" t="s">
        <v>237</v>
      </c>
      <c r="H179" s="229">
        <v>1</v>
      </c>
      <c r="I179" s="231">
        <v>5</v>
      </c>
      <c r="J179" s="231"/>
      <c r="Z179" s="176" t="s">
        <v>940</v>
      </c>
    </row>
    <row r="180" spans="1:26" x14ac:dyDescent="0.3">
      <c r="A180" s="227">
        <v>806864</v>
      </c>
      <c r="B180" s="227" t="s">
        <v>1964</v>
      </c>
      <c r="C180" s="227" t="s">
        <v>382</v>
      </c>
      <c r="D180" s="227" t="s">
        <v>754</v>
      </c>
      <c r="E180" s="227">
        <v>2</v>
      </c>
      <c r="F180" s="228">
        <v>35796</v>
      </c>
      <c r="G180" s="227" t="s">
        <v>586</v>
      </c>
      <c r="H180" s="229">
        <v>1</v>
      </c>
      <c r="I180" s="231">
        <v>5</v>
      </c>
      <c r="J180" s="231"/>
      <c r="Z180" s="176" t="s">
        <v>940</v>
      </c>
    </row>
    <row r="181" spans="1:26" x14ac:dyDescent="0.3">
      <c r="A181" s="227">
        <v>809079</v>
      </c>
      <c r="B181" s="227" t="s">
        <v>1966</v>
      </c>
      <c r="C181" s="227" t="s">
        <v>1107</v>
      </c>
      <c r="D181" s="227" t="s">
        <v>544</v>
      </c>
      <c r="E181" s="227">
        <v>2</v>
      </c>
      <c r="F181" s="228">
        <v>35641</v>
      </c>
      <c r="G181" s="227" t="s">
        <v>235</v>
      </c>
      <c r="H181" s="229">
        <v>1</v>
      </c>
      <c r="I181" s="231">
        <v>5</v>
      </c>
      <c r="J181" s="231"/>
      <c r="Z181" s="176" t="s">
        <v>940</v>
      </c>
    </row>
    <row r="182" spans="1:26" x14ac:dyDescent="0.3">
      <c r="A182" s="227">
        <v>809124</v>
      </c>
      <c r="B182" s="227" t="s">
        <v>1967</v>
      </c>
      <c r="C182" s="227" t="s">
        <v>136</v>
      </c>
      <c r="D182" s="227" t="s">
        <v>825</v>
      </c>
      <c r="E182" s="227">
        <v>2</v>
      </c>
      <c r="H182" s="229">
        <v>1</v>
      </c>
      <c r="I182" s="231">
        <v>5</v>
      </c>
      <c r="J182" s="231"/>
      <c r="Z182" s="176" t="s">
        <v>940</v>
      </c>
    </row>
    <row r="183" spans="1:26" x14ac:dyDescent="0.3">
      <c r="A183" s="227">
        <v>810479</v>
      </c>
      <c r="B183" s="227" t="s">
        <v>1970</v>
      </c>
      <c r="C183" s="227" t="s">
        <v>369</v>
      </c>
      <c r="D183" s="227" t="s">
        <v>1106</v>
      </c>
      <c r="E183" s="227">
        <v>2</v>
      </c>
      <c r="F183" s="228">
        <v>36134</v>
      </c>
      <c r="G183" s="227" t="s">
        <v>586</v>
      </c>
      <c r="H183" s="229">
        <v>1</v>
      </c>
      <c r="I183" s="231">
        <v>5</v>
      </c>
      <c r="J183" s="231"/>
      <c r="Z183" s="176" t="s">
        <v>940</v>
      </c>
    </row>
    <row r="184" spans="1:26" x14ac:dyDescent="0.3">
      <c r="A184" s="227">
        <v>808998</v>
      </c>
      <c r="B184" s="227" t="s">
        <v>1982</v>
      </c>
      <c r="C184" s="227" t="s">
        <v>138</v>
      </c>
      <c r="D184" s="227" t="s">
        <v>1983</v>
      </c>
      <c r="E184" s="227">
        <v>2</v>
      </c>
      <c r="H184" s="229">
        <v>1</v>
      </c>
      <c r="I184" s="231">
        <v>5</v>
      </c>
      <c r="J184" s="231"/>
      <c r="V184" s="176" t="s">
        <v>940</v>
      </c>
      <c r="Z184" s="176" t="s">
        <v>940</v>
      </c>
    </row>
    <row r="185" spans="1:26" x14ac:dyDescent="0.3">
      <c r="A185" s="227">
        <v>809552</v>
      </c>
      <c r="B185" s="227" t="s">
        <v>1991</v>
      </c>
      <c r="C185" s="227" t="s">
        <v>431</v>
      </c>
      <c r="D185" s="227" t="s">
        <v>1382</v>
      </c>
      <c r="E185" s="227">
        <v>2</v>
      </c>
      <c r="F185" s="228">
        <v>32877</v>
      </c>
      <c r="G185" s="227" t="s">
        <v>235</v>
      </c>
      <c r="H185" s="229">
        <v>1</v>
      </c>
      <c r="I185" s="231">
        <v>5</v>
      </c>
      <c r="J185" s="231"/>
      <c r="Z185" s="176" t="s">
        <v>940</v>
      </c>
    </row>
    <row r="186" spans="1:26" x14ac:dyDescent="0.3">
      <c r="A186" s="227">
        <v>813357</v>
      </c>
      <c r="B186" s="227" t="s">
        <v>1994</v>
      </c>
      <c r="C186" s="227" t="s">
        <v>126</v>
      </c>
      <c r="D186" s="227" t="s">
        <v>762</v>
      </c>
      <c r="E186" s="227">
        <v>2</v>
      </c>
      <c r="F186" s="228">
        <v>33457</v>
      </c>
      <c r="G186" s="227" t="s">
        <v>251</v>
      </c>
      <c r="H186" s="229">
        <v>1</v>
      </c>
      <c r="I186" s="231">
        <v>5</v>
      </c>
      <c r="J186" s="231"/>
      <c r="Z186" s="176" t="s">
        <v>940</v>
      </c>
    </row>
    <row r="187" spans="1:26" x14ac:dyDescent="0.3">
      <c r="A187" s="227">
        <v>812399</v>
      </c>
      <c r="B187" s="227" t="s">
        <v>2001</v>
      </c>
      <c r="C187" s="227" t="s">
        <v>2002</v>
      </c>
      <c r="D187" s="227" t="s">
        <v>523</v>
      </c>
      <c r="E187" s="227">
        <v>2</v>
      </c>
      <c r="F187" s="228">
        <v>33123</v>
      </c>
      <c r="G187" s="227" t="s">
        <v>2003</v>
      </c>
      <c r="H187" s="229">
        <v>1</v>
      </c>
      <c r="I187" s="231">
        <v>5</v>
      </c>
      <c r="J187" s="231"/>
      <c r="Z187" s="176" t="s">
        <v>940</v>
      </c>
    </row>
    <row r="188" spans="1:26" x14ac:dyDescent="0.3">
      <c r="A188" s="227">
        <v>802758</v>
      </c>
      <c r="B188" s="227" t="s">
        <v>2006</v>
      </c>
      <c r="C188" s="227" t="s">
        <v>311</v>
      </c>
      <c r="D188" s="227" t="s">
        <v>531</v>
      </c>
      <c r="E188" s="227">
        <v>2</v>
      </c>
      <c r="F188" s="228">
        <v>35655</v>
      </c>
      <c r="G188" s="227" t="s">
        <v>557</v>
      </c>
      <c r="H188" s="229">
        <v>1</v>
      </c>
      <c r="I188" s="231">
        <v>5</v>
      </c>
      <c r="J188" s="231"/>
      <c r="W188" s="176" t="s">
        <v>940</v>
      </c>
      <c r="X188" s="176" t="s">
        <v>940</v>
      </c>
      <c r="Z188" s="176" t="s">
        <v>940</v>
      </c>
    </row>
    <row r="189" spans="1:26" x14ac:dyDescent="0.3">
      <c r="A189" s="227">
        <v>806323</v>
      </c>
      <c r="B189" s="227" t="s">
        <v>2019</v>
      </c>
      <c r="C189" s="227" t="s">
        <v>2020</v>
      </c>
      <c r="D189" s="227" t="s">
        <v>765</v>
      </c>
      <c r="E189" s="227">
        <v>2</v>
      </c>
      <c r="F189" s="228">
        <v>34243</v>
      </c>
      <c r="G189" s="227" t="s">
        <v>235</v>
      </c>
      <c r="H189" s="229">
        <v>1</v>
      </c>
      <c r="I189" s="231">
        <v>5</v>
      </c>
      <c r="J189" s="231"/>
      <c r="Z189" s="176" t="s">
        <v>940</v>
      </c>
    </row>
    <row r="190" spans="1:26" x14ac:dyDescent="0.3">
      <c r="A190" s="227">
        <v>807091</v>
      </c>
      <c r="B190" s="227" t="s">
        <v>2024</v>
      </c>
      <c r="C190" s="227" t="s">
        <v>115</v>
      </c>
      <c r="D190" s="227" t="s">
        <v>516</v>
      </c>
      <c r="E190" s="227">
        <v>2</v>
      </c>
      <c r="F190" s="228">
        <v>36161</v>
      </c>
      <c r="G190" s="227" t="s">
        <v>237</v>
      </c>
      <c r="H190" s="229">
        <v>1</v>
      </c>
      <c r="I190" s="231">
        <v>5</v>
      </c>
      <c r="J190" s="231"/>
      <c r="Z190" s="176" t="s">
        <v>940</v>
      </c>
    </row>
    <row r="191" spans="1:26" x14ac:dyDescent="0.3">
      <c r="A191" s="227">
        <v>807259</v>
      </c>
      <c r="B191" s="227" t="s">
        <v>2025</v>
      </c>
      <c r="C191" s="227" t="s">
        <v>1109</v>
      </c>
      <c r="D191" s="227" t="s">
        <v>710</v>
      </c>
      <c r="E191" s="227">
        <v>2</v>
      </c>
      <c r="F191" s="228">
        <v>29378</v>
      </c>
      <c r="G191" s="227" t="s">
        <v>235</v>
      </c>
      <c r="H191" s="229">
        <v>1</v>
      </c>
      <c r="I191" s="231">
        <v>5</v>
      </c>
      <c r="J191" s="231"/>
      <c r="Z191" s="176" t="s">
        <v>940</v>
      </c>
    </row>
    <row r="192" spans="1:26" x14ac:dyDescent="0.3">
      <c r="A192" s="227">
        <v>808055</v>
      </c>
      <c r="B192" s="227" t="s">
        <v>2043</v>
      </c>
      <c r="C192" s="227" t="s">
        <v>409</v>
      </c>
      <c r="D192" s="227" t="s">
        <v>537</v>
      </c>
      <c r="E192" s="227">
        <v>2</v>
      </c>
      <c r="F192" s="228">
        <v>33822</v>
      </c>
      <c r="G192" s="227" t="s">
        <v>2044</v>
      </c>
      <c r="H192" s="229">
        <v>1</v>
      </c>
      <c r="I192" s="231">
        <v>5</v>
      </c>
      <c r="J192" s="231"/>
      <c r="Z192" s="176" t="s">
        <v>940</v>
      </c>
    </row>
    <row r="193" spans="1:26" x14ac:dyDescent="0.3">
      <c r="A193" s="227">
        <v>808311</v>
      </c>
      <c r="B193" s="227" t="s">
        <v>2046</v>
      </c>
      <c r="C193" s="227" t="s">
        <v>175</v>
      </c>
      <c r="D193" s="227" t="s">
        <v>625</v>
      </c>
      <c r="E193" s="227">
        <v>2</v>
      </c>
      <c r="F193" s="228">
        <v>34522</v>
      </c>
      <c r="G193" s="227" t="s">
        <v>235</v>
      </c>
      <c r="H193" s="229">
        <v>1</v>
      </c>
      <c r="I193" s="231">
        <v>5</v>
      </c>
      <c r="J193" s="231"/>
      <c r="Z193" s="176" t="s">
        <v>940</v>
      </c>
    </row>
    <row r="194" spans="1:26" x14ac:dyDescent="0.3">
      <c r="A194" s="227">
        <v>808925</v>
      </c>
      <c r="B194" s="227" t="s">
        <v>2053</v>
      </c>
      <c r="C194" s="227" t="s">
        <v>380</v>
      </c>
      <c r="D194" s="227" t="s">
        <v>613</v>
      </c>
      <c r="E194" s="227">
        <v>2</v>
      </c>
      <c r="F194" s="228">
        <v>36190</v>
      </c>
      <c r="G194" s="227" t="s">
        <v>235</v>
      </c>
      <c r="H194" s="229">
        <v>1</v>
      </c>
      <c r="I194" s="231">
        <v>5</v>
      </c>
      <c r="J194" s="231"/>
      <c r="Z194" s="176" t="s">
        <v>940</v>
      </c>
    </row>
    <row r="195" spans="1:26" x14ac:dyDescent="0.3">
      <c r="A195" s="227">
        <v>809038</v>
      </c>
      <c r="B195" s="227" t="s">
        <v>2054</v>
      </c>
      <c r="C195" s="227" t="s">
        <v>1251</v>
      </c>
      <c r="D195" s="227" t="s">
        <v>649</v>
      </c>
      <c r="E195" s="227">
        <v>2</v>
      </c>
      <c r="F195" s="228">
        <v>27405</v>
      </c>
      <c r="G195" s="227" t="s">
        <v>2055</v>
      </c>
      <c r="H195" s="229">
        <v>1</v>
      </c>
      <c r="I195" s="231">
        <v>5</v>
      </c>
      <c r="J195" s="231"/>
      <c r="Z195" s="176" t="s">
        <v>940</v>
      </c>
    </row>
    <row r="196" spans="1:26" x14ac:dyDescent="0.3">
      <c r="A196" s="227">
        <v>809129</v>
      </c>
      <c r="B196" s="227" t="s">
        <v>2056</v>
      </c>
      <c r="C196" s="227" t="s">
        <v>2057</v>
      </c>
      <c r="D196" s="227" t="s">
        <v>553</v>
      </c>
      <c r="E196" s="227">
        <v>2</v>
      </c>
      <c r="F196" s="228">
        <v>32874</v>
      </c>
      <c r="G196" s="227" t="s">
        <v>235</v>
      </c>
      <c r="H196" s="229">
        <v>1</v>
      </c>
      <c r="I196" s="231">
        <v>5</v>
      </c>
      <c r="J196" s="231"/>
      <c r="X196" s="176" t="s">
        <v>940</v>
      </c>
      <c r="Z196" s="176" t="s">
        <v>940</v>
      </c>
    </row>
    <row r="197" spans="1:26" x14ac:dyDescent="0.3">
      <c r="A197" s="227">
        <v>809252</v>
      </c>
      <c r="B197" s="227" t="s">
        <v>2058</v>
      </c>
      <c r="C197" s="227" t="s">
        <v>392</v>
      </c>
      <c r="D197" s="227" t="s">
        <v>1325</v>
      </c>
      <c r="E197" s="227">
        <v>2</v>
      </c>
      <c r="F197" s="228">
        <v>34797</v>
      </c>
      <c r="G197" s="227" t="s">
        <v>2059</v>
      </c>
      <c r="H197" s="229">
        <v>1</v>
      </c>
      <c r="I197" s="231">
        <v>5</v>
      </c>
      <c r="J197" s="231"/>
      <c r="Z197" s="176" t="s">
        <v>940</v>
      </c>
    </row>
    <row r="198" spans="1:26" x14ac:dyDescent="0.3">
      <c r="A198" s="227">
        <v>810440</v>
      </c>
      <c r="B198" s="227" t="s">
        <v>2076</v>
      </c>
      <c r="C198" s="227" t="s">
        <v>118</v>
      </c>
      <c r="D198" s="227" t="s">
        <v>1282</v>
      </c>
      <c r="E198" s="227">
        <v>2</v>
      </c>
      <c r="G198" s="227" t="s">
        <v>586</v>
      </c>
      <c r="H198" s="229">
        <v>1</v>
      </c>
      <c r="I198" s="231">
        <v>5</v>
      </c>
      <c r="J198" s="231"/>
      <c r="Z198" s="176" t="s">
        <v>940</v>
      </c>
    </row>
    <row r="199" spans="1:26" x14ac:dyDescent="0.3">
      <c r="A199" s="227">
        <v>811287</v>
      </c>
      <c r="B199" s="227" t="s">
        <v>2090</v>
      </c>
      <c r="C199" s="227" t="s">
        <v>148</v>
      </c>
      <c r="D199" s="227" t="s">
        <v>2091</v>
      </c>
      <c r="E199" s="227">
        <v>2</v>
      </c>
      <c r="F199" s="228">
        <v>33725</v>
      </c>
      <c r="G199" s="227" t="s">
        <v>235</v>
      </c>
      <c r="H199" s="229">
        <v>1</v>
      </c>
      <c r="I199" s="231">
        <v>5</v>
      </c>
      <c r="J199" s="231"/>
      <c r="Z199" s="176" t="s">
        <v>940</v>
      </c>
    </row>
    <row r="200" spans="1:26" x14ac:dyDescent="0.3">
      <c r="A200" s="227">
        <v>811422</v>
      </c>
      <c r="B200" s="227" t="s">
        <v>2095</v>
      </c>
      <c r="C200" s="227" t="s">
        <v>86</v>
      </c>
      <c r="D200" s="227" t="s">
        <v>722</v>
      </c>
      <c r="E200" s="227">
        <v>2</v>
      </c>
      <c r="F200" s="228">
        <v>34855</v>
      </c>
      <c r="G200" s="227" t="s">
        <v>235</v>
      </c>
      <c r="H200" s="229">
        <v>1</v>
      </c>
      <c r="I200" s="231">
        <v>5</v>
      </c>
      <c r="J200" s="231"/>
      <c r="Z200" s="176" t="s">
        <v>940</v>
      </c>
    </row>
    <row r="201" spans="1:26" x14ac:dyDescent="0.3">
      <c r="A201" s="227">
        <v>811747</v>
      </c>
      <c r="B201" s="227" t="s">
        <v>2097</v>
      </c>
      <c r="C201" s="227" t="s">
        <v>66</v>
      </c>
      <c r="D201" s="227" t="s">
        <v>571</v>
      </c>
      <c r="E201" s="227">
        <v>2</v>
      </c>
      <c r="F201" s="228">
        <v>35431</v>
      </c>
      <c r="G201" s="227" t="s">
        <v>235</v>
      </c>
      <c r="H201" s="229">
        <v>1</v>
      </c>
      <c r="I201" s="231">
        <v>5</v>
      </c>
      <c r="J201" s="231"/>
      <c r="Z201" s="176" t="s">
        <v>940</v>
      </c>
    </row>
    <row r="202" spans="1:26" x14ac:dyDescent="0.3">
      <c r="A202" s="227">
        <v>812246</v>
      </c>
      <c r="B202" s="227" t="s">
        <v>2113</v>
      </c>
      <c r="C202" s="227" t="s">
        <v>92</v>
      </c>
      <c r="D202" s="227" t="s">
        <v>511</v>
      </c>
      <c r="E202" s="227">
        <v>2</v>
      </c>
      <c r="F202" s="228">
        <v>35312</v>
      </c>
      <c r="G202" s="227" t="s">
        <v>2114</v>
      </c>
      <c r="H202" s="229">
        <v>1</v>
      </c>
      <c r="I202" s="231">
        <v>5</v>
      </c>
      <c r="J202" s="231"/>
      <c r="Z202" s="176" t="s">
        <v>940</v>
      </c>
    </row>
    <row r="203" spans="1:26" x14ac:dyDescent="0.3">
      <c r="A203" s="227">
        <v>812393</v>
      </c>
      <c r="B203" s="227" t="s">
        <v>2118</v>
      </c>
      <c r="C203" s="227" t="s">
        <v>1191</v>
      </c>
      <c r="D203" s="227" t="s">
        <v>771</v>
      </c>
      <c r="E203" s="227">
        <v>2</v>
      </c>
      <c r="F203" s="228">
        <v>31916</v>
      </c>
      <c r="G203" s="227" t="s">
        <v>1381</v>
      </c>
      <c r="H203" s="229">
        <v>1</v>
      </c>
      <c r="I203" s="231">
        <v>5</v>
      </c>
      <c r="J203" s="231"/>
      <c r="Z203" s="176" t="s">
        <v>940</v>
      </c>
    </row>
    <row r="204" spans="1:26" x14ac:dyDescent="0.3">
      <c r="A204" s="227">
        <v>812532</v>
      </c>
      <c r="B204" s="227" t="s">
        <v>2121</v>
      </c>
      <c r="C204" s="227" t="s">
        <v>68</v>
      </c>
      <c r="D204" s="227" t="s">
        <v>613</v>
      </c>
      <c r="E204" s="227">
        <v>2</v>
      </c>
      <c r="F204" s="228">
        <v>31061</v>
      </c>
      <c r="G204" s="227" t="s">
        <v>2122</v>
      </c>
      <c r="H204" s="229">
        <v>1</v>
      </c>
      <c r="I204" s="231">
        <v>5</v>
      </c>
      <c r="J204" s="231"/>
      <c r="Z204" s="176" t="s">
        <v>940</v>
      </c>
    </row>
    <row r="205" spans="1:26" x14ac:dyDescent="0.3">
      <c r="A205" s="227">
        <v>813209</v>
      </c>
      <c r="B205" s="227" t="s">
        <v>2130</v>
      </c>
      <c r="C205" s="227" t="s">
        <v>139</v>
      </c>
      <c r="D205" s="227" t="s">
        <v>693</v>
      </c>
      <c r="E205" s="227">
        <v>2</v>
      </c>
      <c r="F205" s="228">
        <v>31083</v>
      </c>
      <c r="G205" s="227" t="s">
        <v>2131</v>
      </c>
      <c r="H205" s="229">
        <v>1</v>
      </c>
      <c r="I205" s="231">
        <v>5</v>
      </c>
      <c r="J205" s="231"/>
      <c r="Z205" s="176" t="s">
        <v>940</v>
      </c>
    </row>
    <row r="206" spans="1:26" x14ac:dyDescent="0.3">
      <c r="A206" s="227">
        <v>813402</v>
      </c>
      <c r="B206" s="227" t="s">
        <v>2135</v>
      </c>
      <c r="C206" s="227" t="s">
        <v>66</v>
      </c>
      <c r="D206" s="227" t="s">
        <v>1143</v>
      </c>
      <c r="E206" s="227">
        <v>2</v>
      </c>
      <c r="F206" s="228" t="s">
        <v>2136</v>
      </c>
      <c r="G206" s="227" t="s">
        <v>235</v>
      </c>
      <c r="H206" s="229">
        <v>1</v>
      </c>
      <c r="I206" s="231">
        <v>5</v>
      </c>
      <c r="J206" s="231"/>
      <c r="Z206" s="176" t="s">
        <v>940</v>
      </c>
    </row>
    <row r="207" spans="1:26" x14ac:dyDescent="0.3">
      <c r="A207" s="227">
        <v>813430</v>
      </c>
      <c r="B207" s="227" t="s">
        <v>2137</v>
      </c>
      <c r="C207" s="227" t="s">
        <v>374</v>
      </c>
      <c r="D207" s="227" t="s">
        <v>550</v>
      </c>
      <c r="E207" s="227">
        <v>2</v>
      </c>
      <c r="F207" s="228">
        <v>33970</v>
      </c>
      <c r="G207" s="227" t="s">
        <v>667</v>
      </c>
      <c r="H207" s="229">
        <v>1</v>
      </c>
      <c r="I207" s="231">
        <v>5</v>
      </c>
      <c r="J207" s="231"/>
      <c r="Z207" s="176" t="s">
        <v>940</v>
      </c>
    </row>
    <row r="208" spans="1:26" x14ac:dyDescent="0.3">
      <c r="A208" s="227">
        <v>813469</v>
      </c>
      <c r="B208" s="227" t="s">
        <v>2138</v>
      </c>
      <c r="C208" s="227" t="s">
        <v>181</v>
      </c>
      <c r="D208" s="227" t="s">
        <v>628</v>
      </c>
      <c r="E208" s="227">
        <v>2</v>
      </c>
      <c r="F208" s="228" t="s">
        <v>2139</v>
      </c>
      <c r="G208" s="227" t="s">
        <v>235</v>
      </c>
      <c r="H208" s="229">
        <v>1</v>
      </c>
      <c r="I208" s="231">
        <v>5</v>
      </c>
      <c r="J208" s="231"/>
      <c r="Z208" s="176" t="s">
        <v>940</v>
      </c>
    </row>
    <row r="209" spans="1:26" x14ac:dyDescent="0.3">
      <c r="A209" s="227">
        <v>814213</v>
      </c>
      <c r="B209" s="227" t="s">
        <v>2140</v>
      </c>
      <c r="C209" s="227" t="s">
        <v>2141</v>
      </c>
      <c r="D209" s="227" t="s">
        <v>1345</v>
      </c>
      <c r="E209" s="227">
        <v>2</v>
      </c>
      <c r="F209" s="228">
        <v>35822</v>
      </c>
      <c r="G209" s="227" t="s">
        <v>246</v>
      </c>
      <c r="H209" s="229">
        <v>1</v>
      </c>
      <c r="I209" s="231">
        <v>5</v>
      </c>
      <c r="J209" s="231"/>
      <c r="Z209" s="176" t="s">
        <v>940</v>
      </c>
    </row>
    <row r="210" spans="1:26" x14ac:dyDescent="0.3">
      <c r="A210" s="227">
        <v>813779</v>
      </c>
      <c r="B210" s="227" t="s">
        <v>2143</v>
      </c>
      <c r="C210" s="227" t="s">
        <v>153</v>
      </c>
      <c r="D210" s="227" t="s">
        <v>543</v>
      </c>
      <c r="E210" s="227">
        <v>2</v>
      </c>
      <c r="F210" s="228">
        <v>37165</v>
      </c>
      <c r="G210" s="227" t="s">
        <v>586</v>
      </c>
      <c r="H210" s="229">
        <v>1</v>
      </c>
      <c r="I210" s="231">
        <v>5</v>
      </c>
      <c r="J210" s="231"/>
      <c r="Z210" s="176" t="s">
        <v>940</v>
      </c>
    </row>
    <row r="211" spans="1:26" x14ac:dyDescent="0.3">
      <c r="A211" s="227">
        <v>809801</v>
      </c>
      <c r="B211" s="227" t="s">
        <v>2144</v>
      </c>
      <c r="C211" s="227" t="s">
        <v>127</v>
      </c>
      <c r="D211" s="227" t="s">
        <v>715</v>
      </c>
      <c r="E211" s="227">
        <v>2</v>
      </c>
      <c r="F211" s="228">
        <v>36526</v>
      </c>
      <c r="G211" s="227" t="s">
        <v>235</v>
      </c>
      <c r="H211" s="229">
        <v>1</v>
      </c>
      <c r="I211" s="231">
        <v>5</v>
      </c>
      <c r="J211" s="231"/>
      <c r="V211" s="176" t="s">
        <v>940</v>
      </c>
      <c r="X211" s="176" t="s">
        <v>940</v>
      </c>
      <c r="Z211" s="176" t="s">
        <v>940</v>
      </c>
    </row>
    <row r="212" spans="1:26" x14ac:dyDescent="0.3">
      <c r="A212" s="227">
        <v>810944</v>
      </c>
      <c r="B212" s="227" t="s">
        <v>2145</v>
      </c>
      <c r="C212" s="227" t="s">
        <v>68</v>
      </c>
      <c r="D212" s="227" t="s">
        <v>502</v>
      </c>
      <c r="E212" s="227">
        <v>2</v>
      </c>
      <c r="F212" s="228">
        <v>34278</v>
      </c>
      <c r="G212" s="227" t="s">
        <v>235</v>
      </c>
      <c r="H212" s="229">
        <v>1</v>
      </c>
      <c r="I212" s="231">
        <v>5</v>
      </c>
      <c r="J212" s="231"/>
      <c r="Z212" s="176" t="s">
        <v>940</v>
      </c>
    </row>
    <row r="213" spans="1:26" x14ac:dyDescent="0.3">
      <c r="A213" s="227">
        <v>812072</v>
      </c>
      <c r="B213" s="227" t="s">
        <v>2153</v>
      </c>
      <c r="C213" s="227" t="s">
        <v>323</v>
      </c>
      <c r="D213" s="227" t="s">
        <v>852</v>
      </c>
      <c r="E213" s="227">
        <v>2</v>
      </c>
      <c r="F213" s="228">
        <v>33838</v>
      </c>
      <c r="G213" s="227" t="s">
        <v>235</v>
      </c>
      <c r="H213" s="229">
        <v>1</v>
      </c>
      <c r="I213" s="231">
        <v>5</v>
      </c>
      <c r="J213" s="231"/>
      <c r="Z213" s="176" t="s">
        <v>940</v>
      </c>
    </row>
    <row r="214" spans="1:26" x14ac:dyDescent="0.3">
      <c r="A214" s="227">
        <v>812302</v>
      </c>
      <c r="B214" s="227" t="s">
        <v>2154</v>
      </c>
      <c r="C214" s="227" t="s">
        <v>68</v>
      </c>
      <c r="D214" s="227" t="s">
        <v>2155</v>
      </c>
      <c r="E214" s="227">
        <v>2</v>
      </c>
      <c r="F214" s="228">
        <v>29590</v>
      </c>
      <c r="G214" s="227" t="s">
        <v>667</v>
      </c>
      <c r="H214" s="229">
        <v>1</v>
      </c>
      <c r="I214" s="231">
        <v>5</v>
      </c>
      <c r="J214" s="231"/>
      <c r="Z214" s="176" t="s">
        <v>940</v>
      </c>
    </row>
    <row r="215" spans="1:26" x14ac:dyDescent="0.3">
      <c r="A215" s="227">
        <v>813291</v>
      </c>
      <c r="B215" s="227" t="s">
        <v>2157</v>
      </c>
      <c r="C215" s="227" t="s">
        <v>961</v>
      </c>
      <c r="D215" s="227" t="s">
        <v>647</v>
      </c>
      <c r="E215" s="227">
        <v>2</v>
      </c>
      <c r="F215" s="228">
        <v>35674</v>
      </c>
      <c r="G215" s="227" t="s">
        <v>235</v>
      </c>
      <c r="H215" s="229">
        <v>1</v>
      </c>
      <c r="I215" s="231">
        <v>5</v>
      </c>
      <c r="J215" s="231"/>
      <c r="Z215" s="176" t="s">
        <v>940</v>
      </c>
    </row>
    <row r="216" spans="1:26" x14ac:dyDescent="0.3">
      <c r="A216" s="227">
        <v>802112</v>
      </c>
      <c r="B216" s="227" t="s">
        <v>2198</v>
      </c>
      <c r="C216" s="227" t="s">
        <v>144</v>
      </c>
      <c r="D216" s="227" t="s">
        <v>544</v>
      </c>
      <c r="E216" s="227">
        <v>2</v>
      </c>
      <c r="F216" s="228">
        <v>34245</v>
      </c>
      <c r="G216" s="227" t="s">
        <v>235</v>
      </c>
      <c r="H216" s="229">
        <v>1</v>
      </c>
      <c r="I216" s="231">
        <v>5</v>
      </c>
      <c r="J216" s="231"/>
    </row>
    <row r="217" spans="1:26" x14ac:dyDescent="0.3">
      <c r="A217" s="227">
        <v>803088</v>
      </c>
      <c r="B217" s="227" t="s">
        <v>2215</v>
      </c>
      <c r="C217" s="227" t="s">
        <v>102</v>
      </c>
      <c r="D217" s="227" t="s">
        <v>825</v>
      </c>
      <c r="E217" s="227">
        <v>2</v>
      </c>
      <c r="F217" s="228">
        <v>34571</v>
      </c>
      <c r="G217" s="227" t="s">
        <v>235</v>
      </c>
      <c r="H217" s="229">
        <v>1</v>
      </c>
      <c r="I217" s="231">
        <v>5</v>
      </c>
      <c r="J217" s="231"/>
    </row>
    <row r="218" spans="1:26" x14ac:dyDescent="0.3">
      <c r="A218" s="227">
        <v>803580</v>
      </c>
      <c r="B218" s="227" t="s">
        <v>2223</v>
      </c>
      <c r="C218" s="227" t="s">
        <v>2224</v>
      </c>
      <c r="D218" s="227" t="s">
        <v>529</v>
      </c>
      <c r="E218" s="227">
        <v>2</v>
      </c>
      <c r="F218" s="228">
        <v>33970</v>
      </c>
      <c r="G218" s="227" t="s">
        <v>586</v>
      </c>
      <c r="H218" s="229">
        <v>1</v>
      </c>
      <c r="I218" s="231">
        <v>5</v>
      </c>
      <c r="J218" s="231"/>
    </row>
    <row r="219" spans="1:26" x14ac:dyDescent="0.3">
      <c r="A219" s="227">
        <v>803672</v>
      </c>
      <c r="B219" s="227" t="s">
        <v>2226</v>
      </c>
      <c r="C219" s="227" t="s">
        <v>293</v>
      </c>
      <c r="D219" s="227" t="s">
        <v>551</v>
      </c>
      <c r="E219" s="227">
        <v>2</v>
      </c>
      <c r="F219" s="228">
        <v>33975</v>
      </c>
      <c r="G219" s="227" t="s">
        <v>235</v>
      </c>
      <c r="H219" s="229">
        <v>1</v>
      </c>
      <c r="I219" s="231">
        <v>5</v>
      </c>
      <c r="J219" s="231"/>
    </row>
    <row r="220" spans="1:26" x14ac:dyDescent="0.3">
      <c r="A220" s="227">
        <v>803979</v>
      </c>
      <c r="B220" s="227" t="s">
        <v>2233</v>
      </c>
      <c r="C220" s="227" t="s">
        <v>2234</v>
      </c>
      <c r="D220" s="227" t="s">
        <v>1334</v>
      </c>
      <c r="E220" s="227">
        <v>2</v>
      </c>
      <c r="F220" s="228">
        <v>35379</v>
      </c>
      <c r="G220" s="227" t="s">
        <v>246</v>
      </c>
      <c r="H220" s="229">
        <v>1</v>
      </c>
      <c r="I220" s="231">
        <v>5</v>
      </c>
      <c r="J220" s="231"/>
    </row>
    <row r="221" spans="1:26" x14ac:dyDescent="0.3">
      <c r="A221" s="227">
        <v>803996</v>
      </c>
      <c r="B221" s="227" t="s">
        <v>2236</v>
      </c>
      <c r="C221" s="227" t="s">
        <v>142</v>
      </c>
      <c r="D221" s="227" t="s">
        <v>668</v>
      </c>
      <c r="E221" s="227">
        <v>2</v>
      </c>
      <c r="G221" s="227" t="s">
        <v>235</v>
      </c>
      <c r="H221" s="229">
        <v>1</v>
      </c>
      <c r="I221" s="231">
        <v>5</v>
      </c>
      <c r="J221" s="231"/>
    </row>
    <row r="222" spans="1:26" x14ac:dyDescent="0.3">
      <c r="A222" s="227">
        <v>804615</v>
      </c>
      <c r="B222" s="227" t="s">
        <v>2246</v>
      </c>
      <c r="C222" s="227" t="s">
        <v>103</v>
      </c>
      <c r="D222" s="227" t="s">
        <v>546</v>
      </c>
      <c r="E222" s="227">
        <v>2</v>
      </c>
      <c r="F222" s="228">
        <v>32509</v>
      </c>
      <c r="G222" s="227" t="s">
        <v>2247</v>
      </c>
      <c r="H222" s="229">
        <v>1</v>
      </c>
      <c r="I222" s="231">
        <v>5</v>
      </c>
      <c r="J222" s="231"/>
    </row>
    <row r="223" spans="1:26" x14ac:dyDescent="0.3">
      <c r="A223" s="227">
        <v>804624</v>
      </c>
      <c r="B223" s="227" t="s">
        <v>2248</v>
      </c>
      <c r="C223" s="227" t="s">
        <v>336</v>
      </c>
      <c r="D223" s="227" t="s">
        <v>2249</v>
      </c>
      <c r="E223" s="227">
        <v>2</v>
      </c>
      <c r="F223" s="228">
        <v>27218</v>
      </c>
      <c r="G223" s="227" t="s">
        <v>251</v>
      </c>
      <c r="H223" s="229">
        <v>1</v>
      </c>
      <c r="I223" s="231">
        <v>5</v>
      </c>
      <c r="J223" s="231"/>
    </row>
    <row r="224" spans="1:26" x14ac:dyDescent="0.3">
      <c r="A224" s="227">
        <v>804716</v>
      </c>
      <c r="B224" s="227" t="s">
        <v>2251</v>
      </c>
      <c r="C224" s="227" t="s">
        <v>1352</v>
      </c>
      <c r="D224" s="227" t="s">
        <v>546</v>
      </c>
      <c r="E224" s="227">
        <v>2</v>
      </c>
      <c r="F224" s="228">
        <v>32657</v>
      </c>
      <c r="G224" s="227" t="s">
        <v>235</v>
      </c>
      <c r="H224" s="229">
        <v>1</v>
      </c>
      <c r="I224" s="231">
        <v>5</v>
      </c>
      <c r="J224" s="231"/>
    </row>
    <row r="225" spans="1:10" x14ac:dyDescent="0.3">
      <c r="A225" s="227">
        <v>805026</v>
      </c>
      <c r="B225" s="227" t="s">
        <v>2261</v>
      </c>
      <c r="C225" s="227" t="s">
        <v>64</v>
      </c>
      <c r="D225" s="227" t="s">
        <v>560</v>
      </c>
      <c r="E225" s="227">
        <v>2</v>
      </c>
      <c r="F225" s="228">
        <v>34888</v>
      </c>
      <c r="G225" s="227" t="s">
        <v>557</v>
      </c>
      <c r="H225" s="229">
        <v>1</v>
      </c>
      <c r="I225" s="231">
        <v>5</v>
      </c>
      <c r="J225" s="231"/>
    </row>
    <row r="226" spans="1:10" x14ac:dyDescent="0.3">
      <c r="A226" s="227">
        <v>805041</v>
      </c>
      <c r="B226" s="227" t="s">
        <v>2262</v>
      </c>
      <c r="C226" s="227" t="s">
        <v>82</v>
      </c>
      <c r="D226" s="227" t="s">
        <v>2263</v>
      </c>
      <c r="E226" s="227">
        <v>2</v>
      </c>
      <c r="F226" s="228">
        <v>32509</v>
      </c>
      <c r="G226" s="227" t="s">
        <v>630</v>
      </c>
      <c r="H226" s="229">
        <v>1</v>
      </c>
      <c r="I226" s="231">
        <v>5</v>
      </c>
      <c r="J226" s="231"/>
    </row>
    <row r="227" spans="1:10" x14ac:dyDescent="0.3">
      <c r="A227" s="227">
        <v>805048</v>
      </c>
      <c r="B227" s="227" t="s">
        <v>2264</v>
      </c>
      <c r="C227" s="227" t="s">
        <v>116</v>
      </c>
      <c r="D227" s="227" t="s">
        <v>1238</v>
      </c>
      <c r="E227" s="227">
        <v>2</v>
      </c>
      <c r="F227" s="228">
        <v>35327</v>
      </c>
      <c r="G227" s="227" t="s">
        <v>714</v>
      </c>
      <c r="H227" s="229">
        <v>1</v>
      </c>
      <c r="I227" s="231">
        <v>5</v>
      </c>
      <c r="J227" s="231"/>
    </row>
    <row r="228" spans="1:10" x14ac:dyDescent="0.3">
      <c r="A228" s="227">
        <v>805333</v>
      </c>
      <c r="B228" s="227" t="s">
        <v>2285</v>
      </c>
      <c r="C228" s="227" t="s">
        <v>148</v>
      </c>
      <c r="D228" s="227" t="s">
        <v>529</v>
      </c>
      <c r="E228" s="227">
        <v>2</v>
      </c>
      <c r="F228" s="228">
        <v>34700</v>
      </c>
      <c r="G228" s="227" t="s">
        <v>235</v>
      </c>
      <c r="H228" s="229">
        <v>1</v>
      </c>
      <c r="I228" s="231">
        <v>5</v>
      </c>
      <c r="J228" s="231"/>
    </row>
    <row r="229" spans="1:10" x14ac:dyDescent="0.3">
      <c r="A229" s="227">
        <v>805349</v>
      </c>
      <c r="B229" s="227" t="s">
        <v>2286</v>
      </c>
      <c r="C229" s="227" t="s">
        <v>89</v>
      </c>
      <c r="D229" s="227" t="s">
        <v>1183</v>
      </c>
      <c r="E229" s="227">
        <v>2</v>
      </c>
      <c r="F229" s="228">
        <v>29221</v>
      </c>
      <c r="G229" s="227" t="s">
        <v>235</v>
      </c>
      <c r="H229" s="229">
        <v>1</v>
      </c>
      <c r="I229" s="231">
        <v>5</v>
      </c>
      <c r="J229" s="231"/>
    </row>
    <row r="230" spans="1:10" x14ac:dyDescent="0.3">
      <c r="A230" s="227">
        <v>805368</v>
      </c>
      <c r="B230" s="227" t="s">
        <v>2287</v>
      </c>
      <c r="C230" s="227" t="s">
        <v>1137</v>
      </c>
      <c r="D230" s="227" t="s">
        <v>1035</v>
      </c>
      <c r="E230" s="227">
        <v>2</v>
      </c>
      <c r="F230" s="228">
        <v>33589</v>
      </c>
      <c r="G230" s="227" t="s">
        <v>235</v>
      </c>
      <c r="H230" s="229">
        <v>1</v>
      </c>
      <c r="I230" s="231">
        <v>5</v>
      </c>
      <c r="J230" s="231"/>
    </row>
    <row r="231" spans="1:10" x14ac:dyDescent="0.3">
      <c r="A231" s="227">
        <v>805437</v>
      </c>
      <c r="B231" s="227" t="s">
        <v>2289</v>
      </c>
      <c r="C231" s="227" t="s">
        <v>357</v>
      </c>
      <c r="D231" s="227" t="s">
        <v>2290</v>
      </c>
      <c r="E231" s="227">
        <v>2</v>
      </c>
      <c r="F231" s="228">
        <v>34267</v>
      </c>
      <c r="G231" s="227" t="s">
        <v>2291</v>
      </c>
      <c r="H231" s="229">
        <v>1</v>
      </c>
      <c r="I231" s="231">
        <v>5</v>
      </c>
      <c r="J231" s="231"/>
    </row>
    <row r="232" spans="1:10" x14ac:dyDescent="0.3">
      <c r="A232" s="227">
        <v>805461</v>
      </c>
      <c r="B232" s="227" t="s">
        <v>2295</v>
      </c>
      <c r="C232" s="227" t="s">
        <v>2296</v>
      </c>
      <c r="D232" s="227" t="s">
        <v>641</v>
      </c>
      <c r="E232" s="227">
        <v>2</v>
      </c>
      <c r="F232" s="228">
        <v>34486</v>
      </c>
      <c r="G232" s="227" t="s">
        <v>586</v>
      </c>
      <c r="H232" s="229">
        <v>1</v>
      </c>
      <c r="I232" s="231">
        <v>5</v>
      </c>
      <c r="J232" s="231"/>
    </row>
    <row r="233" spans="1:10" x14ac:dyDescent="0.3">
      <c r="A233" s="227">
        <v>805528</v>
      </c>
      <c r="B233" s="227" t="s">
        <v>2302</v>
      </c>
      <c r="C233" s="227" t="s">
        <v>66</v>
      </c>
      <c r="D233" s="227" t="s">
        <v>543</v>
      </c>
      <c r="E233" s="227">
        <v>2</v>
      </c>
      <c r="G233" s="227" t="s">
        <v>2303</v>
      </c>
      <c r="H233" s="229">
        <v>1</v>
      </c>
      <c r="I233" s="231">
        <v>5</v>
      </c>
      <c r="J233" s="231"/>
    </row>
    <row r="234" spans="1:10" x14ac:dyDescent="0.3">
      <c r="A234" s="227">
        <v>805546</v>
      </c>
      <c r="B234" s="227" t="s">
        <v>2304</v>
      </c>
      <c r="C234" s="227" t="s">
        <v>66</v>
      </c>
      <c r="D234" s="227" t="s">
        <v>2305</v>
      </c>
      <c r="E234" s="227">
        <v>2</v>
      </c>
      <c r="F234" s="228">
        <v>35337</v>
      </c>
      <c r="G234" s="227" t="s">
        <v>235</v>
      </c>
      <c r="H234" s="229">
        <v>1</v>
      </c>
      <c r="I234" s="231">
        <v>5</v>
      </c>
      <c r="J234" s="231"/>
    </row>
    <row r="235" spans="1:10" x14ac:dyDescent="0.3">
      <c r="A235" s="227">
        <v>805547</v>
      </c>
      <c r="B235" s="227" t="s">
        <v>2306</v>
      </c>
      <c r="C235" s="227" t="s">
        <v>127</v>
      </c>
      <c r="D235" s="227" t="s">
        <v>587</v>
      </c>
      <c r="E235" s="227">
        <v>2</v>
      </c>
      <c r="H235" s="229">
        <v>1</v>
      </c>
      <c r="I235" s="231">
        <v>5</v>
      </c>
      <c r="J235" s="231"/>
    </row>
    <row r="236" spans="1:10" x14ac:dyDescent="0.3">
      <c r="A236" s="227">
        <v>805813</v>
      </c>
      <c r="B236" s="227" t="s">
        <v>2316</v>
      </c>
      <c r="C236" s="227" t="s">
        <v>368</v>
      </c>
      <c r="D236" s="227" t="s">
        <v>2213</v>
      </c>
      <c r="E236" s="227">
        <v>2</v>
      </c>
      <c r="G236" s="227" t="s">
        <v>235</v>
      </c>
      <c r="H236" s="229">
        <v>1</v>
      </c>
      <c r="I236" s="231">
        <v>5</v>
      </c>
      <c r="J236" s="231"/>
    </row>
    <row r="237" spans="1:10" x14ac:dyDescent="0.3">
      <c r="A237" s="227">
        <v>805865</v>
      </c>
      <c r="B237" s="227" t="s">
        <v>2320</v>
      </c>
      <c r="C237" s="227" t="s">
        <v>111</v>
      </c>
      <c r="D237" s="227" t="s">
        <v>1083</v>
      </c>
      <c r="E237" s="227">
        <v>2</v>
      </c>
      <c r="F237" s="228">
        <v>35431</v>
      </c>
      <c r="G237" s="227" t="s">
        <v>235</v>
      </c>
      <c r="H237" s="229">
        <v>1</v>
      </c>
      <c r="I237" s="231">
        <v>5</v>
      </c>
      <c r="J237" s="231"/>
    </row>
    <row r="238" spans="1:10" x14ac:dyDescent="0.3">
      <c r="A238" s="227">
        <v>806258</v>
      </c>
      <c r="B238" s="227" t="s">
        <v>2333</v>
      </c>
      <c r="C238" s="227" t="s">
        <v>112</v>
      </c>
      <c r="D238" s="227" t="s">
        <v>560</v>
      </c>
      <c r="E238" s="227">
        <v>2</v>
      </c>
      <c r="F238" s="228">
        <v>33974</v>
      </c>
      <c r="G238" s="227" t="s">
        <v>2334</v>
      </c>
      <c r="H238" s="229">
        <v>1</v>
      </c>
      <c r="I238" s="231">
        <v>5</v>
      </c>
      <c r="J238" s="231"/>
    </row>
    <row r="239" spans="1:10" x14ac:dyDescent="0.3">
      <c r="A239" s="227">
        <v>806289</v>
      </c>
      <c r="B239" s="227" t="s">
        <v>2336</v>
      </c>
      <c r="C239" s="227" t="s">
        <v>2035</v>
      </c>
      <c r="D239" s="227" t="s">
        <v>2337</v>
      </c>
      <c r="E239" s="227">
        <v>2</v>
      </c>
      <c r="F239" s="228">
        <v>33604</v>
      </c>
      <c r="G239" s="227" t="s">
        <v>2338</v>
      </c>
      <c r="H239" s="229">
        <v>1</v>
      </c>
      <c r="I239" s="231">
        <v>5</v>
      </c>
      <c r="J239" s="231"/>
    </row>
    <row r="240" spans="1:10" x14ac:dyDescent="0.3">
      <c r="A240" s="227">
        <v>806314</v>
      </c>
      <c r="B240" s="227" t="s">
        <v>2339</v>
      </c>
      <c r="C240" s="227" t="s">
        <v>156</v>
      </c>
      <c r="D240" s="227" t="s">
        <v>618</v>
      </c>
      <c r="E240" s="227">
        <v>2</v>
      </c>
      <c r="F240" s="228">
        <v>35198</v>
      </c>
      <c r="G240" s="227" t="s">
        <v>235</v>
      </c>
      <c r="H240" s="229">
        <v>1</v>
      </c>
      <c r="I240" s="231">
        <v>5</v>
      </c>
      <c r="J240" s="231"/>
    </row>
    <row r="241" spans="1:10" x14ac:dyDescent="0.3">
      <c r="A241" s="227">
        <v>806321</v>
      </c>
      <c r="B241" s="227" t="s">
        <v>2340</v>
      </c>
      <c r="C241" s="227" t="s">
        <v>69</v>
      </c>
      <c r="D241" s="227" t="s">
        <v>529</v>
      </c>
      <c r="E241" s="227">
        <v>2</v>
      </c>
      <c r="F241" s="228">
        <v>35385</v>
      </c>
      <c r="G241" s="227" t="s">
        <v>237</v>
      </c>
      <c r="H241" s="229">
        <v>1</v>
      </c>
      <c r="I241" s="231">
        <v>5</v>
      </c>
      <c r="J241" s="231"/>
    </row>
    <row r="242" spans="1:10" x14ac:dyDescent="0.3">
      <c r="A242" s="227">
        <v>806370</v>
      </c>
      <c r="B242" s="227" t="s">
        <v>2345</v>
      </c>
      <c r="C242" s="227" t="s">
        <v>325</v>
      </c>
      <c r="D242" s="227" t="s">
        <v>565</v>
      </c>
      <c r="E242" s="227">
        <v>2</v>
      </c>
      <c r="F242" s="228">
        <v>34700</v>
      </c>
      <c r="G242" s="227" t="s">
        <v>246</v>
      </c>
      <c r="H242" s="229">
        <v>1</v>
      </c>
      <c r="I242" s="231">
        <v>5</v>
      </c>
      <c r="J242" s="231"/>
    </row>
    <row r="243" spans="1:10" x14ac:dyDescent="0.3">
      <c r="A243" s="227">
        <v>806740</v>
      </c>
      <c r="B243" s="227" t="s">
        <v>2358</v>
      </c>
      <c r="C243" s="227" t="s">
        <v>102</v>
      </c>
      <c r="D243" s="227" t="s">
        <v>2359</v>
      </c>
      <c r="E243" s="227">
        <v>2</v>
      </c>
      <c r="F243" s="228">
        <v>32513</v>
      </c>
      <c r="G243" s="227" t="s">
        <v>2360</v>
      </c>
      <c r="H243" s="229">
        <v>1</v>
      </c>
      <c r="I243" s="231">
        <v>5</v>
      </c>
      <c r="J243" s="231"/>
    </row>
    <row r="244" spans="1:10" x14ac:dyDescent="0.3">
      <c r="A244" s="227">
        <v>806755</v>
      </c>
      <c r="B244" s="227" t="s">
        <v>2361</v>
      </c>
      <c r="C244" s="227" t="s">
        <v>2362</v>
      </c>
      <c r="D244" s="227" t="s">
        <v>771</v>
      </c>
      <c r="E244" s="227">
        <v>2</v>
      </c>
      <c r="F244" s="228">
        <v>36161</v>
      </c>
      <c r="G244" s="227" t="s">
        <v>235</v>
      </c>
      <c r="H244" s="229">
        <v>1</v>
      </c>
      <c r="I244" s="231">
        <v>5</v>
      </c>
      <c r="J244" s="231"/>
    </row>
    <row r="245" spans="1:10" x14ac:dyDescent="0.3">
      <c r="A245" s="227">
        <v>806793</v>
      </c>
      <c r="B245" s="227" t="s">
        <v>2365</v>
      </c>
      <c r="C245" s="227" t="s">
        <v>104</v>
      </c>
      <c r="D245" s="227" t="s">
        <v>1237</v>
      </c>
      <c r="E245" s="227">
        <v>2</v>
      </c>
      <c r="F245" s="228">
        <v>35800</v>
      </c>
      <c r="G245" s="227" t="s">
        <v>235</v>
      </c>
      <c r="H245" s="229">
        <v>1</v>
      </c>
      <c r="I245" s="231">
        <v>5</v>
      </c>
      <c r="J245" s="231"/>
    </row>
    <row r="246" spans="1:10" x14ac:dyDescent="0.3">
      <c r="A246" s="227">
        <v>806800</v>
      </c>
      <c r="B246" s="227" t="s">
        <v>2366</v>
      </c>
      <c r="C246" s="227" t="s">
        <v>69</v>
      </c>
      <c r="D246" s="227" t="s">
        <v>2367</v>
      </c>
      <c r="E246" s="227">
        <v>2</v>
      </c>
      <c r="F246" s="228">
        <v>32419</v>
      </c>
      <c r="G246" s="227" t="s">
        <v>253</v>
      </c>
      <c r="H246" s="229">
        <v>1</v>
      </c>
      <c r="I246" s="231">
        <v>5</v>
      </c>
      <c r="J246" s="231"/>
    </row>
    <row r="247" spans="1:10" x14ac:dyDescent="0.3">
      <c r="A247" s="227">
        <v>806829</v>
      </c>
      <c r="B247" s="227" t="s">
        <v>2370</v>
      </c>
      <c r="C247" s="227" t="s">
        <v>1253</v>
      </c>
      <c r="D247" s="227" t="s">
        <v>969</v>
      </c>
      <c r="E247" s="227">
        <v>2</v>
      </c>
      <c r="F247" s="228">
        <v>35065</v>
      </c>
      <c r="G247" s="227" t="s">
        <v>672</v>
      </c>
      <c r="H247" s="229">
        <v>1</v>
      </c>
      <c r="I247" s="231">
        <v>5</v>
      </c>
      <c r="J247" s="231"/>
    </row>
    <row r="248" spans="1:10" x14ac:dyDescent="0.3">
      <c r="A248" s="227">
        <v>806835</v>
      </c>
      <c r="B248" s="227" t="s">
        <v>2371</v>
      </c>
      <c r="C248" s="227" t="s">
        <v>66</v>
      </c>
      <c r="D248" s="227" t="s">
        <v>610</v>
      </c>
      <c r="E248" s="227">
        <v>2</v>
      </c>
      <c r="F248" s="228">
        <v>32462</v>
      </c>
      <c r="G248" s="227" t="s">
        <v>235</v>
      </c>
      <c r="H248" s="229">
        <v>1</v>
      </c>
      <c r="I248" s="231">
        <v>5</v>
      </c>
      <c r="J248" s="231"/>
    </row>
    <row r="249" spans="1:10" x14ac:dyDescent="0.3">
      <c r="A249" s="227">
        <v>807003</v>
      </c>
      <c r="B249" s="227" t="s">
        <v>2380</v>
      </c>
      <c r="C249" s="227" t="s">
        <v>1017</v>
      </c>
      <c r="D249" s="227" t="s">
        <v>576</v>
      </c>
      <c r="E249" s="227">
        <v>2</v>
      </c>
      <c r="F249" s="228">
        <v>34032</v>
      </c>
      <c r="G249" s="227" t="s">
        <v>235</v>
      </c>
      <c r="H249" s="229">
        <v>1</v>
      </c>
      <c r="I249" s="231">
        <v>5</v>
      </c>
      <c r="J249" s="231"/>
    </row>
    <row r="250" spans="1:10" x14ac:dyDescent="0.3">
      <c r="A250" s="227">
        <v>807043</v>
      </c>
      <c r="B250" s="227" t="s">
        <v>2381</v>
      </c>
      <c r="C250" s="227" t="s">
        <v>167</v>
      </c>
      <c r="D250" s="227" t="s">
        <v>2382</v>
      </c>
      <c r="E250" s="227">
        <v>2</v>
      </c>
      <c r="F250" s="228">
        <v>36161</v>
      </c>
      <c r="G250" s="227" t="s">
        <v>586</v>
      </c>
      <c r="H250" s="229">
        <v>1</v>
      </c>
      <c r="I250" s="231">
        <v>5</v>
      </c>
      <c r="J250" s="231"/>
    </row>
    <row r="251" spans="1:10" x14ac:dyDescent="0.3">
      <c r="A251" s="227">
        <v>807055</v>
      </c>
      <c r="B251" s="227" t="s">
        <v>2383</v>
      </c>
      <c r="C251" s="227" t="s">
        <v>102</v>
      </c>
      <c r="D251" s="227" t="s">
        <v>852</v>
      </c>
      <c r="E251" s="227">
        <v>2</v>
      </c>
      <c r="F251" s="228">
        <v>34335</v>
      </c>
      <c r="G251" s="227" t="s">
        <v>235</v>
      </c>
      <c r="H251" s="229">
        <v>1</v>
      </c>
      <c r="I251" s="231">
        <v>5</v>
      </c>
      <c r="J251" s="231"/>
    </row>
    <row r="252" spans="1:10" x14ac:dyDescent="0.3">
      <c r="A252" s="227">
        <v>807058</v>
      </c>
      <c r="B252" s="227" t="s">
        <v>2384</v>
      </c>
      <c r="C252" s="227" t="s">
        <v>991</v>
      </c>
      <c r="D252" s="227" t="s">
        <v>869</v>
      </c>
      <c r="E252" s="227">
        <v>2</v>
      </c>
      <c r="F252" s="228" t="s">
        <v>2385</v>
      </c>
      <c r="G252" s="227" t="s">
        <v>525</v>
      </c>
      <c r="H252" s="229">
        <v>1</v>
      </c>
      <c r="I252" s="231">
        <v>5</v>
      </c>
      <c r="J252" s="231"/>
    </row>
    <row r="253" spans="1:10" x14ac:dyDescent="0.3">
      <c r="A253" s="227">
        <v>807066</v>
      </c>
      <c r="B253" s="227" t="s">
        <v>2386</v>
      </c>
      <c r="C253" s="227" t="s">
        <v>2387</v>
      </c>
      <c r="D253" s="227" t="s">
        <v>848</v>
      </c>
      <c r="E253" s="227">
        <v>2</v>
      </c>
      <c r="F253" s="228">
        <v>34347</v>
      </c>
      <c r="G253" s="227" t="s">
        <v>235</v>
      </c>
      <c r="H253" s="229">
        <v>1</v>
      </c>
      <c r="I253" s="231">
        <v>5</v>
      </c>
      <c r="J253" s="231"/>
    </row>
    <row r="254" spans="1:10" x14ac:dyDescent="0.3">
      <c r="A254" s="227">
        <v>807075</v>
      </c>
      <c r="B254" s="227" t="s">
        <v>2388</v>
      </c>
      <c r="C254" s="227" t="s">
        <v>65</v>
      </c>
      <c r="D254" s="227" t="s">
        <v>566</v>
      </c>
      <c r="E254" s="227">
        <v>2</v>
      </c>
      <c r="F254" s="228">
        <v>35992</v>
      </c>
      <c r="G254" s="227" t="s">
        <v>235</v>
      </c>
      <c r="H254" s="229">
        <v>1</v>
      </c>
      <c r="I254" s="231">
        <v>5</v>
      </c>
      <c r="J254" s="231"/>
    </row>
    <row r="255" spans="1:10" x14ac:dyDescent="0.3">
      <c r="A255" s="227">
        <v>807089</v>
      </c>
      <c r="B255" s="227" t="s">
        <v>2391</v>
      </c>
      <c r="C255" s="227" t="s">
        <v>2392</v>
      </c>
      <c r="D255" s="227" t="s">
        <v>783</v>
      </c>
      <c r="E255" s="227">
        <v>2</v>
      </c>
      <c r="F255" s="228">
        <v>36088</v>
      </c>
      <c r="G255" s="227" t="s">
        <v>235</v>
      </c>
      <c r="H255" s="229">
        <v>1</v>
      </c>
      <c r="I255" s="231">
        <v>5</v>
      </c>
      <c r="J255" s="231"/>
    </row>
    <row r="256" spans="1:10" x14ac:dyDescent="0.3">
      <c r="A256" s="227">
        <v>807248</v>
      </c>
      <c r="B256" s="227" t="s">
        <v>2404</v>
      </c>
      <c r="C256" s="227" t="s">
        <v>76</v>
      </c>
      <c r="D256" s="227" t="s">
        <v>596</v>
      </c>
      <c r="E256" s="227">
        <v>2</v>
      </c>
      <c r="H256" s="229">
        <v>1</v>
      </c>
      <c r="I256" s="231">
        <v>5</v>
      </c>
      <c r="J256" s="231"/>
    </row>
    <row r="257" spans="1:10" x14ac:dyDescent="0.3">
      <c r="A257" s="227">
        <v>807251</v>
      </c>
      <c r="B257" s="227" t="s">
        <v>2405</v>
      </c>
      <c r="C257" s="227" t="s">
        <v>111</v>
      </c>
      <c r="D257" s="227" t="s">
        <v>722</v>
      </c>
      <c r="E257" s="227">
        <v>2</v>
      </c>
      <c r="F257" s="228">
        <v>34895</v>
      </c>
      <c r="G257" s="227" t="s">
        <v>235</v>
      </c>
      <c r="H257" s="229">
        <v>1</v>
      </c>
      <c r="I257" s="231">
        <v>5</v>
      </c>
      <c r="J257" s="231"/>
    </row>
    <row r="258" spans="1:10" x14ac:dyDescent="0.3">
      <c r="A258" s="227">
        <v>807540</v>
      </c>
      <c r="B258" s="227" t="s">
        <v>2418</v>
      </c>
      <c r="C258" s="227" t="s">
        <v>66</v>
      </c>
      <c r="D258" s="227" t="s">
        <v>1162</v>
      </c>
      <c r="E258" s="227">
        <v>2</v>
      </c>
      <c r="F258" s="228">
        <v>34018</v>
      </c>
      <c r="G258" s="227" t="s">
        <v>235</v>
      </c>
      <c r="H258" s="229">
        <v>1</v>
      </c>
      <c r="I258" s="231">
        <v>5</v>
      </c>
      <c r="J258" s="231"/>
    </row>
    <row r="259" spans="1:10" x14ac:dyDescent="0.3">
      <c r="A259" s="227">
        <v>807576</v>
      </c>
      <c r="B259" s="227" t="s">
        <v>2421</v>
      </c>
      <c r="C259" s="227" t="s">
        <v>2422</v>
      </c>
      <c r="D259" s="227" t="s">
        <v>521</v>
      </c>
      <c r="E259" s="227">
        <v>2</v>
      </c>
      <c r="F259" s="228">
        <v>35802</v>
      </c>
      <c r="G259" s="227" t="s">
        <v>235</v>
      </c>
      <c r="H259" s="229">
        <v>1</v>
      </c>
      <c r="I259" s="231">
        <v>5</v>
      </c>
      <c r="J259" s="231"/>
    </row>
    <row r="260" spans="1:10" x14ac:dyDescent="0.3">
      <c r="A260" s="227">
        <v>807597</v>
      </c>
      <c r="B260" s="227" t="s">
        <v>2428</v>
      </c>
      <c r="C260" s="227" t="s">
        <v>224</v>
      </c>
      <c r="D260" s="227" t="s">
        <v>2429</v>
      </c>
      <c r="E260" s="227">
        <v>2</v>
      </c>
      <c r="F260" s="228">
        <v>33979</v>
      </c>
      <c r="G260" s="227" t="s">
        <v>1169</v>
      </c>
      <c r="H260" s="229">
        <v>1</v>
      </c>
      <c r="I260" s="231">
        <v>5</v>
      </c>
      <c r="J260" s="231"/>
    </row>
    <row r="261" spans="1:10" x14ac:dyDescent="0.3">
      <c r="A261" s="227">
        <v>807621</v>
      </c>
      <c r="B261" s="227" t="s">
        <v>2432</v>
      </c>
      <c r="C261" s="227" t="s">
        <v>404</v>
      </c>
      <c r="D261" s="227" t="s">
        <v>687</v>
      </c>
      <c r="E261" s="227">
        <v>2</v>
      </c>
      <c r="F261" s="228">
        <v>31048</v>
      </c>
      <c r="G261" s="227" t="s">
        <v>237</v>
      </c>
      <c r="H261" s="229">
        <v>1</v>
      </c>
      <c r="I261" s="231">
        <v>5</v>
      </c>
      <c r="J261" s="231"/>
    </row>
    <row r="262" spans="1:10" x14ac:dyDescent="0.3">
      <c r="A262" s="227">
        <v>808077</v>
      </c>
      <c r="B262" s="227" t="s">
        <v>2460</v>
      </c>
      <c r="C262" s="227" t="s">
        <v>64</v>
      </c>
      <c r="D262" s="227" t="s">
        <v>587</v>
      </c>
      <c r="E262" s="227">
        <v>2</v>
      </c>
      <c r="F262" s="228">
        <v>33604</v>
      </c>
      <c r="G262" s="227" t="s">
        <v>235</v>
      </c>
      <c r="H262" s="229">
        <v>1</v>
      </c>
      <c r="I262" s="231">
        <v>5</v>
      </c>
      <c r="J262" s="231"/>
    </row>
    <row r="263" spans="1:10" x14ac:dyDescent="0.3">
      <c r="A263" s="227">
        <v>808093</v>
      </c>
      <c r="B263" s="227" t="s">
        <v>2462</v>
      </c>
      <c r="C263" s="227" t="s">
        <v>2190</v>
      </c>
      <c r="D263" s="227" t="s">
        <v>2463</v>
      </c>
      <c r="E263" s="227">
        <v>2</v>
      </c>
      <c r="F263" s="228">
        <v>31155</v>
      </c>
      <c r="G263" s="227" t="s">
        <v>586</v>
      </c>
      <c r="H263" s="229">
        <v>1</v>
      </c>
      <c r="I263" s="231">
        <v>5</v>
      </c>
      <c r="J263" s="231"/>
    </row>
    <row r="264" spans="1:10" x14ac:dyDescent="0.3">
      <c r="A264" s="227">
        <v>808144</v>
      </c>
      <c r="B264" s="227" t="s">
        <v>2467</v>
      </c>
      <c r="C264" s="227" t="s">
        <v>93</v>
      </c>
      <c r="D264" s="227" t="s">
        <v>2468</v>
      </c>
      <c r="E264" s="227">
        <v>2</v>
      </c>
      <c r="F264" s="228">
        <v>35037</v>
      </c>
      <c r="G264" s="227" t="s">
        <v>235</v>
      </c>
      <c r="H264" s="229">
        <v>1</v>
      </c>
      <c r="I264" s="231">
        <v>5</v>
      </c>
      <c r="J264" s="231"/>
    </row>
    <row r="265" spans="1:10" x14ac:dyDescent="0.3">
      <c r="A265" s="227">
        <v>808176</v>
      </c>
      <c r="B265" s="227" t="s">
        <v>2470</v>
      </c>
      <c r="C265" s="227" t="s">
        <v>64</v>
      </c>
      <c r="D265" s="227" t="s">
        <v>2471</v>
      </c>
      <c r="E265" s="227">
        <v>2</v>
      </c>
      <c r="F265" s="228">
        <v>33817</v>
      </c>
      <c r="G265" s="227" t="s">
        <v>235</v>
      </c>
      <c r="H265" s="229">
        <v>1</v>
      </c>
      <c r="I265" s="231">
        <v>5</v>
      </c>
      <c r="J265" s="231"/>
    </row>
    <row r="266" spans="1:10" x14ac:dyDescent="0.3">
      <c r="A266" s="227">
        <v>808341</v>
      </c>
      <c r="B266" s="227" t="s">
        <v>2476</v>
      </c>
      <c r="C266" s="227" t="s">
        <v>111</v>
      </c>
      <c r="D266" s="227" t="s">
        <v>639</v>
      </c>
      <c r="E266" s="227">
        <v>2</v>
      </c>
      <c r="F266" s="228">
        <v>35262</v>
      </c>
      <c r="G266" s="227" t="s">
        <v>612</v>
      </c>
      <c r="H266" s="229">
        <v>1</v>
      </c>
      <c r="I266" s="231">
        <v>5</v>
      </c>
      <c r="J266" s="231"/>
    </row>
    <row r="267" spans="1:10" x14ac:dyDescent="0.3">
      <c r="A267" s="227">
        <v>808466</v>
      </c>
      <c r="B267" s="227" t="s">
        <v>2488</v>
      </c>
      <c r="C267" s="227" t="s">
        <v>2341</v>
      </c>
      <c r="D267" s="227" t="s">
        <v>551</v>
      </c>
      <c r="E267" s="227">
        <v>2</v>
      </c>
      <c r="F267" s="228">
        <v>35816</v>
      </c>
      <c r="G267" s="227" t="s">
        <v>235</v>
      </c>
      <c r="H267" s="229">
        <v>1</v>
      </c>
      <c r="I267" s="231">
        <v>5</v>
      </c>
      <c r="J267" s="231"/>
    </row>
    <row r="268" spans="1:10" x14ac:dyDescent="0.3">
      <c r="A268" s="227">
        <v>808477</v>
      </c>
      <c r="B268" s="227" t="s">
        <v>2490</v>
      </c>
      <c r="C268" s="227" t="s">
        <v>403</v>
      </c>
      <c r="D268" s="227" t="s">
        <v>2491</v>
      </c>
      <c r="E268" s="227">
        <v>2</v>
      </c>
      <c r="F268" s="228">
        <v>30268</v>
      </c>
      <c r="G268" s="227" t="s">
        <v>235</v>
      </c>
      <c r="H268" s="229">
        <v>1</v>
      </c>
      <c r="I268" s="231">
        <v>5</v>
      </c>
      <c r="J268" s="231"/>
    </row>
    <row r="269" spans="1:10" x14ac:dyDescent="0.3">
      <c r="A269" s="227">
        <v>808568</v>
      </c>
      <c r="B269" s="227" t="s">
        <v>2498</v>
      </c>
      <c r="C269" s="227" t="s">
        <v>1105</v>
      </c>
      <c r="D269" s="227" t="s">
        <v>1089</v>
      </c>
      <c r="E269" s="227">
        <v>2</v>
      </c>
      <c r="F269" s="228">
        <v>34335</v>
      </c>
      <c r="G269" s="227" t="s">
        <v>586</v>
      </c>
      <c r="H269" s="229">
        <v>1</v>
      </c>
      <c r="I269" s="231">
        <v>5</v>
      </c>
      <c r="J269" s="231"/>
    </row>
    <row r="270" spans="1:10" x14ac:dyDescent="0.3">
      <c r="A270" s="227">
        <v>808601</v>
      </c>
      <c r="B270" s="227" t="s">
        <v>2502</v>
      </c>
      <c r="C270" s="227" t="s">
        <v>1212</v>
      </c>
      <c r="D270" s="227" t="s">
        <v>562</v>
      </c>
      <c r="E270" s="227">
        <v>2</v>
      </c>
      <c r="F270" s="228">
        <v>35906</v>
      </c>
      <c r="G270" s="227" t="s">
        <v>235</v>
      </c>
      <c r="H270" s="229">
        <v>1</v>
      </c>
      <c r="I270" s="231">
        <v>5</v>
      </c>
      <c r="J270" s="231"/>
    </row>
    <row r="271" spans="1:10" x14ac:dyDescent="0.3">
      <c r="A271" s="227">
        <v>808612</v>
      </c>
      <c r="B271" s="227" t="s">
        <v>2503</v>
      </c>
      <c r="C271" s="227" t="s">
        <v>124</v>
      </c>
      <c r="D271" s="227" t="s">
        <v>2165</v>
      </c>
      <c r="E271" s="227">
        <v>2</v>
      </c>
      <c r="F271" s="228">
        <v>34282</v>
      </c>
      <c r="G271" s="227" t="s">
        <v>656</v>
      </c>
      <c r="H271" s="229">
        <v>1</v>
      </c>
      <c r="I271" s="231">
        <v>5</v>
      </c>
      <c r="J271" s="231"/>
    </row>
    <row r="272" spans="1:10" x14ac:dyDescent="0.3">
      <c r="A272" s="227">
        <v>808627</v>
      </c>
      <c r="B272" s="227" t="s">
        <v>2505</v>
      </c>
      <c r="C272" s="227" t="s">
        <v>363</v>
      </c>
      <c r="D272" s="227" t="s">
        <v>774</v>
      </c>
      <c r="E272" s="227">
        <v>2</v>
      </c>
      <c r="F272" s="228">
        <v>36238</v>
      </c>
      <c r="G272" s="227" t="s">
        <v>586</v>
      </c>
      <c r="H272" s="229">
        <v>1</v>
      </c>
      <c r="I272" s="231">
        <v>5</v>
      </c>
      <c r="J272" s="231"/>
    </row>
    <row r="273" spans="1:10" x14ac:dyDescent="0.3">
      <c r="A273" s="227">
        <v>808629</v>
      </c>
      <c r="B273" s="227" t="s">
        <v>2506</v>
      </c>
      <c r="C273" s="227" t="s">
        <v>112</v>
      </c>
      <c r="D273" s="227" t="s">
        <v>417</v>
      </c>
      <c r="E273" s="227">
        <v>2</v>
      </c>
      <c r="F273" s="228">
        <v>36073</v>
      </c>
      <c r="G273" s="227" t="s">
        <v>255</v>
      </c>
      <c r="H273" s="229">
        <v>1</v>
      </c>
      <c r="I273" s="231">
        <v>5</v>
      </c>
      <c r="J273" s="231"/>
    </row>
    <row r="274" spans="1:10" x14ac:dyDescent="0.3">
      <c r="A274" s="227">
        <v>808655</v>
      </c>
      <c r="B274" s="227" t="s">
        <v>2507</v>
      </c>
      <c r="C274" s="227" t="s">
        <v>263</v>
      </c>
      <c r="D274" s="227" t="s">
        <v>792</v>
      </c>
      <c r="E274" s="227">
        <v>2</v>
      </c>
      <c r="F274" s="228">
        <v>32410</v>
      </c>
      <c r="G274" s="227" t="s">
        <v>586</v>
      </c>
      <c r="H274" s="229">
        <v>1</v>
      </c>
      <c r="I274" s="231">
        <v>5</v>
      </c>
      <c r="J274" s="231"/>
    </row>
    <row r="275" spans="1:10" x14ac:dyDescent="0.3">
      <c r="A275" s="227">
        <v>808658</v>
      </c>
      <c r="B275" s="227" t="s">
        <v>2508</v>
      </c>
      <c r="C275" s="227" t="s">
        <v>2509</v>
      </c>
      <c r="D275" s="227" t="s">
        <v>2510</v>
      </c>
      <c r="E275" s="227">
        <v>2</v>
      </c>
      <c r="F275" s="228">
        <v>34826</v>
      </c>
      <c r="G275" s="227" t="s">
        <v>235</v>
      </c>
      <c r="H275" s="229">
        <v>1</v>
      </c>
      <c r="I275" s="231">
        <v>5</v>
      </c>
      <c r="J275" s="231"/>
    </row>
    <row r="276" spans="1:10" x14ac:dyDescent="0.3">
      <c r="A276" s="227">
        <v>808675</v>
      </c>
      <c r="B276" s="227" t="s">
        <v>2512</v>
      </c>
      <c r="C276" s="227" t="s">
        <v>1918</v>
      </c>
      <c r="D276" s="227" t="s">
        <v>2513</v>
      </c>
      <c r="E276" s="227">
        <v>2</v>
      </c>
      <c r="F276" s="228">
        <v>34867</v>
      </c>
      <c r="G276" s="227" t="s">
        <v>572</v>
      </c>
      <c r="H276" s="229">
        <v>1</v>
      </c>
      <c r="I276" s="231">
        <v>5</v>
      </c>
      <c r="J276" s="231"/>
    </row>
    <row r="277" spans="1:10" x14ac:dyDescent="0.3">
      <c r="A277" s="227">
        <v>808695</v>
      </c>
      <c r="B277" s="227" t="s">
        <v>2514</v>
      </c>
      <c r="C277" s="227" t="s">
        <v>101</v>
      </c>
      <c r="D277" s="227" t="s">
        <v>551</v>
      </c>
      <c r="E277" s="227">
        <v>2</v>
      </c>
      <c r="F277" s="228">
        <v>34540</v>
      </c>
      <c r="G277" s="227" t="s">
        <v>235</v>
      </c>
      <c r="H277" s="229">
        <v>1</v>
      </c>
      <c r="I277" s="231">
        <v>5</v>
      </c>
      <c r="J277" s="231"/>
    </row>
    <row r="278" spans="1:10" x14ac:dyDescent="0.3">
      <c r="A278" s="227">
        <v>808763</v>
      </c>
      <c r="B278" s="227" t="s">
        <v>2518</v>
      </c>
      <c r="C278" s="227" t="s">
        <v>419</v>
      </c>
      <c r="D278" s="227" t="s">
        <v>2519</v>
      </c>
      <c r="E278" s="227">
        <v>2</v>
      </c>
      <c r="F278" s="228">
        <v>35230</v>
      </c>
      <c r="G278" s="227" t="s">
        <v>235</v>
      </c>
      <c r="H278" s="229">
        <v>1</v>
      </c>
      <c r="I278" s="231">
        <v>5</v>
      </c>
      <c r="J278" s="231"/>
    </row>
    <row r="279" spans="1:10" x14ac:dyDescent="0.3">
      <c r="A279" s="227">
        <v>808809</v>
      </c>
      <c r="B279" s="227" t="s">
        <v>2521</v>
      </c>
      <c r="C279" s="227" t="s">
        <v>80</v>
      </c>
      <c r="D279" s="227" t="s">
        <v>544</v>
      </c>
      <c r="E279" s="227">
        <v>2</v>
      </c>
      <c r="F279" s="228">
        <v>36394</v>
      </c>
      <c r="G279" s="227" t="s">
        <v>246</v>
      </c>
      <c r="H279" s="229">
        <v>1</v>
      </c>
      <c r="I279" s="231">
        <v>5</v>
      </c>
      <c r="J279" s="231"/>
    </row>
    <row r="280" spans="1:10" x14ac:dyDescent="0.3">
      <c r="A280" s="227">
        <v>808825</v>
      </c>
      <c r="B280" s="227" t="s">
        <v>2524</v>
      </c>
      <c r="C280" s="227" t="s">
        <v>2525</v>
      </c>
      <c r="D280" s="227" t="s">
        <v>2526</v>
      </c>
      <c r="E280" s="227">
        <v>2</v>
      </c>
      <c r="F280" s="228">
        <v>33129</v>
      </c>
      <c r="G280" s="227" t="s">
        <v>235</v>
      </c>
      <c r="H280" s="229">
        <v>1</v>
      </c>
      <c r="I280" s="231">
        <v>5</v>
      </c>
      <c r="J280" s="231"/>
    </row>
    <row r="281" spans="1:10" x14ac:dyDescent="0.3">
      <c r="A281" s="227">
        <v>808836</v>
      </c>
      <c r="B281" s="227" t="s">
        <v>2527</v>
      </c>
      <c r="C281" s="227" t="s">
        <v>102</v>
      </c>
      <c r="D281" s="227" t="s">
        <v>800</v>
      </c>
      <c r="E281" s="227">
        <v>2</v>
      </c>
      <c r="F281" s="228">
        <v>34904</v>
      </c>
      <c r="G281" s="227" t="s">
        <v>621</v>
      </c>
      <c r="H281" s="229">
        <v>1</v>
      </c>
      <c r="I281" s="231">
        <v>5</v>
      </c>
      <c r="J281" s="231"/>
    </row>
    <row r="282" spans="1:10" x14ac:dyDescent="0.3">
      <c r="A282" s="227">
        <v>808871</v>
      </c>
      <c r="B282" s="227" t="s">
        <v>2530</v>
      </c>
      <c r="C282" s="227" t="s">
        <v>111</v>
      </c>
      <c r="D282" s="227" t="s">
        <v>608</v>
      </c>
      <c r="E282" s="227">
        <v>2</v>
      </c>
      <c r="F282" s="228">
        <v>36161</v>
      </c>
      <c r="G282" s="227" t="s">
        <v>235</v>
      </c>
      <c r="H282" s="229">
        <v>1</v>
      </c>
      <c r="I282" s="231">
        <v>5</v>
      </c>
      <c r="J282" s="231"/>
    </row>
    <row r="283" spans="1:10" x14ac:dyDescent="0.3">
      <c r="A283" s="227">
        <v>808885</v>
      </c>
      <c r="B283" s="227" t="s">
        <v>2531</v>
      </c>
      <c r="C283" s="227" t="s">
        <v>1342</v>
      </c>
      <c r="D283" s="227" t="s">
        <v>735</v>
      </c>
      <c r="E283" s="227">
        <v>2</v>
      </c>
      <c r="F283" s="228">
        <v>33515</v>
      </c>
      <c r="G283" s="227" t="s">
        <v>235</v>
      </c>
      <c r="H283" s="229">
        <v>1</v>
      </c>
      <c r="I283" s="231">
        <v>5</v>
      </c>
      <c r="J283" s="231"/>
    </row>
    <row r="284" spans="1:10" x14ac:dyDescent="0.3">
      <c r="A284" s="227">
        <v>808903</v>
      </c>
      <c r="B284" s="227" t="s">
        <v>2535</v>
      </c>
      <c r="C284" s="227" t="s">
        <v>2536</v>
      </c>
      <c r="D284" s="227" t="s">
        <v>1170</v>
      </c>
      <c r="E284" s="227">
        <v>2</v>
      </c>
      <c r="F284" s="228">
        <v>36161</v>
      </c>
      <c r="G284" s="227" t="s">
        <v>2537</v>
      </c>
      <c r="H284" s="229">
        <v>1</v>
      </c>
      <c r="I284" s="231">
        <v>5</v>
      </c>
      <c r="J284" s="231"/>
    </row>
    <row r="285" spans="1:10" x14ac:dyDescent="0.3">
      <c r="A285" s="227">
        <v>808906</v>
      </c>
      <c r="B285" s="227" t="s">
        <v>2538</v>
      </c>
      <c r="C285" s="227" t="s">
        <v>66</v>
      </c>
      <c r="D285" s="227" t="s">
        <v>587</v>
      </c>
      <c r="E285" s="227">
        <v>2</v>
      </c>
      <c r="F285" s="228">
        <v>34201</v>
      </c>
      <c r="G285" s="227" t="s">
        <v>237</v>
      </c>
      <c r="H285" s="229">
        <v>1</v>
      </c>
      <c r="I285" s="231">
        <v>5</v>
      </c>
      <c r="J285" s="231"/>
    </row>
    <row r="286" spans="1:10" x14ac:dyDescent="0.3">
      <c r="A286" s="227">
        <v>808914</v>
      </c>
      <c r="B286" s="227" t="s">
        <v>2539</v>
      </c>
      <c r="C286" s="227" t="s">
        <v>66</v>
      </c>
      <c r="D286" s="227" t="s">
        <v>1354</v>
      </c>
      <c r="E286" s="227">
        <v>2</v>
      </c>
      <c r="H286" s="229">
        <v>1</v>
      </c>
      <c r="I286" s="231">
        <v>5</v>
      </c>
      <c r="J286" s="231"/>
    </row>
    <row r="287" spans="1:10" x14ac:dyDescent="0.3">
      <c r="A287" s="227">
        <v>808949</v>
      </c>
      <c r="B287" s="227" t="s">
        <v>2542</v>
      </c>
      <c r="C287" s="227" t="s">
        <v>99</v>
      </c>
      <c r="D287" s="227" t="s">
        <v>2543</v>
      </c>
      <c r="E287" s="227">
        <v>2</v>
      </c>
      <c r="F287" s="228">
        <v>32509</v>
      </c>
      <c r="G287" s="227" t="s">
        <v>235</v>
      </c>
      <c r="H287" s="229">
        <v>1</v>
      </c>
      <c r="I287" s="231">
        <v>5</v>
      </c>
      <c r="J287" s="231"/>
    </row>
    <row r="288" spans="1:10" x14ac:dyDescent="0.3">
      <c r="A288" s="227">
        <v>808953</v>
      </c>
      <c r="B288" s="227" t="s">
        <v>2544</v>
      </c>
      <c r="C288" s="227" t="s">
        <v>144</v>
      </c>
      <c r="D288" s="227" t="s">
        <v>543</v>
      </c>
      <c r="E288" s="227">
        <v>2</v>
      </c>
      <c r="F288" s="228">
        <v>36526</v>
      </c>
      <c r="G288" s="227" t="s">
        <v>235</v>
      </c>
      <c r="H288" s="229">
        <v>1</v>
      </c>
      <c r="I288" s="231">
        <v>5</v>
      </c>
      <c r="J288" s="231"/>
    </row>
    <row r="289" spans="1:10" x14ac:dyDescent="0.3">
      <c r="A289" s="227">
        <v>809002</v>
      </c>
      <c r="B289" s="227" t="s">
        <v>2549</v>
      </c>
      <c r="C289" s="227" t="s">
        <v>351</v>
      </c>
      <c r="D289" s="227" t="s">
        <v>2550</v>
      </c>
      <c r="E289" s="227">
        <v>2</v>
      </c>
      <c r="F289" s="228">
        <v>34886</v>
      </c>
      <c r="G289" s="227" t="s">
        <v>235</v>
      </c>
      <c r="H289" s="229">
        <v>1</v>
      </c>
      <c r="I289" s="231">
        <v>5</v>
      </c>
      <c r="J289" s="231"/>
    </row>
    <row r="290" spans="1:10" x14ac:dyDescent="0.3">
      <c r="A290" s="227">
        <v>809021</v>
      </c>
      <c r="B290" s="227" t="s">
        <v>2551</v>
      </c>
      <c r="C290" s="227" t="s">
        <v>93</v>
      </c>
      <c r="D290" s="227" t="s">
        <v>863</v>
      </c>
      <c r="E290" s="227">
        <v>2</v>
      </c>
      <c r="F290" s="228">
        <v>36379</v>
      </c>
      <c r="G290" s="227" t="s">
        <v>2552</v>
      </c>
      <c r="H290" s="229">
        <v>1</v>
      </c>
      <c r="I290" s="231">
        <v>5</v>
      </c>
      <c r="J290" s="231"/>
    </row>
    <row r="291" spans="1:10" x14ac:dyDescent="0.3">
      <c r="A291" s="227">
        <v>809024</v>
      </c>
      <c r="B291" s="227" t="s">
        <v>2553</v>
      </c>
      <c r="C291" s="227" t="s">
        <v>375</v>
      </c>
      <c r="D291" s="227" t="s">
        <v>531</v>
      </c>
      <c r="E291" s="227">
        <v>2</v>
      </c>
      <c r="F291" s="228">
        <v>36162</v>
      </c>
      <c r="G291" s="227" t="s">
        <v>235</v>
      </c>
      <c r="H291" s="229">
        <v>1</v>
      </c>
      <c r="I291" s="231">
        <v>5</v>
      </c>
      <c r="J291" s="231"/>
    </row>
    <row r="292" spans="1:10" x14ac:dyDescent="0.3">
      <c r="A292" s="227">
        <v>809028</v>
      </c>
      <c r="B292" s="227" t="s">
        <v>2555</v>
      </c>
      <c r="C292" s="227" t="s">
        <v>321</v>
      </c>
      <c r="D292" s="227" t="s">
        <v>564</v>
      </c>
      <c r="E292" s="227">
        <v>2</v>
      </c>
      <c r="F292" s="228">
        <v>30743</v>
      </c>
      <c r="G292" s="227" t="s">
        <v>235</v>
      </c>
      <c r="H292" s="229">
        <v>1</v>
      </c>
      <c r="I292" s="231">
        <v>5</v>
      </c>
      <c r="J292" s="231"/>
    </row>
    <row r="293" spans="1:10" x14ac:dyDescent="0.3">
      <c r="A293" s="227">
        <v>809089</v>
      </c>
      <c r="B293" s="227" t="s">
        <v>2558</v>
      </c>
      <c r="C293" s="227" t="s">
        <v>2559</v>
      </c>
      <c r="D293" s="227" t="s">
        <v>562</v>
      </c>
      <c r="E293" s="227">
        <v>2</v>
      </c>
      <c r="F293" s="228">
        <v>36074</v>
      </c>
      <c r="G293" s="227" t="s">
        <v>586</v>
      </c>
      <c r="H293" s="229">
        <v>1</v>
      </c>
      <c r="I293" s="231">
        <v>5</v>
      </c>
      <c r="J293" s="231"/>
    </row>
    <row r="294" spans="1:10" x14ac:dyDescent="0.3">
      <c r="A294" s="227">
        <v>809100</v>
      </c>
      <c r="B294" s="227" t="s">
        <v>2560</v>
      </c>
      <c r="C294" s="227" t="s">
        <v>2561</v>
      </c>
      <c r="D294" s="227" t="s">
        <v>521</v>
      </c>
      <c r="E294" s="227">
        <v>2</v>
      </c>
      <c r="F294" s="228">
        <v>35079</v>
      </c>
      <c r="G294" s="227" t="s">
        <v>235</v>
      </c>
      <c r="H294" s="229">
        <v>1</v>
      </c>
      <c r="I294" s="231">
        <v>5</v>
      </c>
      <c r="J294" s="231"/>
    </row>
    <row r="295" spans="1:10" x14ac:dyDescent="0.3">
      <c r="A295" s="227">
        <v>809101</v>
      </c>
      <c r="B295" s="227" t="s">
        <v>2562</v>
      </c>
      <c r="C295" s="227" t="s">
        <v>63</v>
      </c>
      <c r="D295" s="227" t="s">
        <v>764</v>
      </c>
      <c r="E295" s="227">
        <v>2</v>
      </c>
      <c r="F295" s="228">
        <v>36272</v>
      </c>
      <c r="G295" s="227" t="s">
        <v>235</v>
      </c>
      <c r="H295" s="229">
        <v>1</v>
      </c>
      <c r="I295" s="231">
        <v>5</v>
      </c>
      <c r="J295" s="231"/>
    </row>
    <row r="296" spans="1:10" x14ac:dyDescent="0.3">
      <c r="A296" s="227">
        <v>809111</v>
      </c>
      <c r="B296" s="227" t="s">
        <v>2564</v>
      </c>
      <c r="C296" s="227" t="s">
        <v>1227</v>
      </c>
      <c r="D296" s="227" t="s">
        <v>1238</v>
      </c>
      <c r="E296" s="227">
        <v>2</v>
      </c>
      <c r="F296" s="228">
        <v>35065</v>
      </c>
      <c r="G296" s="227" t="s">
        <v>235</v>
      </c>
      <c r="H296" s="229">
        <v>1</v>
      </c>
      <c r="I296" s="231">
        <v>5</v>
      </c>
      <c r="J296" s="231"/>
    </row>
    <row r="297" spans="1:10" x14ac:dyDescent="0.3">
      <c r="A297" s="227">
        <v>809121</v>
      </c>
      <c r="B297" s="227" t="s">
        <v>2565</v>
      </c>
      <c r="C297" s="227" t="s">
        <v>163</v>
      </c>
      <c r="D297" s="227" t="s">
        <v>2229</v>
      </c>
      <c r="E297" s="227">
        <v>2</v>
      </c>
      <c r="F297" s="228">
        <v>31778</v>
      </c>
      <c r="G297" s="227" t="s">
        <v>612</v>
      </c>
      <c r="H297" s="229">
        <v>1</v>
      </c>
      <c r="I297" s="231">
        <v>5</v>
      </c>
      <c r="J297" s="231"/>
    </row>
    <row r="298" spans="1:10" x14ac:dyDescent="0.3">
      <c r="A298" s="227">
        <v>809127</v>
      </c>
      <c r="B298" s="227" t="s">
        <v>2566</v>
      </c>
      <c r="C298" s="227" t="s">
        <v>99</v>
      </c>
      <c r="D298" s="227" t="s">
        <v>509</v>
      </c>
      <c r="E298" s="227">
        <v>2</v>
      </c>
      <c r="F298" s="228">
        <v>36354</v>
      </c>
      <c r="G298" s="227" t="s">
        <v>235</v>
      </c>
      <c r="H298" s="229">
        <v>1</v>
      </c>
      <c r="I298" s="231">
        <v>5</v>
      </c>
      <c r="J298" s="231"/>
    </row>
    <row r="299" spans="1:10" x14ac:dyDescent="0.3">
      <c r="A299" s="227">
        <v>809138</v>
      </c>
      <c r="B299" s="227" t="s">
        <v>2567</v>
      </c>
      <c r="C299" s="227" t="s">
        <v>156</v>
      </c>
      <c r="D299" s="227" t="s">
        <v>827</v>
      </c>
      <c r="E299" s="227">
        <v>2</v>
      </c>
      <c r="F299" s="228">
        <v>34154</v>
      </c>
      <c r="G299" s="227" t="s">
        <v>235</v>
      </c>
      <c r="H299" s="229">
        <v>1</v>
      </c>
      <c r="I299" s="231">
        <v>5</v>
      </c>
      <c r="J299" s="231"/>
    </row>
    <row r="300" spans="1:10" x14ac:dyDescent="0.3">
      <c r="A300" s="227">
        <v>809143</v>
      </c>
      <c r="B300" s="227" t="s">
        <v>2568</v>
      </c>
      <c r="C300" s="227" t="s">
        <v>69</v>
      </c>
      <c r="D300" s="227" t="s">
        <v>836</v>
      </c>
      <c r="E300" s="227">
        <v>2</v>
      </c>
      <c r="F300" s="228">
        <v>35628</v>
      </c>
      <c r="G300" s="227" t="s">
        <v>235</v>
      </c>
      <c r="H300" s="229">
        <v>1</v>
      </c>
      <c r="I300" s="231">
        <v>5</v>
      </c>
      <c r="J300" s="231"/>
    </row>
    <row r="301" spans="1:10" x14ac:dyDescent="0.3">
      <c r="A301" s="227">
        <v>809151</v>
      </c>
      <c r="B301" s="227" t="s">
        <v>2569</v>
      </c>
      <c r="C301" s="227" t="s">
        <v>317</v>
      </c>
      <c r="D301" s="227" t="s">
        <v>1653</v>
      </c>
      <c r="E301" s="227">
        <v>2</v>
      </c>
      <c r="F301" s="228">
        <v>36298</v>
      </c>
      <c r="G301" s="227" t="s">
        <v>235</v>
      </c>
      <c r="H301" s="229">
        <v>1</v>
      </c>
      <c r="I301" s="231">
        <v>5</v>
      </c>
      <c r="J301" s="231"/>
    </row>
    <row r="302" spans="1:10" x14ac:dyDescent="0.3">
      <c r="A302" s="227">
        <v>809164</v>
      </c>
      <c r="B302" s="227" t="s">
        <v>2576</v>
      </c>
      <c r="C302" s="227" t="s">
        <v>82</v>
      </c>
      <c r="D302" s="227" t="s">
        <v>1379</v>
      </c>
      <c r="E302" s="227">
        <v>2</v>
      </c>
      <c r="F302" s="228">
        <v>30375</v>
      </c>
      <c r="G302" s="227" t="s">
        <v>235</v>
      </c>
      <c r="H302" s="229">
        <v>1</v>
      </c>
      <c r="I302" s="231">
        <v>5</v>
      </c>
      <c r="J302" s="231"/>
    </row>
    <row r="303" spans="1:10" x14ac:dyDescent="0.3">
      <c r="A303" s="227">
        <v>809198</v>
      </c>
      <c r="B303" s="227" t="s">
        <v>2577</v>
      </c>
      <c r="C303" s="227" t="s">
        <v>424</v>
      </c>
      <c r="D303" s="227" t="s">
        <v>2578</v>
      </c>
      <c r="E303" s="227">
        <v>2</v>
      </c>
      <c r="F303" s="228">
        <v>36526</v>
      </c>
      <c r="G303" s="227" t="s">
        <v>235</v>
      </c>
      <c r="H303" s="229">
        <v>1</v>
      </c>
      <c r="I303" s="231">
        <v>5</v>
      </c>
      <c r="J303" s="231"/>
    </row>
    <row r="304" spans="1:10" x14ac:dyDescent="0.3">
      <c r="A304" s="227">
        <v>809205</v>
      </c>
      <c r="B304" s="227" t="s">
        <v>2579</v>
      </c>
      <c r="C304" s="227" t="s">
        <v>67</v>
      </c>
      <c r="D304" s="227" t="s">
        <v>565</v>
      </c>
      <c r="E304" s="227">
        <v>2</v>
      </c>
      <c r="F304" s="228">
        <v>35126</v>
      </c>
      <c r="G304" s="227" t="s">
        <v>235</v>
      </c>
      <c r="H304" s="229">
        <v>1</v>
      </c>
      <c r="I304" s="231">
        <v>5</v>
      </c>
      <c r="J304" s="231"/>
    </row>
    <row r="305" spans="1:10" x14ac:dyDescent="0.3">
      <c r="A305" s="227">
        <v>809237</v>
      </c>
      <c r="B305" s="227" t="s">
        <v>2588</v>
      </c>
      <c r="C305" s="227" t="s">
        <v>358</v>
      </c>
      <c r="D305" s="227" t="s">
        <v>1665</v>
      </c>
      <c r="E305" s="227">
        <v>2</v>
      </c>
      <c r="F305" s="228">
        <v>36526</v>
      </c>
      <c r="G305" s="227" t="s">
        <v>235</v>
      </c>
      <c r="H305" s="229">
        <v>1</v>
      </c>
      <c r="I305" s="231">
        <v>5</v>
      </c>
      <c r="J305" s="231"/>
    </row>
    <row r="306" spans="1:10" x14ac:dyDescent="0.3">
      <c r="A306" s="227">
        <v>809240</v>
      </c>
      <c r="B306" s="227" t="s">
        <v>2589</v>
      </c>
      <c r="C306" s="227" t="s">
        <v>135</v>
      </c>
      <c r="D306" s="227" t="s">
        <v>543</v>
      </c>
      <c r="E306" s="227">
        <v>2</v>
      </c>
      <c r="F306" s="228">
        <v>36266</v>
      </c>
      <c r="G306" s="227" t="s">
        <v>235</v>
      </c>
      <c r="H306" s="229">
        <v>1</v>
      </c>
      <c r="I306" s="231">
        <v>5</v>
      </c>
      <c r="J306" s="231"/>
    </row>
    <row r="307" spans="1:10" x14ac:dyDescent="0.3">
      <c r="A307" s="227">
        <v>809247</v>
      </c>
      <c r="B307" s="227" t="s">
        <v>2590</v>
      </c>
      <c r="C307" s="227" t="s">
        <v>116</v>
      </c>
      <c r="D307" s="227" t="s">
        <v>2591</v>
      </c>
      <c r="E307" s="227">
        <v>2</v>
      </c>
      <c r="F307" s="228">
        <v>36165</v>
      </c>
      <c r="G307" s="227" t="s">
        <v>616</v>
      </c>
      <c r="H307" s="229">
        <v>1</v>
      </c>
      <c r="I307" s="231">
        <v>5</v>
      </c>
      <c r="J307" s="231"/>
    </row>
    <row r="308" spans="1:10" x14ac:dyDescent="0.3">
      <c r="A308" s="227">
        <v>809266</v>
      </c>
      <c r="B308" s="227" t="s">
        <v>2595</v>
      </c>
      <c r="C308" s="227" t="s">
        <v>102</v>
      </c>
      <c r="D308" s="227" t="s">
        <v>524</v>
      </c>
      <c r="E308" s="227">
        <v>2</v>
      </c>
      <c r="F308" s="228">
        <v>36296</v>
      </c>
      <c r="G308" s="227" t="s">
        <v>235</v>
      </c>
      <c r="H308" s="229">
        <v>1</v>
      </c>
      <c r="I308" s="231">
        <v>5</v>
      </c>
      <c r="J308" s="231"/>
    </row>
    <row r="309" spans="1:10" x14ac:dyDescent="0.3">
      <c r="A309" s="227">
        <v>809301</v>
      </c>
      <c r="B309" s="227" t="s">
        <v>2598</v>
      </c>
      <c r="C309" s="227" t="s">
        <v>66</v>
      </c>
      <c r="D309" s="227" t="s">
        <v>808</v>
      </c>
      <c r="E309" s="227">
        <v>2</v>
      </c>
      <c r="G309" s="227" t="s">
        <v>2599</v>
      </c>
      <c r="H309" s="229">
        <v>1</v>
      </c>
      <c r="I309" s="231">
        <v>5</v>
      </c>
      <c r="J309" s="231"/>
    </row>
    <row r="310" spans="1:10" x14ac:dyDescent="0.3">
      <c r="A310" s="227">
        <v>809336</v>
      </c>
      <c r="B310" s="227" t="s">
        <v>2601</v>
      </c>
      <c r="C310" s="227" t="s">
        <v>427</v>
      </c>
      <c r="D310" s="227" t="s">
        <v>528</v>
      </c>
      <c r="E310" s="227">
        <v>2</v>
      </c>
      <c r="F310" s="228">
        <v>34998</v>
      </c>
      <c r="G310" s="227" t="s">
        <v>251</v>
      </c>
      <c r="H310" s="229">
        <v>1</v>
      </c>
      <c r="I310" s="231">
        <v>5</v>
      </c>
      <c r="J310" s="231"/>
    </row>
    <row r="311" spans="1:10" x14ac:dyDescent="0.3">
      <c r="A311" s="227">
        <v>809346</v>
      </c>
      <c r="B311" s="227" t="s">
        <v>2602</v>
      </c>
      <c r="C311" s="227" t="s">
        <v>2603</v>
      </c>
      <c r="D311" s="227" t="s">
        <v>546</v>
      </c>
      <c r="E311" s="227">
        <v>2</v>
      </c>
      <c r="F311" s="228">
        <v>36161</v>
      </c>
      <c r="G311" s="227" t="s">
        <v>235</v>
      </c>
      <c r="H311" s="229">
        <v>1</v>
      </c>
      <c r="I311" s="231">
        <v>5</v>
      </c>
      <c r="J311" s="231"/>
    </row>
    <row r="312" spans="1:10" x14ac:dyDescent="0.3">
      <c r="A312" s="227">
        <v>809352</v>
      </c>
      <c r="B312" s="227" t="s">
        <v>2604</v>
      </c>
      <c r="C312" s="227" t="s">
        <v>2605</v>
      </c>
      <c r="D312" s="227" t="s">
        <v>713</v>
      </c>
      <c r="E312" s="227">
        <v>2</v>
      </c>
      <c r="F312" s="228">
        <v>36190</v>
      </c>
      <c r="G312" s="227" t="s">
        <v>510</v>
      </c>
      <c r="H312" s="229">
        <v>1</v>
      </c>
      <c r="I312" s="231">
        <v>5</v>
      </c>
      <c r="J312" s="231"/>
    </row>
    <row r="313" spans="1:10" x14ac:dyDescent="0.3">
      <c r="A313" s="227">
        <v>809379</v>
      </c>
      <c r="B313" s="227" t="s">
        <v>2613</v>
      </c>
      <c r="C313" s="227" t="s">
        <v>98</v>
      </c>
      <c r="D313" s="227" t="s">
        <v>663</v>
      </c>
      <c r="E313" s="227">
        <v>2</v>
      </c>
      <c r="F313" s="228">
        <v>26178</v>
      </c>
      <c r="G313" s="227" t="s">
        <v>554</v>
      </c>
      <c r="H313" s="229">
        <v>1</v>
      </c>
      <c r="I313" s="231">
        <v>5</v>
      </c>
      <c r="J313" s="231"/>
    </row>
    <row r="314" spans="1:10" x14ac:dyDescent="0.3">
      <c r="A314" s="227">
        <v>809380</v>
      </c>
      <c r="B314" s="227" t="s">
        <v>2614</v>
      </c>
      <c r="C314" s="227" t="s">
        <v>184</v>
      </c>
      <c r="D314" s="227" t="s">
        <v>736</v>
      </c>
      <c r="E314" s="227">
        <v>2</v>
      </c>
      <c r="F314" s="228">
        <v>36236</v>
      </c>
      <c r="G314" s="227" t="s">
        <v>1074</v>
      </c>
      <c r="H314" s="229">
        <v>1</v>
      </c>
      <c r="I314" s="231">
        <v>5</v>
      </c>
      <c r="J314" s="231"/>
    </row>
    <row r="315" spans="1:10" x14ac:dyDescent="0.3">
      <c r="A315" s="227">
        <v>809644</v>
      </c>
      <c r="B315" s="227" t="s">
        <v>2635</v>
      </c>
      <c r="C315" s="227" t="s">
        <v>68</v>
      </c>
      <c r="D315" s="227" t="s">
        <v>786</v>
      </c>
      <c r="E315" s="227">
        <v>2</v>
      </c>
      <c r="F315" s="228">
        <v>33239</v>
      </c>
      <c r="G315" s="227" t="s">
        <v>235</v>
      </c>
      <c r="H315" s="229">
        <v>1</v>
      </c>
      <c r="I315" s="231">
        <v>5</v>
      </c>
      <c r="J315" s="231"/>
    </row>
    <row r="316" spans="1:10" x14ac:dyDescent="0.3">
      <c r="A316" s="227">
        <v>809692</v>
      </c>
      <c r="B316" s="227" t="s">
        <v>2644</v>
      </c>
      <c r="C316" s="227" t="s">
        <v>102</v>
      </c>
      <c r="D316" s="227" t="s">
        <v>655</v>
      </c>
      <c r="E316" s="227">
        <v>2</v>
      </c>
      <c r="F316" s="228">
        <v>36526</v>
      </c>
      <c r="G316" s="227" t="s">
        <v>235</v>
      </c>
      <c r="H316" s="229">
        <v>1</v>
      </c>
      <c r="I316" s="231">
        <v>5</v>
      </c>
      <c r="J316" s="231"/>
    </row>
    <row r="317" spans="1:10" x14ac:dyDescent="0.3">
      <c r="A317" s="227">
        <v>809720</v>
      </c>
      <c r="B317" s="227" t="s">
        <v>2650</v>
      </c>
      <c r="C317" s="227" t="s">
        <v>62</v>
      </c>
      <c r="D317" s="227" t="s">
        <v>521</v>
      </c>
      <c r="E317" s="227">
        <v>2</v>
      </c>
      <c r="F317" s="228">
        <v>35431</v>
      </c>
      <c r="G317" s="227" t="s">
        <v>630</v>
      </c>
      <c r="H317" s="229">
        <v>1</v>
      </c>
      <c r="I317" s="231">
        <v>5</v>
      </c>
      <c r="J317" s="231"/>
    </row>
    <row r="318" spans="1:10" x14ac:dyDescent="0.3">
      <c r="A318" s="227">
        <v>809731</v>
      </c>
      <c r="B318" s="227" t="s">
        <v>2651</v>
      </c>
      <c r="C318" s="227" t="s">
        <v>387</v>
      </c>
      <c r="D318" s="227" t="s">
        <v>972</v>
      </c>
      <c r="E318" s="227">
        <v>2</v>
      </c>
      <c r="F318" s="228">
        <v>36526</v>
      </c>
      <c r="G318" s="227" t="s">
        <v>235</v>
      </c>
      <c r="H318" s="229">
        <v>1</v>
      </c>
      <c r="I318" s="231">
        <v>5</v>
      </c>
      <c r="J318" s="231"/>
    </row>
    <row r="319" spans="1:10" x14ac:dyDescent="0.3">
      <c r="A319" s="227">
        <v>809747</v>
      </c>
      <c r="B319" s="227" t="s">
        <v>2652</v>
      </c>
      <c r="C319" s="227" t="s">
        <v>67</v>
      </c>
      <c r="D319" s="227" t="s">
        <v>528</v>
      </c>
      <c r="E319" s="227">
        <v>2</v>
      </c>
      <c r="F319" s="228">
        <v>34549</v>
      </c>
      <c r="G319" s="227" t="s">
        <v>2653</v>
      </c>
      <c r="H319" s="229">
        <v>1</v>
      </c>
      <c r="I319" s="231">
        <v>5</v>
      </c>
      <c r="J319" s="231"/>
    </row>
    <row r="320" spans="1:10" x14ac:dyDescent="0.3">
      <c r="A320" s="227">
        <v>809779</v>
      </c>
      <c r="B320" s="227" t="s">
        <v>2655</v>
      </c>
      <c r="C320" s="227" t="s">
        <v>126</v>
      </c>
      <c r="D320" s="227" t="s">
        <v>625</v>
      </c>
      <c r="E320" s="227">
        <v>2</v>
      </c>
      <c r="F320" s="228">
        <v>36356</v>
      </c>
      <c r="G320" s="227" t="s">
        <v>235</v>
      </c>
      <c r="H320" s="229">
        <v>1</v>
      </c>
      <c r="I320" s="231">
        <v>5</v>
      </c>
      <c r="J320" s="231"/>
    </row>
    <row r="321" spans="1:10" x14ac:dyDescent="0.3">
      <c r="A321" s="227">
        <v>809794</v>
      </c>
      <c r="B321" s="227" t="s">
        <v>434</v>
      </c>
      <c r="C321" s="227" t="s">
        <v>125</v>
      </c>
      <c r="D321" s="227" t="s">
        <v>1364</v>
      </c>
      <c r="E321" s="227">
        <v>2</v>
      </c>
      <c r="G321" s="227" t="s">
        <v>235</v>
      </c>
      <c r="H321" s="229">
        <v>1</v>
      </c>
      <c r="I321" s="231">
        <v>5</v>
      </c>
      <c r="J321" s="231"/>
    </row>
    <row r="322" spans="1:10" x14ac:dyDescent="0.3">
      <c r="A322" s="227">
        <v>809821</v>
      </c>
      <c r="B322" s="227" t="s">
        <v>2657</v>
      </c>
      <c r="C322" s="227" t="s">
        <v>135</v>
      </c>
      <c r="D322" s="227" t="s">
        <v>773</v>
      </c>
      <c r="E322" s="227">
        <v>2</v>
      </c>
      <c r="F322" s="228">
        <v>36316</v>
      </c>
      <c r="G322" s="227" t="s">
        <v>237</v>
      </c>
      <c r="H322" s="229">
        <v>1</v>
      </c>
      <c r="I322" s="231">
        <v>5</v>
      </c>
      <c r="J322" s="231"/>
    </row>
    <row r="323" spans="1:10" x14ac:dyDescent="0.3">
      <c r="A323" s="227">
        <v>810187</v>
      </c>
      <c r="B323" s="227" t="s">
        <v>2678</v>
      </c>
      <c r="C323" s="227" t="s">
        <v>86</v>
      </c>
      <c r="D323" s="227" t="s">
        <v>2315</v>
      </c>
      <c r="E323" s="227">
        <v>2</v>
      </c>
      <c r="F323" s="228">
        <v>35186</v>
      </c>
      <c r="G323" s="227" t="s">
        <v>246</v>
      </c>
      <c r="H323" s="229">
        <v>1</v>
      </c>
      <c r="I323" s="231">
        <v>5</v>
      </c>
      <c r="J323" s="231"/>
    </row>
    <row r="324" spans="1:10" x14ac:dyDescent="0.3">
      <c r="A324" s="227">
        <v>810188</v>
      </c>
      <c r="B324" s="227" t="s">
        <v>2679</v>
      </c>
      <c r="C324" s="227" t="s">
        <v>338</v>
      </c>
      <c r="D324" s="227" t="s">
        <v>2353</v>
      </c>
      <c r="E324" s="227">
        <v>2</v>
      </c>
      <c r="H324" s="229">
        <v>1</v>
      </c>
      <c r="I324" s="231">
        <v>5</v>
      </c>
      <c r="J324" s="231"/>
    </row>
    <row r="325" spans="1:10" x14ac:dyDescent="0.3">
      <c r="A325" s="227">
        <v>810212</v>
      </c>
      <c r="B325" s="227" t="s">
        <v>2680</v>
      </c>
      <c r="C325" s="227" t="s">
        <v>83</v>
      </c>
      <c r="D325" s="227" t="s">
        <v>632</v>
      </c>
      <c r="E325" s="227">
        <v>2</v>
      </c>
      <c r="F325" s="228">
        <v>34252</v>
      </c>
      <c r="G325" s="227" t="s">
        <v>235</v>
      </c>
      <c r="H325" s="229">
        <v>1</v>
      </c>
      <c r="I325" s="231">
        <v>5</v>
      </c>
      <c r="J325" s="231"/>
    </row>
    <row r="326" spans="1:10" x14ac:dyDescent="0.3">
      <c r="A326" s="227">
        <v>810218</v>
      </c>
      <c r="B326" s="227" t="s">
        <v>2681</v>
      </c>
      <c r="C326" s="227" t="s">
        <v>110</v>
      </c>
      <c r="D326" s="227" t="s">
        <v>613</v>
      </c>
      <c r="E326" s="227">
        <v>2</v>
      </c>
      <c r="F326" s="228">
        <v>33239</v>
      </c>
      <c r="G326" s="227" t="s">
        <v>235</v>
      </c>
      <c r="H326" s="229">
        <v>1</v>
      </c>
      <c r="I326" s="231">
        <v>5</v>
      </c>
      <c r="J326" s="231"/>
    </row>
    <row r="327" spans="1:10" x14ac:dyDescent="0.3">
      <c r="A327" s="227">
        <v>810221</v>
      </c>
      <c r="B327" s="227" t="s">
        <v>2682</v>
      </c>
      <c r="C327" s="227" t="s">
        <v>2683</v>
      </c>
      <c r="D327" s="227" t="s">
        <v>560</v>
      </c>
      <c r="E327" s="227">
        <v>2</v>
      </c>
      <c r="F327" s="228">
        <v>33606</v>
      </c>
      <c r="G327" s="227" t="s">
        <v>653</v>
      </c>
      <c r="H327" s="229">
        <v>1</v>
      </c>
      <c r="I327" s="231">
        <v>5</v>
      </c>
      <c r="J327" s="231"/>
    </row>
    <row r="328" spans="1:10" x14ac:dyDescent="0.3">
      <c r="A328" s="227">
        <v>810258</v>
      </c>
      <c r="B328" s="227" t="s">
        <v>2687</v>
      </c>
      <c r="C328" s="227" t="s">
        <v>152</v>
      </c>
      <c r="D328" s="227" t="s">
        <v>803</v>
      </c>
      <c r="E328" s="227">
        <v>2</v>
      </c>
      <c r="F328" s="228">
        <v>33488</v>
      </c>
      <c r="G328" s="227" t="s">
        <v>235</v>
      </c>
      <c r="H328" s="229">
        <v>1</v>
      </c>
      <c r="I328" s="231">
        <v>5</v>
      </c>
      <c r="J328" s="231"/>
    </row>
    <row r="329" spans="1:10" x14ac:dyDescent="0.3">
      <c r="A329" s="227">
        <v>810313</v>
      </c>
      <c r="B329" s="227" t="s">
        <v>2694</v>
      </c>
      <c r="C329" s="227" t="s">
        <v>65</v>
      </c>
      <c r="D329" s="227" t="s">
        <v>622</v>
      </c>
      <c r="E329" s="227">
        <v>2</v>
      </c>
      <c r="F329" s="228">
        <v>29066</v>
      </c>
      <c r="G329" s="227" t="s">
        <v>235</v>
      </c>
      <c r="H329" s="229">
        <v>1</v>
      </c>
      <c r="I329" s="231">
        <v>5</v>
      </c>
      <c r="J329" s="231"/>
    </row>
    <row r="330" spans="1:10" x14ac:dyDescent="0.3">
      <c r="A330" s="227">
        <v>810316</v>
      </c>
      <c r="B330" s="227" t="s">
        <v>2695</v>
      </c>
      <c r="C330" s="227" t="s">
        <v>123</v>
      </c>
      <c r="D330" s="227" t="s">
        <v>550</v>
      </c>
      <c r="E330" s="227">
        <v>2</v>
      </c>
      <c r="F330" s="228">
        <v>36330</v>
      </c>
      <c r="G330" s="227" t="s">
        <v>237</v>
      </c>
      <c r="H330" s="229">
        <v>1</v>
      </c>
      <c r="I330" s="231">
        <v>5</v>
      </c>
      <c r="J330" s="231"/>
    </row>
    <row r="331" spans="1:10" x14ac:dyDescent="0.3">
      <c r="A331" s="227">
        <v>810327</v>
      </c>
      <c r="B331" s="227" t="s">
        <v>2696</v>
      </c>
      <c r="C331" s="227" t="s">
        <v>61</v>
      </c>
      <c r="D331" s="227" t="s">
        <v>880</v>
      </c>
      <c r="E331" s="227">
        <v>2</v>
      </c>
      <c r="F331" s="228">
        <v>35065</v>
      </c>
      <c r="G331" s="227" t="s">
        <v>2697</v>
      </c>
      <c r="H331" s="229">
        <v>1</v>
      </c>
      <c r="I331" s="231">
        <v>5</v>
      </c>
      <c r="J331" s="231"/>
    </row>
    <row r="332" spans="1:10" x14ac:dyDescent="0.3">
      <c r="A332" s="227">
        <v>810331</v>
      </c>
      <c r="B332" s="227" t="s">
        <v>2698</v>
      </c>
      <c r="C332" s="227" t="s">
        <v>2529</v>
      </c>
      <c r="D332" s="227" t="s">
        <v>598</v>
      </c>
      <c r="E332" s="227">
        <v>2</v>
      </c>
      <c r="F332" s="228">
        <v>32607</v>
      </c>
      <c r="G332" s="227" t="s">
        <v>2699</v>
      </c>
      <c r="H332" s="229">
        <v>1</v>
      </c>
      <c r="I332" s="231">
        <v>5</v>
      </c>
      <c r="J332" s="231"/>
    </row>
    <row r="333" spans="1:10" x14ac:dyDescent="0.3">
      <c r="A333" s="227">
        <v>810353</v>
      </c>
      <c r="B333" s="227" t="s">
        <v>2700</v>
      </c>
      <c r="C333" s="227" t="s">
        <v>111</v>
      </c>
      <c r="D333" s="227" t="s">
        <v>537</v>
      </c>
      <c r="E333" s="227">
        <v>2</v>
      </c>
      <c r="F333" s="228">
        <v>36479</v>
      </c>
      <c r="G333" s="227" t="s">
        <v>2216</v>
      </c>
      <c r="H333" s="229">
        <v>1</v>
      </c>
      <c r="I333" s="231">
        <v>5</v>
      </c>
      <c r="J333" s="231"/>
    </row>
    <row r="334" spans="1:10" x14ac:dyDescent="0.3">
      <c r="A334" s="227">
        <v>810354</v>
      </c>
      <c r="B334" s="227" t="s">
        <v>2701</v>
      </c>
      <c r="C334" s="227" t="s">
        <v>442</v>
      </c>
      <c r="D334" s="227" t="s">
        <v>699</v>
      </c>
      <c r="E334" s="227">
        <v>2</v>
      </c>
      <c r="F334" s="228">
        <v>29346</v>
      </c>
      <c r="G334" s="227" t="s">
        <v>246</v>
      </c>
      <c r="H334" s="229">
        <v>1</v>
      </c>
      <c r="I334" s="231">
        <v>5</v>
      </c>
      <c r="J334" s="231"/>
    </row>
    <row r="335" spans="1:10" x14ac:dyDescent="0.3">
      <c r="A335" s="227">
        <v>810371</v>
      </c>
      <c r="B335" s="227" t="s">
        <v>2704</v>
      </c>
      <c r="C335" s="227" t="s">
        <v>148</v>
      </c>
      <c r="D335" s="227" t="s">
        <v>825</v>
      </c>
      <c r="E335" s="227">
        <v>2</v>
      </c>
      <c r="F335" s="228">
        <v>31479</v>
      </c>
      <c r="G335" s="227" t="s">
        <v>235</v>
      </c>
      <c r="H335" s="229">
        <v>1</v>
      </c>
      <c r="I335" s="231">
        <v>5</v>
      </c>
      <c r="J335" s="231"/>
    </row>
    <row r="336" spans="1:10" x14ac:dyDescent="0.3">
      <c r="A336" s="227">
        <v>810404</v>
      </c>
      <c r="B336" s="227" t="s">
        <v>2707</v>
      </c>
      <c r="C336" s="227" t="s">
        <v>68</v>
      </c>
      <c r="D336" s="227" t="s">
        <v>1141</v>
      </c>
      <c r="E336" s="227">
        <v>2</v>
      </c>
      <c r="F336" s="228">
        <v>36169</v>
      </c>
      <c r="G336" s="227" t="s">
        <v>2708</v>
      </c>
      <c r="H336" s="229">
        <v>1</v>
      </c>
      <c r="I336" s="231">
        <v>5</v>
      </c>
      <c r="J336" s="231"/>
    </row>
    <row r="337" spans="1:10" x14ac:dyDescent="0.3">
      <c r="A337" s="227">
        <v>810417</v>
      </c>
      <c r="B337" s="227" t="s">
        <v>2709</v>
      </c>
      <c r="C337" s="227" t="s">
        <v>2710</v>
      </c>
      <c r="D337" s="227" t="s">
        <v>2711</v>
      </c>
      <c r="E337" s="227">
        <v>2</v>
      </c>
      <c r="F337" s="228">
        <v>36191</v>
      </c>
      <c r="G337" s="227" t="s">
        <v>235</v>
      </c>
      <c r="H337" s="229">
        <v>1</v>
      </c>
      <c r="I337" s="231">
        <v>5</v>
      </c>
      <c r="J337" s="231"/>
    </row>
    <row r="338" spans="1:10" x14ac:dyDescent="0.3">
      <c r="A338" s="227">
        <v>810436</v>
      </c>
      <c r="B338" s="227" t="s">
        <v>2716</v>
      </c>
      <c r="C338" s="227" t="s">
        <v>2683</v>
      </c>
      <c r="D338" s="227" t="s">
        <v>627</v>
      </c>
      <c r="E338" s="227">
        <v>2</v>
      </c>
      <c r="F338" s="228">
        <v>35243</v>
      </c>
      <c r="G338" s="227" t="s">
        <v>235</v>
      </c>
      <c r="H338" s="229">
        <v>1</v>
      </c>
      <c r="I338" s="231">
        <v>5</v>
      </c>
      <c r="J338" s="231"/>
    </row>
    <row r="339" spans="1:10" x14ac:dyDescent="0.3">
      <c r="A339" s="227">
        <v>810437</v>
      </c>
      <c r="B339" s="227" t="s">
        <v>2717</v>
      </c>
      <c r="C339" s="227" t="s">
        <v>107</v>
      </c>
      <c r="D339" s="227" t="s">
        <v>633</v>
      </c>
      <c r="E339" s="227">
        <v>2</v>
      </c>
      <c r="F339" s="228">
        <v>31432</v>
      </c>
      <c r="G339" s="227" t="s">
        <v>237</v>
      </c>
      <c r="H339" s="229">
        <v>1</v>
      </c>
      <c r="I339" s="231">
        <v>5</v>
      </c>
      <c r="J339" s="231"/>
    </row>
    <row r="340" spans="1:10" x14ac:dyDescent="0.3">
      <c r="A340" s="227">
        <v>810457</v>
      </c>
      <c r="B340" s="227" t="s">
        <v>2718</v>
      </c>
      <c r="C340" s="227" t="s">
        <v>295</v>
      </c>
      <c r="D340" s="227" t="s">
        <v>547</v>
      </c>
      <c r="E340" s="227">
        <v>2</v>
      </c>
      <c r="F340" s="228">
        <v>33604</v>
      </c>
      <c r="G340" s="227" t="s">
        <v>586</v>
      </c>
      <c r="H340" s="229">
        <v>1</v>
      </c>
      <c r="I340" s="231">
        <v>5</v>
      </c>
      <c r="J340" s="231"/>
    </row>
    <row r="341" spans="1:10" x14ac:dyDescent="0.3">
      <c r="A341" s="227">
        <v>810472</v>
      </c>
      <c r="B341" s="227" t="s">
        <v>2719</v>
      </c>
      <c r="C341" s="227" t="s">
        <v>165</v>
      </c>
      <c r="D341" s="227" t="s">
        <v>824</v>
      </c>
      <c r="E341" s="227">
        <v>2</v>
      </c>
      <c r="F341" s="228">
        <v>30553</v>
      </c>
      <c r="G341" s="227" t="s">
        <v>536</v>
      </c>
      <c r="H341" s="229">
        <v>1</v>
      </c>
      <c r="I341" s="231">
        <v>5</v>
      </c>
      <c r="J341" s="231"/>
    </row>
    <row r="342" spans="1:10" x14ac:dyDescent="0.3">
      <c r="A342" s="227">
        <v>810480</v>
      </c>
      <c r="B342" s="227" t="s">
        <v>2720</v>
      </c>
      <c r="C342" s="227" t="s">
        <v>222</v>
      </c>
      <c r="D342" s="227" t="s">
        <v>2721</v>
      </c>
      <c r="E342" s="227">
        <v>2</v>
      </c>
      <c r="F342" s="228">
        <v>34335</v>
      </c>
      <c r="G342" s="227" t="s">
        <v>586</v>
      </c>
      <c r="H342" s="229">
        <v>1</v>
      </c>
      <c r="I342" s="231">
        <v>5</v>
      </c>
      <c r="J342" s="231"/>
    </row>
    <row r="343" spans="1:10" x14ac:dyDescent="0.3">
      <c r="A343" s="227">
        <v>810527</v>
      </c>
      <c r="B343" s="227" t="s">
        <v>2725</v>
      </c>
      <c r="C343" s="227" t="s">
        <v>2726</v>
      </c>
      <c r="D343" s="227" t="s">
        <v>565</v>
      </c>
      <c r="E343" s="227">
        <v>2</v>
      </c>
      <c r="F343" s="228">
        <v>33404</v>
      </c>
      <c r="G343" s="227" t="s">
        <v>591</v>
      </c>
      <c r="H343" s="229">
        <v>1</v>
      </c>
      <c r="I343" s="231">
        <v>5</v>
      </c>
      <c r="J343" s="231"/>
    </row>
    <row r="344" spans="1:10" x14ac:dyDescent="0.3">
      <c r="A344" s="227">
        <v>810693</v>
      </c>
      <c r="B344" s="227" t="s">
        <v>2741</v>
      </c>
      <c r="C344" s="227" t="s">
        <v>185</v>
      </c>
      <c r="D344" s="227" t="s">
        <v>524</v>
      </c>
      <c r="E344" s="227">
        <v>2</v>
      </c>
      <c r="F344" s="228">
        <v>31756</v>
      </c>
      <c r="G344" s="227" t="s">
        <v>235</v>
      </c>
      <c r="H344" s="229">
        <v>1</v>
      </c>
      <c r="I344" s="231">
        <v>5</v>
      </c>
      <c r="J344" s="231"/>
    </row>
    <row r="345" spans="1:10" x14ac:dyDescent="0.3">
      <c r="A345" s="227">
        <v>810758</v>
      </c>
      <c r="B345" s="227" t="s">
        <v>2747</v>
      </c>
      <c r="C345" s="227" t="s">
        <v>163</v>
      </c>
      <c r="D345" s="227" t="s">
        <v>783</v>
      </c>
      <c r="E345" s="227">
        <v>2</v>
      </c>
      <c r="H345" s="229">
        <v>1</v>
      </c>
      <c r="I345" s="231">
        <v>5</v>
      </c>
      <c r="J345" s="231"/>
    </row>
    <row r="346" spans="1:10" x14ac:dyDescent="0.3">
      <c r="A346" s="227">
        <v>810852</v>
      </c>
      <c r="B346" s="227" t="s">
        <v>2355</v>
      </c>
      <c r="C346" s="227" t="s">
        <v>89</v>
      </c>
      <c r="D346" s="227" t="s">
        <v>1177</v>
      </c>
      <c r="E346" s="227">
        <v>2</v>
      </c>
      <c r="F346" s="228">
        <v>35944</v>
      </c>
      <c r="G346" s="227" t="s">
        <v>235</v>
      </c>
      <c r="H346" s="229">
        <v>1</v>
      </c>
      <c r="I346" s="231">
        <v>5</v>
      </c>
      <c r="J346" s="231"/>
    </row>
    <row r="347" spans="1:10" x14ac:dyDescent="0.3">
      <c r="A347" s="227">
        <v>810856</v>
      </c>
      <c r="B347" s="227" t="s">
        <v>2752</v>
      </c>
      <c r="C347" s="227" t="s">
        <v>70</v>
      </c>
      <c r="D347" s="227" t="s">
        <v>2753</v>
      </c>
      <c r="E347" s="227">
        <v>2</v>
      </c>
      <c r="F347" s="228">
        <v>34563</v>
      </c>
      <c r="G347" s="227" t="s">
        <v>235</v>
      </c>
      <c r="H347" s="229">
        <v>1</v>
      </c>
      <c r="I347" s="231">
        <v>5</v>
      </c>
      <c r="J347" s="231"/>
    </row>
    <row r="348" spans="1:10" x14ac:dyDescent="0.3">
      <c r="A348" s="227">
        <v>810858</v>
      </c>
      <c r="B348" s="227" t="s">
        <v>2756</v>
      </c>
      <c r="C348" s="227" t="s">
        <v>224</v>
      </c>
      <c r="D348" s="227" t="s">
        <v>585</v>
      </c>
      <c r="E348" s="227">
        <v>2</v>
      </c>
      <c r="F348" s="228">
        <v>35798</v>
      </c>
      <c r="G348" s="227" t="s">
        <v>586</v>
      </c>
      <c r="H348" s="229">
        <v>1</v>
      </c>
      <c r="I348" s="231">
        <v>5</v>
      </c>
      <c r="J348" s="231"/>
    </row>
    <row r="349" spans="1:10" x14ac:dyDescent="0.3">
      <c r="A349" s="227">
        <v>810878</v>
      </c>
      <c r="B349" s="227" t="s">
        <v>2758</v>
      </c>
      <c r="C349" s="227" t="s">
        <v>448</v>
      </c>
      <c r="D349" s="227" t="s">
        <v>1058</v>
      </c>
      <c r="E349" s="227">
        <v>2</v>
      </c>
      <c r="F349" s="228">
        <v>35339</v>
      </c>
      <c r="G349" s="227" t="s">
        <v>1001</v>
      </c>
      <c r="H349" s="229">
        <v>1</v>
      </c>
      <c r="I349" s="231">
        <v>5</v>
      </c>
      <c r="J349" s="231"/>
    </row>
    <row r="350" spans="1:10" x14ac:dyDescent="0.3">
      <c r="A350" s="227">
        <v>810884</v>
      </c>
      <c r="B350" s="227" t="s">
        <v>2761</v>
      </c>
      <c r="C350" s="227" t="s">
        <v>1251</v>
      </c>
      <c r="D350" s="227" t="s">
        <v>380</v>
      </c>
      <c r="E350" s="227">
        <v>2</v>
      </c>
      <c r="H350" s="229">
        <v>1</v>
      </c>
      <c r="I350" s="231">
        <v>5</v>
      </c>
      <c r="J350" s="231"/>
    </row>
    <row r="351" spans="1:10" x14ac:dyDescent="0.3">
      <c r="A351" s="227">
        <v>810885</v>
      </c>
      <c r="B351" s="227" t="s">
        <v>2762</v>
      </c>
      <c r="C351" s="227" t="s">
        <v>102</v>
      </c>
      <c r="D351" s="227" t="s">
        <v>507</v>
      </c>
      <c r="E351" s="227">
        <v>2</v>
      </c>
      <c r="F351" s="228">
        <v>35930</v>
      </c>
      <c r="G351" s="227" t="s">
        <v>235</v>
      </c>
      <c r="H351" s="229">
        <v>1</v>
      </c>
      <c r="I351" s="231">
        <v>5</v>
      </c>
      <c r="J351" s="231"/>
    </row>
    <row r="352" spans="1:10" x14ac:dyDescent="0.3">
      <c r="A352" s="227">
        <v>810890</v>
      </c>
      <c r="B352" s="227" t="s">
        <v>2763</v>
      </c>
      <c r="C352" s="227" t="s">
        <v>102</v>
      </c>
      <c r="D352" s="227" t="s">
        <v>858</v>
      </c>
      <c r="E352" s="227">
        <v>2</v>
      </c>
      <c r="F352" s="228">
        <v>36434</v>
      </c>
      <c r="G352" s="227" t="s">
        <v>630</v>
      </c>
      <c r="H352" s="229">
        <v>1</v>
      </c>
      <c r="I352" s="231">
        <v>5</v>
      </c>
      <c r="J352" s="231"/>
    </row>
    <row r="353" spans="1:10" x14ac:dyDescent="0.3">
      <c r="A353" s="227">
        <v>810894</v>
      </c>
      <c r="B353" s="227" t="s">
        <v>2766</v>
      </c>
      <c r="C353" s="227" t="s">
        <v>66</v>
      </c>
      <c r="D353" s="227" t="s">
        <v>599</v>
      </c>
      <c r="E353" s="227">
        <v>2</v>
      </c>
      <c r="F353" s="228">
        <v>35541</v>
      </c>
      <c r="G353" s="227" t="s">
        <v>235</v>
      </c>
      <c r="H353" s="229">
        <v>1</v>
      </c>
      <c r="I353" s="231">
        <v>5</v>
      </c>
      <c r="J353" s="231"/>
    </row>
    <row r="354" spans="1:10" x14ac:dyDescent="0.3">
      <c r="A354" s="227">
        <v>810903</v>
      </c>
      <c r="B354" s="227" t="s">
        <v>2767</v>
      </c>
      <c r="C354" s="227" t="s">
        <v>111</v>
      </c>
      <c r="D354" s="227" t="s">
        <v>669</v>
      </c>
      <c r="E354" s="227">
        <v>2</v>
      </c>
      <c r="F354" s="228">
        <v>35796</v>
      </c>
      <c r="G354" s="227" t="s">
        <v>256</v>
      </c>
      <c r="H354" s="229">
        <v>1</v>
      </c>
      <c r="I354" s="231">
        <v>5</v>
      </c>
      <c r="J354" s="231"/>
    </row>
    <row r="355" spans="1:10" x14ac:dyDescent="0.3">
      <c r="A355" s="227">
        <v>810916</v>
      </c>
      <c r="B355" s="227" t="s">
        <v>2772</v>
      </c>
      <c r="C355" s="227" t="s">
        <v>177</v>
      </c>
      <c r="D355" s="227" t="s">
        <v>2773</v>
      </c>
      <c r="E355" s="227">
        <v>2</v>
      </c>
      <c r="F355" s="228">
        <v>35630</v>
      </c>
      <c r="G355" s="227" t="s">
        <v>1384</v>
      </c>
      <c r="H355" s="229">
        <v>1</v>
      </c>
      <c r="I355" s="231">
        <v>5</v>
      </c>
      <c r="J355" s="231"/>
    </row>
    <row r="356" spans="1:10" x14ac:dyDescent="0.3">
      <c r="A356" s="227">
        <v>810948</v>
      </c>
      <c r="B356" s="227" t="s">
        <v>2778</v>
      </c>
      <c r="C356" s="227" t="s">
        <v>348</v>
      </c>
      <c r="D356" s="227" t="s">
        <v>544</v>
      </c>
      <c r="E356" s="227">
        <v>2</v>
      </c>
      <c r="F356" s="228">
        <v>34700</v>
      </c>
      <c r="G356" s="227" t="s">
        <v>2214</v>
      </c>
      <c r="H356" s="229">
        <v>1</v>
      </c>
      <c r="I356" s="231">
        <v>5</v>
      </c>
      <c r="J356" s="231"/>
    </row>
    <row r="357" spans="1:10" x14ac:dyDescent="0.3">
      <c r="A357" s="227">
        <v>810954</v>
      </c>
      <c r="B357" s="227" t="s">
        <v>2779</v>
      </c>
      <c r="C357" s="227" t="s">
        <v>152</v>
      </c>
      <c r="D357" s="227" t="s">
        <v>824</v>
      </c>
      <c r="E357" s="227">
        <v>2</v>
      </c>
      <c r="F357" s="228">
        <v>35586</v>
      </c>
      <c r="G357" s="227" t="s">
        <v>255</v>
      </c>
      <c r="H357" s="229">
        <v>1</v>
      </c>
      <c r="I357" s="231">
        <v>5</v>
      </c>
      <c r="J357" s="231"/>
    </row>
    <row r="358" spans="1:10" x14ac:dyDescent="0.3">
      <c r="A358" s="227">
        <v>810970</v>
      </c>
      <c r="B358" s="227" t="s">
        <v>2784</v>
      </c>
      <c r="C358" s="227" t="s">
        <v>634</v>
      </c>
      <c r="D358" s="227" t="s">
        <v>1134</v>
      </c>
      <c r="E358" s="227">
        <v>2</v>
      </c>
      <c r="F358" s="228">
        <v>32287</v>
      </c>
      <c r="G358" s="227" t="s">
        <v>2785</v>
      </c>
      <c r="H358" s="229">
        <v>1</v>
      </c>
      <c r="I358" s="231">
        <v>5</v>
      </c>
      <c r="J358" s="231"/>
    </row>
    <row r="359" spans="1:10" x14ac:dyDescent="0.3">
      <c r="A359" s="227">
        <v>810988</v>
      </c>
      <c r="B359" s="227" t="s">
        <v>2791</v>
      </c>
      <c r="C359" s="227" t="s">
        <v>2787</v>
      </c>
      <c r="D359" s="227" t="s">
        <v>641</v>
      </c>
      <c r="E359" s="227">
        <v>2</v>
      </c>
      <c r="F359" s="228">
        <v>35084</v>
      </c>
      <c r="G359" s="227" t="s">
        <v>785</v>
      </c>
      <c r="H359" s="229">
        <v>1</v>
      </c>
      <c r="I359" s="231">
        <v>5</v>
      </c>
      <c r="J359" s="231"/>
    </row>
    <row r="360" spans="1:10" x14ac:dyDescent="0.3">
      <c r="A360" s="227">
        <v>810992</v>
      </c>
      <c r="B360" s="227" t="s">
        <v>2792</v>
      </c>
      <c r="C360" s="227" t="s">
        <v>129</v>
      </c>
      <c r="D360" s="227" t="s">
        <v>2079</v>
      </c>
      <c r="E360" s="227">
        <v>2</v>
      </c>
      <c r="F360" s="228">
        <v>33239</v>
      </c>
      <c r="G360" s="227" t="s">
        <v>235</v>
      </c>
      <c r="H360" s="229">
        <v>1</v>
      </c>
      <c r="I360" s="231">
        <v>5</v>
      </c>
      <c r="J360" s="231"/>
    </row>
    <row r="361" spans="1:10" x14ac:dyDescent="0.3">
      <c r="A361" s="227">
        <v>811037</v>
      </c>
      <c r="B361" s="227" t="s">
        <v>2794</v>
      </c>
      <c r="C361" s="227" t="s">
        <v>2693</v>
      </c>
      <c r="D361" s="227" t="s">
        <v>524</v>
      </c>
      <c r="E361" s="227">
        <v>2</v>
      </c>
      <c r="H361" s="229">
        <v>1</v>
      </c>
      <c r="I361" s="231">
        <v>5</v>
      </c>
      <c r="J361" s="231"/>
    </row>
    <row r="362" spans="1:10" x14ac:dyDescent="0.3">
      <c r="A362" s="227">
        <v>811047</v>
      </c>
      <c r="B362" s="227" t="s">
        <v>2795</v>
      </c>
      <c r="C362" s="227" t="s">
        <v>66</v>
      </c>
      <c r="D362" s="227" t="s">
        <v>180</v>
      </c>
      <c r="E362" s="227">
        <v>2</v>
      </c>
      <c r="F362" s="228">
        <v>31621</v>
      </c>
      <c r="G362" s="227" t="s">
        <v>235</v>
      </c>
      <c r="H362" s="229">
        <v>1</v>
      </c>
      <c r="I362" s="231">
        <v>5</v>
      </c>
      <c r="J362" s="231"/>
    </row>
    <row r="363" spans="1:10" x14ac:dyDescent="0.3">
      <c r="A363" s="227">
        <v>811058</v>
      </c>
      <c r="B363" s="227" t="s">
        <v>2797</v>
      </c>
      <c r="C363" s="227" t="s">
        <v>66</v>
      </c>
      <c r="D363" s="227" t="s">
        <v>2798</v>
      </c>
      <c r="E363" s="227">
        <v>2</v>
      </c>
      <c r="F363" s="228">
        <v>34014</v>
      </c>
      <c r="G363" s="227" t="s">
        <v>235</v>
      </c>
      <c r="H363" s="229">
        <v>1</v>
      </c>
      <c r="I363" s="231">
        <v>5</v>
      </c>
      <c r="J363" s="231"/>
    </row>
    <row r="364" spans="1:10" x14ac:dyDescent="0.3">
      <c r="A364" s="227">
        <v>811086</v>
      </c>
      <c r="B364" s="227" t="s">
        <v>2807</v>
      </c>
      <c r="C364" s="227" t="s">
        <v>82</v>
      </c>
      <c r="D364" s="227" t="s">
        <v>774</v>
      </c>
      <c r="E364" s="227">
        <v>2</v>
      </c>
      <c r="F364" s="228">
        <v>35451</v>
      </c>
      <c r="G364" s="227" t="s">
        <v>1124</v>
      </c>
      <c r="H364" s="229">
        <v>1</v>
      </c>
      <c r="I364" s="231">
        <v>5</v>
      </c>
      <c r="J364" s="231"/>
    </row>
    <row r="365" spans="1:10" x14ac:dyDescent="0.3">
      <c r="A365" s="227">
        <v>811092</v>
      </c>
      <c r="B365" s="227" t="s">
        <v>2808</v>
      </c>
      <c r="C365" s="227" t="s">
        <v>110</v>
      </c>
      <c r="D365" s="227" t="s">
        <v>604</v>
      </c>
      <c r="E365" s="227">
        <v>2</v>
      </c>
      <c r="F365" s="228">
        <v>35979</v>
      </c>
      <c r="G365" s="227" t="s">
        <v>637</v>
      </c>
      <c r="H365" s="229">
        <v>1</v>
      </c>
      <c r="I365" s="231">
        <v>5</v>
      </c>
      <c r="J365" s="231"/>
    </row>
    <row r="366" spans="1:10" x14ac:dyDescent="0.3">
      <c r="A366" s="227">
        <v>811117</v>
      </c>
      <c r="B366" s="227" t="s">
        <v>2813</v>
      </c>
      <c r="C366" s="227" t="s">
        <v>1243</v>
      </c>
      <c r="D366" s="227" t="s">
        <v>2814</v>
      </c>
      <c r="E366" s="227">
        <v>2</v>
      </c>
      <c r="F366" s="228">
        <v>34486</v>
      </c>
      <c r="G366" s="227" t="s">
        <v>235</v>
      </c>
      <c r="H366" s="229">
        <v>1</v>
      </c>
      <c r="I366" s="231">
        <v>5</v>
      </c>
      <c r="J366" s="231"/>
    </row>
    <row r="367" spans="1:10" x14ac:dyDescent="0.3">
      <c r="A367" s="227">
        <v>811133</v>
      </c>
      <c r="B367" s="227" t="s">
        <v>2817</v>
      </c>
      <c r="C367" s="227" t="s">
        <v>138</v>
      </c>
      <c r="D367" s="227" t="s">
        <v>687</v>
      </c>
      <c r="E367" s="227">
        <v>2</v>
      </c>
      <c r="F367" s="228">
        <v>33837</v>
      </c>
      <c r="G367" s="227" t="s">
        <v>235</v>
      </c>
      <c r="H367" s="229">
        <v>1</v>
      </c>
      <c r="I367" s="231">
        <v>5</v>
      </c>
      <c r="J367" s="231"/>
    </row>
    <row r="368" spans="1:10" x14ac:dyDescent="0.3">
      <c r="A368" s="227">
        <v>811138</v>
      </c>
      <c r="B368" s="227" t="s">
        <v>2818</v>
      </c>
      <c r="C368" s="227" t="s">
        <v>75</v>
      </c>
      <c r="D368" s="227" t="s">
        <v>2819</v>
      </c>
      <c r="E368" s="227">
        <v>2</v>
      </c>
      <c r="F368" s="228">
        <v>35646</v>
      </c>
      <c r="G368" s="227" t="s">
        <v>235</v>
      </c>
      <c r="H368" s="229">
        <v>1</v>
      </c>
      <c r="I368" s="231">
        <v>5</v>
      </c>
      <c r="J368" s="231"/>
    </row>
    <row r="369" spans="1:10" x14ac:dyDescent="0.3">
      <c r="A369" s="227">
        <v>811139</v>
      </c>
      <c r="B369" s="227" t="s">
        <v>2820</v>
      </c>
      <c r="C369" s="227" t="s">
        <v>90</v>
      </c>
      <c r="D369" s="227" t="s">
        <v>507</v>
      </c>
      <c r="E369" s="227">
        <v>2</v>
      </c>
      <c r="F369" s="228">
        <v>34338</v>
      </c>
      <c r="G369" s="227" t="s">
        <v>235</v>
      </c>
      <c r="H369" s="229">
        <v>1</v>
      </c>
      <c r="I369" s="231">
        <v>5</v>
      </c>
      <c r="J369" s="231"/>
    </row>
    <row r="370" spans="1:10" x14ac:dyDescent="0.3">
      <c r="A370" s="227">
        <v>811148</v>
      </c>
      <c r="B370" s="227" t="s">
        <v>2822</v>
      </c>
      <c r="C370" s="227" t="s">
        <v>98</v>
      </c>
      <c r="D370" s="227" t="s">
        <v>2823</v>
      </c>
      <c r="E370" s="227">
        <v>2</v>
      </c>
      <c r="F370" s="228">
        <v>35105</v>
      </c>
      <c r="G370" s="227" t="s">
        <v>237</v>
      </c>
      <c r="H370" s="229">
        <v>1</v>
      </c>
      <c r="I370" s="231">
        <v>5</v>
      </c>
      <c r="J370" s="231"/>
    </row>
    <row r="371" spans="1:10" x14ac:dyDescent="0.3">
      <c r="A371" s="227">
        <v>811151</v>
      </c>
      <c r="B371" s="227" t="s">
        <v>2824</v>
      </c>
      <c r="C371" s="227" t="s">
        <v>123</v>
      </c>
      <c r="D371" s="227" t="s">
        <v>523</v>
      </c>
      <c r="E371" s="227">
        <v>2</v>
      </c>
      <c r="F371" s="228">
        <v>34131</v>
      </c>
      <c r="G371" s="227" t="s">
        <v>2169</v>
      </c>
      <c r="H371" s="229">
        <v>1</v>
      </c>
      <c r="I371" s="231">
        <v>5</v>
      </c>
      <c r="J371" s="231"/>
    </row>
    <row r="372" spans="1:10" x14ac:dyDescent="0.3">
      <c r="A372" s="227">
        <v>811154</v>
      </c>
      <c r="B372" s="227" t="s">
        <v>2825</v>
      </c>
      <c r="C372" s="227" t="s">
        <v>2826</v>
      </c>
      <c r="D372" s="227" t="s">
        <v>2827</v>
      </c>
      <c r="E372" s="227">
        <v>2</v>
      </c>
      <c r="F372" s="228">
        <v>33419</v>
      </c>
      <c r="G372" s="227" t="s">
        <v>586</v>
      </c>
      <c r="H372" s="229">
        <v>1</v>
      </c>
      <c r="I372" s="231">
        <v>5</v>
      </c>
      <c r="J372" s="231"/>
    </row>
    <row r="373" spans="1:10" x14ac:dyDescent="0.3">
      <c r="A373" s="227">
        <v>811168</v>
      </c>
      <c r="B373" s="227" t="s">
        <v>2828</v>
      </c>
      <c r="C373" s="227" t="s">
        <v>118</v>
      </c>
      <c r="D373" s="227" t="s">
        <v>615</v>
      </c>
      <c r="E373" s="227">
        <v>2</v>
      </c>
      <c r="F373" s="228">
        <v>35431</v>
      </c>
      <c r="G373" s="227" t="s">
        <v>235</v>
      </c>
      <c r="H373" s="229">
        <v>1</v>
      </c>
      <c r="I373" s="231">
        <v>5</v>
      </c>
      <c r="J373" s="231"/>
    </row>
    <row r="374" spans="1:10" x14ac:dyDescent="0.3">
      <c r="A374" s="227">
        <v>811171</v>
      </c>
      <c r="B374" s="227" t="s">
        <v>2829</v>
      </c>
      <c r="C374" s="227" t="s">
        <v>74</v>
      </c>
      <c r="D374" s="227" t="s">
        <v>189</v>
      </c>
      <c r="E374" s="227">
        <v>2</v>
      </c>
      <c r="F374" s="228">
        <v>33100</v>
      </c>
      <c r="G374" s="227" t="s">
        <v>579</v>
      </c>
      <c r="H374" s="229">
        <v>1</v>
      </c>
      <c r="I374" s="231">
        <v>5</v>
      </c>
      <c r="J374" s="231"/>
    </row>
    <row r="375" spans="1:10" x14ac:dyDescent="0.3">
      <c r="A375" s="227">
        <v>811181</v>
      </c>
      <c r="B375" s="227" t="s">
        <v>2830</v>
      </c>
      <c r="C375" s="227" t="s">
        <v>323</v>
      </c>
      <c r="D375" s="227" t="s">
        <v>553</v>
      </c>
      <c r="E375" s="227">
        <v>2</v>
      </c>
      <c r="F375" s="228">
        <v>35808</v>
      </c>
      <c r="G375" s="227" t="s">
        <v>235</v>
      </c>
      <c r="H375" s="229">
        <v>1</v>
      </c>
      <c r="I375" s="231">
        <v>5</v>
      </c>
      <c r="J375" s="231"/>
    </row>
    <row r="376" spans="1:10" x14ac:dyDescent="0.3">
      <c r="A376" s="227">
        <v>811200</v>
      </c>
      <c r="B376" s="227" t="s">
        <v>2831</v>
      </c>
      <c r="C376" s="227" t="s">
        <v>2832</v>
      </c>
      <c r="D376" s="227" t="s">
        <v>1356</v>
      </c>
      <c r="E376" s="227">
        <v>2</v>
      </c>
      <c r="F376" s="228">
        <v>35545</v>
      </c>
      <c r="G376" s="227" t="s">
        <v>235</v>
      </c>
      <c r="H376" s="229">
        <v>1</v>
      </c>
      <c r="I376" s="231">
        <v>5</v>
      </c>
      <c r="J376" s="231"/>
    </row>
    <row r="377" spans="1:10" x14ac:dyDescent="0.3">
      <c r="A377" s="227">
        <v>811230</v>
      </c>
      <c r="B377" s="227" t="s">
        <v>2837</v>
      </c>
      <c r="C377" s="227" t="s">
        <v>103</v>
      </c>
      <c r="D377" s="227" t="s">
        <v>583</v>
      </c>
      <c r="E377" s="227">
        <v>2</v>
      </c>
      <c r="F377" s="228">
        <v>33970</v>
      </c>
      <c r="G377" s="227" t="s">
        <v>235</v>
      </c>
      <c r="H377" s="229">
        <v>1</v>
      </c>
      <c r="I377" s="231">
        <v>5</v>
      </c>
      <c r="J377" s="231"/>
    </row>
    <row r="378" spans="1:10" x14ac:dyDescent="0.3">
      <c r="A378" s="227">
        <v>811241</v>
      </c>
      <c r="B378" s="227" t="s">
        <v>2844</v>
      </c>
      <c r="C378" s="227" t="s">
        <v>373</v>
      </c>
      <c r="D378" s="227" t="s">
        <v>524</v>
      </c>
      <c r="E378" s="227">
        <v>2</v>
      </c>
      <c r="F378" s="228">
        <v>33488</v>
      </c>
      <c r="G378" s="227" t="s">
        <v>235</v>
      </c>
      <c r="H378" s="229">
        <v>1</v>
      </c>
      <c r="I378" s="231">
        <v>5</v>
      </c>
      <c r="J378" s="231"/>
    </row>
    <row r="379" spans="1:10" x14ac:dyDescent="0.3">
      <c r="A379" s="227">
        <v>811342</v>
      </c>
      <c r="B379" s="227" t="s">
        <v>2866</v>
      </c>
      <c r="C379" s="227" t="s">
        <v>75</v>
      </c>
      <c r="D379" s="227" t="s">
        <v>614</v>
      </c>
      <c r="E379" s="227">
        <v>2</v>
      </c>
      <c r="F379" s="228">
        <v>30879</v>
      </c>
      <c r="G379" s="227" t="s">
        <v>235</v>
      </c>
      <c r="H379" s="229">
        <v>1</v>
      </c>
      <c r="I379" s="231">
        <v>5</v>
      </c>
      <c r="J379" s="231"/>
    </row>
    <row r="380" spans="1:10" x14ac:dyDescent="0.3">
      <c r="A380" s="227">
        <v>811353</v>
      </c>
      <c r="B380" s="227" t="s">
        <v>2869</v>
      </c>
      <c r="C380" s="227" t="s">
        <v>1917</v>
      </c>
      <c r="D380" s="227" t="s">
        <v>610</v>
      </c>
      <c r="E380" s="227">
        <v>2</v>
      </c>
      <c r="F380" s="228">
        <v>33709</v>
      </c>
      <c r="G380" s="227" t="s">
        <v>2870</v>
      </c>
      <c r="H380" s="229">
        <v>1</v>
      </c>
      <c r="I380" s="231">
        <v>5</v>
      </c>
      <c r="J380" s="231"/>
    </row>
    <row r="381" spans="1:10" x14ac:dyDescent="0.3">
      <c r="A381" s="227">
        <v>811408</v>
      </c>
      <c r="B381" s="227" t="s">
        <v>2876</v>
      </c>
      <c r="C381" s="227" t="s">
        <v>82</v>
      </c>
      <c r="D381" s="227" t="s">
        <v>1094</v>
      </c>
      <c r="E381" s="227">
        <v>2</v>
      </c>
      <c r="F381" s="228">
        <v>36404</v>
      </c>
      <c r="G381" s="227" t="s">
        <v>235</v>
      </c>
      <c r="H381" s="229">
        <v>1</v>
      </c>
      <c r="I381" s="231">
        <v>5</v>
      </c>
      <c r="J381" s="231"/>
    </row>
    <row r="382" spans="1:10" x14ac:dyDescent="0.3">
      <c r="A382" s="227">
        <v>811415</v>
      </c>
      <c r="B382" s="227" t="s">
        <v>2878</v>
      </c>
      <c r="C382" s="227" t="s">
        <v>111</v>
      </c>
      <c r="D382" s="227" t="s">
        <v>863</v>
      </c>
      <c r="E382" s="227">
        <v>2</v>
      </c>
      <c r="F382" s="228">
        <v>35065</v>
      </c>
      <c r="G382" s="227" t="s">
        <v>235</v>
      </c>
      <c r="H382" s="229">
        <v>1</v>
      </c>
      <c r="I382" s="231">
        <v>5</v>
      </c>
      <c r="J382" s="231"/>
    </row>
    <row r="383" spans="1:10" x14ac:dyDescent="0.3">
      <c r="A383" s="227">
        <v>811416</v>
      </c>
      <c r="B383" s="227" t="s">
        <v>2879</v>
      </c>
      <c r="C383" s="227" t="s">
        <v>2712</v>
      </c>
      <c r="D383" s="227" t="s">
        <v>529</v>
      </c>
      <c r="E383" s="227">
        <v>2</v>
      </c>
      <c r="F383" s="228">
        <v>34173</v>
      </c>
      <c r="G383" s="227" t="s">
        <v>255</v>
      </c>
      <c r="H383" s="229">
        <v>1</v>
      </c>
      <c r="I383" s="231">
        <v>5</v>
      </c>
      <c r="J383" s="231"/>
    </row>
    <row r="384" spans="1:10" x14ac:dyDescent="0.3">
      <c r="A384" s="227">
        <v>811435</v>
      </c>
      <c r="B384" s="227" t="s">
        <v>2883</v>
      </c>
      <c r="C384" s="227" t="s">
        <v>111</v>
      </c>
      <c r="D384" s="227" t="s">
        <v>534</v>
      </c>
      <c r="E384" s="227">
        <v>2</v>
      </c>
      <c r="F384" s="228">
        <v>33894</v>
      </c>
      <c r="G384" s="227" t="s">
        <v>235</v>
      </c>
      <c r="H384" s="229">
        <v>1</v>
      </c>
      <c r="I384" s="231">
        <v>5</v>
      </c>
      <c r="J384" s="231"/>
    </row>
    <row r="385" spans="1:10" x14ac:dyDescent="0.3">
      <c r="A385" s="227">
        <v>811446</v>
      </c>
      <c r="B385" s="227" t="s">
        <v>2885</v>
      </c>
      <c r="C385" s="227" t="s">
        <v>64</v>
      </c>
      <c r="D385" s="227" t="s">
        <v>865</v>
      </c>
      <c r="E385" s="227">
        <v>2</v>
      </c>
      <c r="F385" s="228">
        <v>34363</v>
      </c>
      <c r="G385" s="227" t="s">
        <v>2886</v>
      </c>
      <c r="H385" s="229">
        <v>1</v>
      </c>
      <c r="I385" s="231">
        <v>5</v>
      </c>
      <c r="J385" s="231"/>
    </row>
    <row r="386" spans="1:10" x14ac:dyDescent="0.3">
      <c r="A386" s="227">
        <v>811458</v>
      </c>
      <c r="B386" s="227" t="s">
        <v>2889</v>
      </c>
      <c r="C386" s="227" t="s">
        <v>99</v>
      </c>
      <c r="D386" s="227" t="s">
        <v>2890</v>
      </c>
      <c r="E386" s="227">
        <v>2</v>
      </c>
      <c r="F386" s="228">
        <v>36032</v>
      </c>
      <c r="G386" s="227" t="s">
        <v>235</v>
      </c>
      <c r="H386" s="229">
        <v>1</v>
      </c>
      <c r="I386" s="231">
        <v>5</v>
      </c>
      <c r="J386" s="231"/>
    </row>
    <row r="387" spans="1:10" x14ac:dyDescent="0.3">
      <c r="A387" s="227">
        <v>811608</v>
      </c>
      <c r="B387" s="227" t="s">
        <v>2912</v>
      </c>
      <c r="C387" s="227" t="s">
        <v>2913</v>
      </c>
      <c r="D387" s="227" t="s">
        <v>1126</v>
      </c>
      <c r="E387" s="227">
        <v>2</v>
      </c>
      <c r="F387" s="228">
        <v>31729</v>
      </c>
      <c r="G387" s="227" t="s">
        <v>235</v>
      </c>
      <c r="H387" s="229">
        <v>1</v>
      </c>
      <c r="I387" s="231">
        <v>5</v>
      </c>
      <c r="J387" s="231"/>
    </row>
    <row r="388" spans="1:10" x14ac:dyDescent="0.3">
      <c r="A388" s="227">
        <v>811611</v>
      </c>
      <c r="B388" s="227" t="s">
        <v>2914</v>
      </c>
      <c r="C388" s="227" t="s">
        <v>63</v>
      </c>
      <c r="D388" s="227" t="s">
        <v>576</v>
      </c>
      <c r="E388" s="227">
        <v>2</v>
      </c>
      <c r="F388" s="228">
        <v>35923</v>
      </c>
      <c r="G388" s="227" t="s">
        <v>235</v>
      </c>
      <c r="H388" s="229">
        <v>1</v>
      </c>
      <c r="I388" s="231">
        <v>5</v>
      </c>
      <c r="J388" s="231"/>
    </row>
    <row r="389" spans="1:10" x14ac:dyDescent="0.3">
      <c r="A389" s="227">
        <v>811651</v>
      </c>
      <c r="B389" s="227" t="s">
        <v>2919</v>
      </c>
      <c r="C389" s="227" t="s">
        <v>218</v>
      </c>
      <c r="D389" s="227" t="s">
        <v>2920</v>
      </c>
      <c r="E389" s="227">
        <v>2</v>
      </c>
      <c r="F389" s="228">
        <v>33156</v>
      </c>
      <c r="G389" s="227" t="s">
        <v>586</v>
      </c>
      <c r="H389" s="229">
        <v>1</v>
      </c>
      <c r="I389" s="231">
        <v>5</v>
      </c>
      <c r="J389" s="231"/>
    </row>
    <row r="390" spans="1:10" x14ac:dyDescent="0.3">
      <c r="A390" s="227">
        <v>811660</v>
      </c>
      <c r="B390" s="227" t="s">
        <v>2921</v>
      </c>
      <c r="C390" s="227" t="s">
        <v>2922</v>
      </c>
      <c r="D390" s="227" t="s">
        <v>598</v>
      </c>
      <c r="E390" s="227">
        <v>2</v>
      </c>
      <c r="F390" s="228">
        <v>35065</v>
      </c>
      <c r="G390" s="227" t="s">
        <v>586</v>
      </c>
      <c r="H390" s="229">
        <v>1</v>
      </c>
      <c r="I390" s="231">
        <v>5</v>
      </c>
      <c r="J390" s="231"/>
    </row>
    <row r="391" spans="1:10" x14ac:dyDescent="0.3">
      <c r="A391" s="227">
        <v>811671</v>
      </c>
      <c r="B391" s="227" t="s">
        <v>2925</v>
      </c>
      <c r="C391" s="227" t="s">
        <v>307</v>
      </c>
      <c r="D391" s="227" t="s">
        <v>615</v>
      </c>
      <c r="E391" s="227">
        <v>2</v>
      </c>
      <c r="F391" s="228">
        <v>28320</v>
      </c>
      <c r="G391" s="227" t="s">
        <v>235</v>
      </c>
      <c r="H391" s="229">
        <v>1</v>
      </c>
      <c r="I391" s="231">
        <v>5</v>
      </c>
      <c r="J391" s="231"/>
    </row>
    <row r="392" spans="1:10" x14ac:dyDescent="0.3">
      <c r="A392" s="227">
        <v>811683</v>
      </c>
      <c r="B392" s="227" t="s">
        <v>2926</v>
      </c>
      <c r="C392" s="227" t="s">
        <v>2554</v>
      </c>
      <c r="D392" s="227" t="s">
        <v>509</v>
      </c>
      <c r="E392" s="227">
        <v>2</v>
      </c>
      <c r="F392" s="228">
        <v>34104</v>
      </c>
      <c r="G392" s="227" t="s">
        <v>586</v>
      </c>
      <c r="H392" s="229">
        <v>1</v>
      </c>
      <c r="I392" s="231">
        <v>5</v>
      </c>
      <c r="J392" s="231"/>
    </row>
    <row r="393" spans="1:10" x14ac:dyDescent="0.3">
      <c r="A393" s="227">
        <v>811696</v>
      </c>
      <c r="B393" s="227" t="s">
        <v>2930</v>
      </c>
      <c r="C393" s="227" t="s">
        <v>66</v>
      </c>
      <c r="D393" s="227" t="s">
        <v>654</v>
      </c>
      <c r="E393" s="227">
        <v>2</v>
      </c>
      <c r="F393" s="228">
        <v>35336</v>
      </c>
      <c r="G393" s="227" t="s">
        <v>658</v>
      </c>
      <c r="H393" s="229">
        <v>1</v>
      </c>
      <c r="I393" s="231">
        <v>5</v>
      </c>
      <c r="J393" s="231"/>
    </row>
    <row r="394" spans="1:10" x14ac:dyDescent="0.3">
      <c r="A394" s="227">
        <v>811740</v>
      </c>
      <c r="B394" s="227" t="s">
        <v>2936</v>
      </c>
      <c r="C394" s="227" t="s">
        <v>218</v>
      </c>
      <c r="D394" s="227" t="s">
        <v>717</v>
      </c>
      <c r="E394" s="227">
        <v>2</v>
      </c>
      <c r="F394" s="228">
        <v>33553</v>
      </c>
      <c r="G394" s="227" t="s">
        <v>235</v>
      </c>
      <c r="H394" s="229">
        <v>1</v>
      </c>
      <c r="I394" s="231">
        <v>5</v>
      </c>
      <c r="J394" s="231"/>
    </row>
    <row r="395" spans="1:10" x14ac:dyDescent="0.3">
      <c r="A395" s="227">
        <v>811765</v>
      </c>
      <c r="B395" s="227" t="s">
        <v>2942</v>
      </c>
      <c r="C395" s="227" t="s">
        <v>2943</v>
      </c>
      <c r="D395" s="227" t="s">
        <v>849</v>
      </c>
      <c r="E395" s="227">
        <v>2</v>
      </c>
      <c r="F395" s="228">
        <v>32874</v>
      </c>
      <c r="G395" s="227" t="s">
        <v>235</v>
      </c>
      <c r="H395" s="229">
        <v>1</v>
      </c>
      <c r="I395" s="231">
        <v>5</v>
      </c>
      <c r="J395" s="231"/>
    </row>
    <row r="396" spans="1:10" x14ac:dyDescent="0.3">
      <c r="A396" s="227">
        <v>811771</v>
      </c>
      <c r="B396" s="227" t="s">
        <v>2944</v>
      </c>
      <c r="C396" s="227" t="s">
        <v>66</v>
      </c>
      <c r="D396" s="227" t="s">
        <v>2945</v>
      </c>
      <c r="E396" s="227">
        <v>2</v>
      </c>
      <c r="F396" s="228">
        <v>34700</v>
      </c>
      <c r="G396" s="227" t="s">
        <v>1259</v>
      </c>
      <c r="H396" s="229">
        <v>1</v>
      </c>
      <c r="I396" s="231">
        <v>5</v>
      </c>
      <c r="J396" s="231"/>
    </row>
    <row r="397" spans="1:10" x14ac:dyDescent="0.3">
      <c r="A397" s="227">
        <v>811776</v>
      </c>
      <c r="B397" s="227" t="s">
        <v>2947</v>
      </c>
      <c r="C397" s="227" t="s">
        <v>2801</v>
      </c>
      <c r="D397" s="227" t="s">
        <v>679</v>
      </c>
      <c r="E397" s="227">
        <v>2</v>
      </c>
      <c r="F397" s="228">
        <v>35008</v>
      </c>
      <c r="G397" s="227" t="s">
        <v>251</v>
      </c>
      <c r="H397" s="229">
        <v>1</v>
      </c>
      <c r="I397" s="231">
        <v>5</v>
      </c>
      <c r="J397" s="231"/>
    </row>
    <row r="398" spans="1:10" x14ac:dyDescent="0.3">
      <c r="A398" s="227">
        <v>811823</v>
      </c>
      <c r="B398" s="227" t="s">
        <v>2953</v>
      </c>
      <c r="C398" s="227" t="s">
        <v>2328</v>
      </c>
      <c r="D398" s="227" t="s">
        <v>1983</v>
      </c>
      <c r="E398" s="227">
        <v>2</v>
      </c>
      <c r="G398" s="227" t="s">
        <v>630</v>
      </c>
      <c r="H398" s="229">
        <v>1</v>
      </c>
      <c r="I398" s="231">
        <v>5</v>
      </c>
      <c r="J398" s="231"/>
    </row>
    <row r="399" spans="1:10" x14ac:dyDescent="0.3">
      <c r="A399" s="227">
        <v>811853</v>
      </c>
      <c r="B399" s="227" t="s">
        <v>2956</v>
      </c>
      <c r="C399" s="227" t="s">
        <v>122</v>
      </c>
      <c r="D399" s="227" t="s">
        <v>764</v>
      </c>
      <c r="E399" s="227">
        <v>2</v>
      </c>
      <c r="F399" s="228">
        <v>32602</v>
      </c>
      <c r="G399" s="227" t="s">
        <v>235</v>
      </c>
      <c r="H399" s="229">
        <v>1</v>
      </c>
      <c r="I399" s="231">
        <v>5</v>
      </c>
      <c r="J399" s="231"/>
    </row>
    <row r="400" spans="1:10" x14ac:dyDescent="0.3">
      <c r="A400" s="227">
        <v>811954</v>
      </c>
      <c r="B400" s="227" t="s">
        <v>2966</v>
      </c>
      <c r="C400" s="227" t="s">
        <v>1294</v>
      </c>
      <c r="D400" s="227" t="s">
        <v>2967</v>
      </c>
      <c r="E400" s="227">
        <v>2</v>
      </c>
      <c r="F400" s="228">
        <v>33239</v>
      </c>
      <c r="G400" s="227" t="s">
        <v>235</v>
      </c>
      <c r="H400" s="229">
        <v>1</v>
      </c>
      <c r="I400" s="231">
        <v>5</v>
      </c>
      <c r="J400" s="231"/>
    </row>
    <row r="401" spans="1:10" x14ac:dyDescent="0.3">
      <c r="A401" s="227">
        <v>811980</v>
      </c>
      <c r="B401" s="227" t="s">
        <v>2971</v>
      </c>
      <c r="C401" s="227" t="s">
        <v>158</v>
      </c>
      <c r="D401" s="227" t="s">
        <v>674</v>
      </c>
      <c r="E401" s="227">
        <v>2</v>
      </c>
      <c r="F401" s="228">
        <v>33611</v>
      </c>
      <c r="G401" s="227" t="s">
        <v>235</v>
      </c>
      <c r="H401" s="229">
        <v>1</v>
      </c>
      <c r="I401" s="231">
        <v>5</v>
      </c>
      <c r="J401" s="231"/>
    </row>
    <row r="402" spans="1:10" x14ac:dyDescent="0.3">
      <c r="A402" s="227">
        <v>812055</v>
      </c>
      <c r="B402" s="227" t="s">
        <v>2992</v>
      </c>
      <c r="C402" s="227" t="s">
        <v>66</v>
      </c>
      <c r="D402" s="227" t="s">
        <v>641</v>
      </c>
      <c r="E402" s="227">
        <v>2</v>
      </c>
      <c r="F402" s="228">
        <v>34700</v>
      </c>
      <c r="G402" s="227" t="s">
        <v>886</v>
      </c>
      <c r="H402" s="229">
        <v>1</v>
      </c>
      <c r="I402" s="231">
        <v>5</v>
      </c>
      <c r="J402" s="231"/>
    </row>
    <row r="403" spans="1:10" x14ac:dyDescent="0.3">
      <c r="A403" s="227">
        <v>812058</v>
      </c>
      <c r="B403" s="227" t="s">
        <v>2993</v>
      </c>
      <c r="C403" s="227" t="s">
        <v>2994</v>
      </c>
      <c r="D403" s="227" t="s">
        <v>2995</v>
      </c>
      <c r="E403" s="227">
        <v>2</v>
      </c>
      <c r="F403" s="228" t="s">
        <v>2996</v>
      </c>
      <c r="G403" s="227" t="s">
        <v>235</v>
      </c>
      <c r="H403" s="229">
        <v>1</v>
      </c>
      <c r="I403" s="231">
        <v>5</v>
      </c>
      <c r="J403" s="231"/>
    </row>
    <row r="404" spans="1:10" x14ac:dyDescent="0.3">
      <c r="A404" s="227">
        <v>812078</v>
      </c>
      <c r="B404" s="227" t="s">
        <v>3001</v>
      </c>
      <c r="C404" s="227" t="s">
        <v>89</v>
      </c>
      <c r="D404" s="227" t="s">
        <v>795</v>
      </c>
      <c r="E404" s="227">
        <v>2</v>
      </c>
      <c r="F404" s="228">
        <v>35796</v>
      </c>
      <c r="G404" s="227" t="s">
        <v>575</v>
      </c>
      <c r="H404" s="229">
        <v>1</v>
      </c>
      <c r="I404" s="231">
        <v>5</v>
      </c>
      <c r="J404" s="231"/>
    </row>
    <row r="405" spans="1:10" x14ac:dyDescent="0.3">
      <c r="A405" s="227">
        <v>812079</v>
      </c>
      <c r="B405" s="227" t="s">
        <v>3002</v>
      </c>
      <c r="C405" s="227" t="s">
        <v>66</v>
      </c>
      <c r="D405" s="227" t="s">
        <v>537</v>
      </c>
      <c r="E405" s="227">
        <v>2</v>
      </c>
      <c r="F405" s="228">
        <v>34257</v>
      </c>
      <c r="G405" s="227" t="s">
        <v>554</v>
      </c>
      <c r="H405" s="229">
        <v>1</v>
      </c>
      <c r="I405" s="231">
        <v>5</v>
      </c>
      <c r="J405" s="231"/>
    </row>
    <row r="406" spans="1:10" x14ac:dyDescent="0.3">
      <c r="A406" s="227">
        <v>812082</v>
      </c>
      <c r="B406" s="227" t="s">
        <v>3003</v>
      </c>
      <c r="C406" s="227" t="s">
        <v>152</v>
      </c>
      <c r="D406" s="227" t="s">
        <v>592</v>
      </c>
      <c r="E406" s="227">
        <v>2</v>
      </c>
      <c r="F406" s="228" t="s">
        <v>3004</v>
      </c>
      <c r="G406" s="227" t="s">
        <v>235</v>
      </c>
      <c r="H406" s="229">
        <v>1</v>
      </c>
      <c r="I406" s="231">
        <v>5</v>
      </c>
      <c r="J406" s="231"/>
    </row>
    <row r="407" spans="1:10" x14ac:dyDescent="0.3">
      <c r="A407" s="227">
        <v>812085</v>
      </c>
      <c r="B407" s="227" t="s">
        <v>3005</v>
      </c>
      <c r="C407" s="227" t="s">
        <v>991</v>
      </c>
      <c r="D407" s="227" t="s">
        <v>869</v>
      </c>
      <c r="E407" s="227">
        <v>2</v>
      </c>
      <c r="F407" s="228">
        <v>34669</v>
      </c>
      <c r="G407" s="227" t="s">
        <v>1236</v>
      </c>
      <c r="H407" s="229">
        <v>1</v>
      </c>
      <c r="I407" s="231">
        <v>5</v>
      </c>
      <c r="J407" s="231"/>
    </row>
    <row r="408" spans="1:10" x14ac:dyDescent="0.3">
      <c r="A408" s="227">
        <v>812096</v>
      </c>
      <c r="B408" s="227" t="s">
        <v>3006</v>
      </c>
      <c r="C408" s="227" t="s">
        <v>1138</v>
      </c>
      <c r="D408" s="227" t="s">
        <v>641</v>
      </c>
      <c r="E408" s="227">
        <v>2</v>
      </c>
      <c r="F408" s="228">
        <v>35985</v>
      </c>
      <c r="G408" s="227" t="s">
        <v>235</v>
      </c>
      <c r="H408" s="229">
        <v>1</v>
      </c>
      <c r="I408" s="231">
        <v>5</v>
      </c>
      <c r="J408" s="231"/>
    </row>
    <row r="409" spans="1:10" x14ac:dyDescent="0.3">
      <c r="A409" s="227">
        <v>812101</v>
      </c>
      <c r="B409" s="227" t="s">
        <v>3007</v>
      </c>
      <c r="C409" s="227" t="s">
        <v>1299</v>
      </c>
      <c r="D409" s="227" t="s">
        <v>560</v>
      </c>
      <c r="E409" s="227">
        <v>2</v>
      </c>
      <c r="F409" s="228">
        <v>31787</v>
      </c>
      <c r="G409" s="227" t="s">
        <v>235</v>
      </c>
      <c r="H409" s="229">
        <v>1</v>
      </c>
      <c r="I409" s="231">
        <v>5</v>
      </c>
      <c r="J409" s="231"/>
    </row>
    <row r="410" spans="1:10" x14ac:dyDescent="0.3">
      <c r="A410" s="227">
        <v>812111</v>
      </c>
      <c r="B410" s="227" t="s">
        <v>3008</v>
      </c>
      <c r="C410" s="227" t="s">
        <v>422</v>
      </c>
      <c r="D410" s="227" t="s">
        <v>584</v>
      </c>
      <c r="E410" s="227">
        <v>2</v>
      </c>
      <c r="F410" s="228">
        <v>35065</v>
      </c>
      <c r="H410" s="229">
        <v>1</v>
      </c>
      <c r="I410" s="231">
        <v>5</v>
      </c>
      <c r="J410" s="231"/>
    </row>
    <row r="411" spans="1:10" x14ac:dyDescent="0.3">
      <c r="A411" s="227">
        <v>812113</v>
      </c>
      <c r="B411" s="227" t="s">
        <v>3009</v>
      </c>
      <c r="C411" s="227" t="s">
        <v>115</v>
      </c>
      <c r="D411" s="227" t="s">
        <v>841</v>
      </c>
      <c r="E411" s="227">
        <v>2</v>
      </c>
      <c r="F411" s="228">
        <v>35940</v>
      </c>
      <c r="G411" s="227" t="s">
        <v>235</v>
      </c>
      <c r="H411" s="229">
        <v>1</v>
      </c>
      <c r="I411" s="231">
        <v>5</v>
      </c>
      <c r="J411" s="231"/>
    </row>
    <row r="412" spans="1:10" x14ac:dyDescent="0.3">
      <c r="A412" s="227">
        <v>812123</v>
      </c>
      <c r="B412" s="227" t="s">
        <v>3010</v>
      </c>
      <c r="C412" s="227" t="s">
        <v>2801</v>
      </c>
      <c r="D412" s="227" t="s">
        <v>783</v>
      </c>
      <c r="E412" s="227">
        <v>2</v>
      </c>
      <c r="F412" s="228">
        <v>34093</v>
      </c>
      <c r="G412" s="227" t="s">
        <v>251</v>
      </c>
      <c r="H412" s="229">
        <v>1</v>
      </c>
      <c r="I412" s="231">
        <v>5</v>
      </c>
      <c r="J412" s="231"/>
    </row>
    <row r="413" spans="1:10" x14ac:dyDescent="0.3">
      <c r="A413" s="227">
        <v>812126</v>
      </c>
      <c r="B413" s="227" t="s">
        <v>3011</v>
      </c>
      <c r="C413" s="227" t="s">
        <v>68</v>
      </c>
      <c r="D413" s="227" t="s">
        <v>870</v>
      </c>
      <c r="E413" s="227">
        <v>2</v>
      </c>
      <c r="F413" s="228">
        <v>36530</v>
      </c>
      <c r="G413" s="227" t="s">
        <v>530</v>
      </c>
      <c r="H413" s="229">
        <v>1</v>
      </c>
      <c r="I413" s="231">
        <v>5</v>
      </c>
      <c r="J413" s="231"/>
    </row>
    <row r="414" spans="1:10" x14ac:dyDescent="0.3">
      <c r="A414" s="227">
        <v>812141</v>
      </c>
      <c r="B414" s="227" t="s">
        <v>3017</v>
      </c>
      <c r="C414" s="227" t="s">
        <v>89</v>
      </c>
      <c r="D414" s="227" t="s">
        <v>507</v>
      </c>
      <c r="E414" s="227">
        <v>2</v>
      </c>
      <c r="F414" s="228">
        <v>32940</v>
      </c>
      <c r="G414" s="227" t="s">
        <v>3018</v>
      </c>
      <c r="H414" s="229">
        <v>1</v>
      </c>
      <c r="I414" s="231">
        <v>5</v>
      </c>
      <c r="J414" s="231"/>
    </row>
    <row r="415" spans="1:10" x14ac:dyDescent="0.3">
      <c r="A415" s="227">
        <v>812155</v>
      </c>
      <c r="B415" s="227" t="s">
        <v>3021</v>
      </c>
      <c r="C415" s="227" t="s">
        <v>376</v>
      </c>
      <c r="D415" s="227" t="s">
        <v>787</v>
      </c>
      <c r="E415" s="227">
        <v>2</v>
      </c>
      <c r="F415" s="228">
        <v>36216</v>
      </c>
      <c r="G415" s="227" t="s">
        <v>235</v>
      </c>
      <c r="H415" s="229">
        <v>1</v>
      </c>
      <c r="I415" s="231">
        <v>5</v>
      </c>
      <c r="J415" s="231"/>
    </row>
    <row r="416" spans="1:10" x14ac:dyDescent="0.3">
      <c r="A416" s="227">
        <v>812170</v>
      </c>
      <c r="B416" s="227" t="s">
        <v>3024</v>
      </c>
      <c r="C416" s="227" t="s">
        <v>66</v>
      </c>
      <c r="D416" s="227" t="s">
        <v>576</v>
      </c>
      <c r="E416" s="227">
        <v>2</v>
      </c>
      <c r="F416" s="228">
        <v>32143</v>
      </c>
      <c r="G416" s="227" t="s">
        <v>533</v>
      </c>
      <c r="H416" s="229">
        <v>1</v>
      </c>
      <c r="I416" s="231">
        <v>5</v>
      </c>
      <c r="J416" s="231"/>
    </row>
    <row r="417" spans="1:10" x14ac:dyDescent="0.3">
      <c r="A417" s="227">
        <v>812195</v>
      </c>
      <c r="B417" s="227" t="s">
        <v>3026</v>
      </c>
      <c r="C417" s="227" t="s">
        <v>367</v>
      </c>
      <c r="D417" s="227" t="s">
        <v>544</v>
      </c>
      <c r="E417" s="227">
        <v>2</v>
      </c>
      <c r="F417" s="228">
        <v>30352</v>
      </c>
      <c r="G417" s="227" t="s">
        <v>3027</v>
      </c>
      <c r="H417" s="229">
        <v>1</v>
      </c>
      <c r="I417" s="231">
        <v>5</v>
      </c>
      <c r="J417" s="231"/>
    </row>
    <row r="418" spans="1:10" x14ac:dyDescent="0.3">
      <c r="A418" s="227">
        <v>812228</v>
      </c>
      <c r="B418" s="227" t="s">
        <v>3032</v>
      </c>
      <c r="C418" s="227" t="s">
        <v>3033</v>
      </c>
      <c r="D418" s="227" t="s">
        <v>1064</v>
      </c>
      <c r="E418" s="227">
        <v>2</v>
      </c>
      <c r="F418" s="228" t="s">
        <v>1186</v>
      </c>
      <c r="G418" s="227" t="s">
        <v>1229</v>
      </c>
      <c r="H418" s="229">
        <v>1</v>
      </c>
      <c r="I418" s="231">
        <v>5</v>
      </c>
      <c r="J418" s="231"/>
    </row>
    <row r="419" spans="1:10" x14ac:dyDescent="0.3">
      <c r="A419" s="227">
        <v>812260</v>
      </c>
      <c r="B419" s="227" t="s">
        <v>3039</v>
      </c>
      <c r="C419" s="227" t="s">
        <v>85</v>
      </c>
      <c r="D419" s="227" t="s">
        <v>659</v>
      </c>
      <c r="E419" s="227">
        <v>2</v>
      </c>
      <c r="F419" s="228">
        <v>35576</v>
      </c>
      <c r="G419" s="227" t="s">
        <v>235</v>
      </c>
      <c r="H419" s="229">
        <v>1</v>
      </c>
      <c r="I419" s="231">
        <v>5</v>
      </c>
      <c r="J419" s="231"/>
    </row>
    <row r="420" spans="1:10" x14ac:dyDescent="0.3">
      <c r="A420" s="227">
        <v>812261</v>
      </c>
      <c r="B420" s="227" t="s">
        <v>3040</v>
      </c>
      <c r="C420" s="227" t="s">
        <v>111</v>
      </c>
      <c r="D420" s="227" t="s">
        <v>654</v>
      </c>
      <c r="E420" s="227">
        <v>2</v>
      </c>
      <c r="F420" s="228">
        <v>35065</v>
      </c>
      <c r="G420" s="227" t="s">
        <v>3041</v>
      </c>
      <c r="H420" s="229">
        <v>1</v>
      </c>
      <c r="I420" s="231">
        <v>5</v>
      </c>
      <c r="J420" s="231"/>
    </row>
    <row r="421" spans="1:10" x14ac:dyDescent="0.3">
      <c r="A421" s="227">
        <v>812263</v>
      </c>
      <c r="B421" s="227" t="s">
        <v>3042</v>
      </c>
      <c r="C421" s="227" t="s">
        <v>462</v>
      </c>
      <c r="D421" s="227" t="s">
        <v>804</v>
      </c>
      <c r="E421" s="227">
        <v>2</v>
      </c>
      <c r="F421" s="228">
        <v>36320</v>
      </c>
      <c r="G421" s="227" t="s">
        <v>235</v>
      </c>
      <c r="H421" s="229">
        <v>1</v>
      </c>
      <c r="I421" s="231">
        <v>5</v>
      </c>
      <c r="J421" s="231"/>
    </row>
    <row r="422" spans="1:10" x14ac:dyDescent="0.3">
      <c r="A422" s="227">
        <v>812328</v>
      </c>
      <c r="B422" s="227" t="s">
        <v>3060</v>
      </c>
      <c r="C422" s="227" t="s">
        <v>111</v>
      </c>
      <c r="D422" s="227" t="s">
        <v>704</v>
      </c>
      <c r="E422" s="227">
        <v>2</v>
      </c>
      <c r="F422" s="228">
        <v>28672</v>
      </c>
      <c r="G422" s="227" t="s">
        <v>235</v>
      </c>
      <c r="H422" s="229">
        <v>1</v>
      </c>
      <c r="I422" s="231">
        <v>5</v>
      </c>
      <c r="J422" s="231"/>
    </row>
    <row r="423" spans="1:10" x14ac:dyDescent="0.3">
      <c r="A423" s="227">
        <v>812329</v>
      </c>
      <c r="B423" s="227" t="s">
        <v>3061</v>
      </c>
      <c r="C423" s="227" t="s">
        <v>292</v>
      </c>
      <c r="D423" s="227" t="s">
        <v>1339</v>
      </c>
      <c r="E423" s="227">
        <v>2</v>
      </c>
      <c r="F423" s="228">
        <v>32096</v>
      </c>
      <c r="G423" s="227" t="s">
        <v>235</v>
      </c>
      <c r="H423" s="229">
        <v>1</v>
      </c>
      <c r="I423" s="231">
        <v>5</v>
      </c>
      <c r="J423" s="231"/>
    </row>
    <row r="424" spans="1:10" x14ac:dyDescent="0.3">
      <c r="A424" s="227">
        <v>812338</v>
      </c>
      <c r="B424" s="227" t="s">
        <v>3063</v>
      </c>
      <c r="C424" s="227" t="s">
        <v>441</v>
      </c>
      <c r="D424" s="227" t="s">
        <v>676</v>
      </c>
      <c r="E424" s="227">
        <v>2</v>
      </c>
      <c r="F424" s="228">
        <v>35559</v>
      </c>
      <c r="G424" s="227" t="s">
        <v>3064</v>
      </c>
      <c r="H424" s="229">
        <v>1</v>
      </c>
      <c r="I424" s="231">
        <v>5</v>
      </c>
      <c r="J424" s="231"/>
    </row>
    <row r="425" spans="1:10" x14ac:dyDescent="0.3">
      <c r="A425" s="227">
        <v>812345</v>
      </c>
      <c r="B425" s="227" t="s">
        <v>3069</v>
      </c>
      <c r="C425" s="227" t="s">
        <v>116</v>
      </c>
      <c r="D425" s="227" t="s">
        <v>3070</v>
      </c>
      <c r="E425" s="227">
        <v>2</v>
      </c>
      <c r="F425" s="228">
        <v>36302</v>
      </c>
      <c r="G425" s="227" t="s">
        <v>1135</v>
      </c>
      <c r="H425" s="229">
        <v>1</v>
      </c>
      <c r="I425" s="231">
        <v>5</v>
      </c>
      <c r="J425" s="231"/>
    </row>
    <row r="426" spans="1:10" x14ac:dyDescent="0.3">
      <c r="A426" s="227">
        <v>812361</v>
      </c>
      <c r="B426" s="227" t="s">
        <v>3074</v>
      </c>
      <c r="C426" s="227" t="s">
        <v>305</v>
      </c>
      <c r="D426" s="227" t="s">
        <v>544</v>
      </c>
      <c r="E426" s="227">
        <v>2</v>
      </c>
      <c r="F426" s="228">
        <v>35278</v>
      </c>
      <c r="G426" s="227" t="s">
        <v>235</v>
      </c>
      <c r="H426" s="229">
        <v>1</v>
      </c>
      <c r="I426" s="231">
        <v>5</v>
      </c>
      <c r="J426" s="231"/>
    </row>
    <row r="427" spans="1:10" x14ac:dyDescent="0.3">
      <c r="A427" s="227">
        <v>812369</v>
      </c>
      <c r="B427" s="227" t="s">
        <v>3075</v>
      </c>
      <c r="C427" s="227" t="s">
        <v>81</v>
      </c>
      <c r="D427" s="227" t="s">
        <v>318</v>
      </c>
      <c r="E427" s="227">
        <v>2</v>
      </c>
      <c r="F427" s="228">
        <v>29753</v>
      </c>
      <c r="G427" s="227" t="s">
        <v>1223</v>
      </c>
      <c r="H427" s="229">
        <v>1</v>
      </c>
      <c r="I427" s="231">
        <v>5</v>
      </c>
      <c r="J427" s="231"/>
    </row>
    <row r="428" spans="1:10" x14ac:dyDescent="0.3">
      <c r="A428" s="227">
        <v>812371</v>
      </c>
      <c r="B428" s="227" t="s">
        <v>3076</v>
      </c>
      <c r="C428" s="227" t="s">
        <v>3077</v>
      </c>
      <c r="D428" s="227" t="s">
        <v>772</v>
      </c>
      <c r="E428" s="227">
        <v>2</v>
      </c>
      <c r="F428" s="228">
        <v>33258</v>
      </c>
      <c r="G428" s="227" t="s">
        <v>591</v>
      </c>
      <c r="H428" s="229">
        <v>1</v>
      </c>
      <c r="I428" s="231">
        <v>5</v>
      </c>
      <c r="J428" s="231"/>
    </row>
    <row r="429" spans="1:10" x14ac:dyDescent="0.3">
      <c r="A429" s="227">
        <v>812396</v>
      </c>
      <c r="B429" s="227" t="s">
        <v>3087</v>
      </c>
      <c r="C429" s="227" t="s">
        <v>64</v>
      </c>
      <c r="D429" s="227" t="s">
        <v>878</v>
      </c>
      <c r="E429" s="227">
        <v>2</v>
      </c>
      <c r="F429" s="228">
        <v>35799</v>
      </c>
      <c r="G429" s="227" t="s">
        <v>235</v>
      </c>
      <c r="H429" s="229">
        <v>1</v>
      </c>
      <c r="I429" s="231">
        <v>5</v>
      </c>
      <c r="J429" s="231"/>
    </row>
    <row r="430" spans="1:10" x14ac:dyDescent="0.3">
      <c r="A430" s="227">
        <v>812397</v>
      </c>
      <c r="B430" s="227" t="s">
        <v>3088</v>
      </c>
      <c r="C430" s="227" t="s">
        <v>217</v>
      </c>
      <c r="D430" s="227" t="s">
        <v>593</v>
      </c>
      <c r="E430" s="227">
        <v>2</v>
      </c>
      <c r="F430" s="228">
        <v>34700</v>
      </c>
      <c r="G430" s="227" t="s">
        <v>586</v>
      </c>
      <c r="H430" s="229">
        <v>1</v>
      </c>
      <c r="I430" s="231">
        <v>5</v>
      </c>
      <c r="J430" s="231"/>
    </row>
    <row r="431" spans="1:10" x14ac:dyDescent="0.3">
      <c r="A431" s="227">
        <v>812415</v>
      </c>
      <c r="B431" s="227" t="s">
        <v>3090</v>
      </c>
      <c r="C431" s="227" t="s">
        <v>301</v>
      </c>
      <c r="D431" s="227" t="s">
        <v>529</v>
      </c>
      <c r="E431" s="227">
        <v>2</v>
      </c>
      <c r="F431" s="228">
        <v>34826</v>
      </c>
      <c r="G431" s="227" t="s">
        <v>888</v>
      </c>
      <c r="H431" s="229">
        <v>1</v>
      </c>
      <c r="I431" s="231">
        <v>5</v>
      </c>
      <c r="J431" s="231"/>
    </row>
    <row r="432" spans="1:10" x14ac:dyDescent="0.3">
      <c r="A432" s="227">
        <v>812454</v>
      </c>
      <c r="B432" s="227" t="s">
        <v>3094</v>
      </c>
      <c r="C432" s="227" t="s">
        <v>118</v>
      </c>
      <c r="D432" s="227" t="s">
        <v>524</v>
      </c>
      <c r="E432" s="227">
        <v>2</v>
      </c>
      <c r="F432" s="228">
        <v>35354</v>
      </c>
      <c r="G432" s="227" t="s">
        <v>536</v>
      </c>
      <c r="H432" s="229">
        <v>1</v>
      </c>
      <c r="I432" s="231">
        <v>5</v>
      </c>
      <c r="J432" s="231"/>
    </row>
    <row r="433" spans="1:10" x14ac:dyDescent="0.3">
      <c r="A433" s="227">
        <v>812462</v>
      </c>
      <c r="B433" s="227" t="s">
        <v>3095</v>
      </c>
      <c r="C433" s="227" t="s">
        <v>102</v>
      </c>
      <c r="D433" s="227" t="s">
        <v>759</v>
      </c>
      <c r="E433" s="227">
        <v>2</v>
      </c>
      <c r="F433" s="228">
        <v>35253</v>
      </c>
      <c r="G433" s="227" t="s">
        <v>235</v>
      </c>
      <c r="H433" s="229">
        <v>1</v>
      </c>
      <c r="I433" s="231">
        <v>5</v>
      </c>
      <c r="J433" s="231"/>
    </row>
    <row r="434" spans="1:10" x14ac:dyDescent="0.3">
      <c r="A434" s="227">
        <v>812465</v>
      </c>
      <c r="B434" s="227" t="s">
        <v>3096</v>
      </c>
      <c r="C434" s="227" t="s">
        <v>1118</v>
      </c>
      <c r="D434" s="227" t="s">
        <v>507</v>
      </c>
      <c r="E434" s="227">
        <v>2</v>
      </c>
      <c r="F434" s="228">
        <v>30698</v>
      </c>
      <c r="G434" s="227" t="s">
        <v>246</v>
      </c>
      <c r="H434" s="229">
        <v>1</v>
      </c>
      <c r="I434" s="231">
        <v>5</v>
      </c>
      <c r="J434" s="231"/>
    </row>
    <row r="435" spans="1:10" x14ac:dyDescent="0.3">
      <c r="A435" s="227">
        <v>812467</v>
      </c>
      <c r="B435" s="227" t="s">
        <v>3097</v>
      </c>
      <c r="C435" s="227" t="s">
        <v>111</v>
      </c>
      <c r="D435" s="227" t="s">
        <v>627</v>
      </c>
      <c r="E435" s="227">
        <v>2</v>
      </c>
      <c r="F435" s="228" t="s">
        <v>3098</v>
      </c>
      <c r="G435" s="227" t="s">
        <v>235</v>
      </c>
      <c r="H435" s="229">
        <v>1</v>
      </c>
      <c r="I435" s="231">
        <v>5</v>
      </c>
      <c r="J435" s="231"/>
    </row>
    <row r="436" spans="1:10" x14ac:dyDescent="0.3">
      <c r="A436" s="227">
        <v>812472</v>
      </c>
      <c r="B436" s="227" t="s">
        <v>3101</v>
      </c>
      <c r="C436" s="227" t="s">
        <v>94</v>
      </c>
      <c r="D436" s="227" t="s">
        <v>722</v>
      </c>
      <c r="E436" s="227">
        <v>2</v>
      </c>
      <c r="F436" s="228">
        <v>32070</v>
      </c>
      <c r="G436" s="227" t="s">
        <v>235</v>
      </c>
      <c r="H436" s="229">
        <v>1</v>
      </c>
      <c r="I436" s="231">
        <v>5</v>
      </c>
      <c r="J436" s="231"/>
    </row>
    <row r="437" spans="1:10" x14ac:dyDescent="0.3">
      <c r="A437" s="227">
        <v>812479</v>
      </c>
      <c r="B437" s="227" t="s">
        <v>3104</v>
      </c>
      <c r="C437" s="227" t="s">
        <v>360</v>
      </c>
      <c r="D437" s="227" t="s">
        <v>1242</v>
      </c>
      <c r="E437" s="227">
        <v>2</v>
      </c>
      <c r="F437" s="228">
        <v>35431</v>
      </c>
      <c r="G437" s="227" t="s">
        <v>235</v>
      </c>
      <c r="H437" s="229">
        <v>1</v>
      </c>
      <c r="I437" s="231">
        <v>5</v>
      </c>
      <c r="J437" s="231"/>
    </row>
    <row r="438" spans="1:10" x14ac:dyDescent="0.3">
      <c r="A438" s="227">
        <v>812481</v>
      </c>
      <c r="B438" s="227" t="s">
        <v>3105</v>
      </c>
      <c r="C438" s="227" t="s">
        <v>127</v>
      </c>
      <c r="D438" s="227" t="s">
        <v>618</v>
      </c>
      <c r="E438" s="227">
        <v>2</v>
      </c>
      <c r="F438" s="228">
        <v>34132</v>
      </c>
      <c r="G438" s="227" t="s">
        <v>235</v>
      </c>
      <c r="H438" s="229">
        <v>1</v>
      </c>
      <c r="I438" s="231">
        <v>5</v>
      </c>
      <c r="J438" s="231"/>
    </row>
    <row r="439" spans="1:10" x14ac:dyDescent="0.3">
      <c r="A439" s="227">
        <v>812482</v>
      </c>
      <c r="B439" s="227" t="s">
        <v>3106</v>
      </c>
      <c r="C439" s="227" t="s">
        <v>1117</v>
      </c>
      <c r="D439" s="227" t="s">
        <v>524</v>
      </c>
      <c r="E439" s="227">
        <v>2</v>
      </c>
      <c r="F439" s="228">
        <v>35454</v>
      </c>
      <c r="G439" s="227" t="s">
        <v>235</v>
      </c>
      <c r="H439" s="229">
        <v>1</v>
      </c>
      <c r="I439" s="231">
        <v>5</v>
      </c>
      <c r="J439" s="231"/>
    </row>
    <row r="440" spans="1:10" x14ac:dyDescent="0.3">
      <c r="A440" s="227">
        <v>812483</v>
      </c>
      <c r="B440" s="227" t="s">
        <v>3106</v>
      </c>
      <c r="C440" s="227" t="s">
        <v>91</v>
      </c>
      <c r="D440" s="227" t="s">
        <v>521</v>
      </c>
      <c r="E440" s="227">
        <v>2</v>
      </c>
      <c r="F440" s="228">
        <v>35065</v>
      </c>
      <c r="G440" s="227" t="s">
        <v>235</v>
      </c>
      <c r="H440" s="229">
        <v>1</v>
      </c>
      <c r="I440" s="231">
        <v>5</v>
      </c>
      <c r="J440" s="231"/>
    </row>
    <row r="441" spans="1:10" x14ac:dyDescent="0.3">
      <c r="A441" s="227">
        <v>812487</v>
      </c>
      <c r="B441" s="227" t="s">
        <v>3107</v>
      </c>
      <c r="C441" s="227" t="s">
        <v>380</v>
      </c>
      <c r="D441" s="227" t="s">
        <v>1225</v>
      </c>
      <c r="E441" s="227">
        <v>2</v>
      </c>
      <c r="F441" s="228">
        <v>35021</v>
      </c>
      <c r="G441" s="227" t="s">
        <v>235</v>
      </c>
      <c r="H441" s="229">
        <v>1</v>
      </c>
      <c r="I441" s="231">
        <v>5</v>
      </c>
      <c r="J441" s="231"/>
    </row>
    <row r="442" spans="1:10" x14ac:dyDescent="0.3">
      <c r="A442" s="227">
        <v>812496</v>
      </c>
      <c r="B442" s="227" t="s">
        <v>3111</v>
      </c>
      <c r="C442" s="227" t="s">
        <v>137</v>
      </c>
      <c r="D442" s="227" t="s">
        <v>573</v>
      </c>
      <c r="E442" s="227">
        <v>2</v>
      </c>
      <c r="F442" s="228">
        <v>30604</v>
      </c>
      <c r="G442" s="227" t="s">
        <v>3112</v>
      </c>
      <c r="H442" s="229">
        <v>1</v>
      </c>
      <c r="I442" s="231">
        <v>5</v>
      </c>
      <c r="J442" s="231"/>
    </row>
    <row r="443" spans="1:10" x14ac:dyDescent="0.3">
      <c r="A443" s="227">
        <v>812498</v>
      </c>
      <c r="B443" s="227" t="s">
        <v>3113</v>
      </c>
      <c r="C443" s="227" t="s">
        <v>314</v>
      </c>
      <c r="D443" s="227" t="s">
        <v>607</v>
      </c>
      <c r="E443" s="227">
        <v>2</v>
      </c>
      <c r="F443" s="228">
        <v>33795</v>
      </c>
      <c r="G443" s="227" t="s">
        <v>3114</v>
      </c>
      <c r="H443" s="229">
        <v>1</v>
      </c>
      <c r="I443" s="231">
        <v>5</v>
      </c>
      <c r="J443" s="231"/>
    </row>
    <row r="444" spans="1:10" x14ac:dyDescent="0.3">
      <c r="A444" s="227">
        <v>812503</v>
      </c>
      <c r="B444" s="227" t="s">
        <v>3115</v>
      </c>
      <c r="C444" s="227" t="s">
        <v>3116</v>
      </c>
      <c r="D444" s="227" t="s">
        <v>1323</v>
      </c>
      <c r="E444" s="227">
        <v>2</v>
      </c>
      <c r="F444" s="228">
        <v>34571</v>
      </c>
      <c r="G444" s="227" t="s">
        <v>591</v>
      </c>
      <c r="H444" s="229">
        <v>1</v>
      </c>
      <c r="I444" s="231">
        <v>5</v>
      </c>
      <c r="J444" s="231"/>
    </row>
    <row r="445" spans="1:10" x14ac:dyDescent="0.3">
      <c r="A445" s="227">
        <v>812509</v>
      </c>
      <c r="B445" s="227" t="s">
        <v>3119</v>
      </c>
      <c r="C445" s="227" t="s">
        <v>111</v>
      </c>
      <c r="D445" s="227" t="s">
        <v>641</v>
      </c>
      <c r="E445" s="227">
        <v>2</v>
      </c>
      <c r="F445" s="228">
        <v>35910</v>
      </c>
      <c r="G445" s="227" t="s">
        <v>469</v>
      </c>
      <c r="H445" s="229">
        <v>1</v>
      </c>
      <c r="I445" s="231">
        <v>5</v>
      </c>
      <c r="J445" s="231"/>
    </row>
    <row r="446" spans="1:10" x14ac:dyDescent="0.3">
      <c r="A446" s="227">
        <v>812521</v>
      </c>
      <c r="B446" s="227" t="s">
        <v>3122</v>
      </c>
      <c r="C446" s="227" t="s">
        <v>1281</v>
      </c>
      <c r="D446" s="227" t="s">
        <v>655</v>
      </c>
      <c r="E446" s="227">
        <v>2</v>
      </c>
      <c r="F446" s="228">
        <v>33821</v>
      </c>
      <c r="G446" s="227" t="s">
        <v>235</v>
      </c>
      <c r="H446" s="229">
        <v>1</v>
      </c>
      <c r="I446" s="231">
        <v>5</v>
      </c>
      <c r="J446" s="231"/>
    </row>
    <row r="447" spans="1:10" x14ac:dyDescent="0.3">
      <c r="A447" s="227">
        <v>812524</v>
      </c>
      <c r="B447" s="227" t="s">
        <v>3123</v>
      </c>
      <c r="C447" s="227" t="s">
        <v>97</v>
      </c>
      <c r="D447" s="227" t="s">
        <v>500</v>
      </c>
      <c r="E447" s="227">
        <v>2</v>
      </c>
      <c r="F447" s="228">
        <v>35192</v>
      </c>
      <c r="G447" s="227" t="s">
        <v>508</v>
      </c>
      <c r="H447" s="229">
        <v>1</v>
      </c>
      <c r="I447" s="231">
        <v>5</v>
      </c>
      <c r="J447" s="231"/>
    </row>
    <row r="448" spans="1:10" x14ac:dyDescent="0.3">
      <c r="A448" s="227">
        <v>812539</v>
      </c>
      <c r="B448" s="227" t="s">
        <v>3125</v>
      </c>
      <c r="C448" s="227" t="s">
        <v>1138</v>
      </c>
      <c r="D448" s="227" t="s">
        <v>641</v>
      </c>
      <c r="E448" s="227">
        <v>2</v>
      </c>
      <c r="F448" s="228">
        <v>33748</v>
      </c>
      <c r="G448" s="227" t="s">
        <v>235</v>
      </c>
      <c r="H448" s="229">
        <v>1</v>
      </c>
      <c r="I448" s="231">
        <v>5</v>
      </c>
      <c r="J448" s="231"/>
    </row>
    <row r="449" spans="1:10" x14ac:dyDescent="0.3">
      <c r="A449" s="227">
        <v>812549</v>
      </c>
      <c r="B449" s="227" t="s">
        <v>3132</v>
      </c>
      <c r="C449" s="227" t="s">
        <v>87</v>
      </c>
      <c r="D449" s="227" t="s">
        <v>316</v>
      </c>
      <c r="E449" s="227">
        <v>2</v>
      </c>
      <c r="F449" s="228">
        <v>34700</v>
      </c>
      <c r="G449" s="227" t="s">
        <v>235</v>
      </c>
      <c r="H449" s="229">
        <v>1</v>
      </c>
      <c r="I449" s="231">
        <v>5</v>
      </c>
      <c r="J449" s="231"/>
    </row>
    <row r="450" spans="1:10" x14ac:dyDescent="0.3">
      <c r="A450" s="227">
        <v>812562</v>
      </c>
      <c r="B450" s="227" t="s">
        <v>3136</v>
      </c>
      <c r="C450" s="227" t="s">
        <v>423</v>
      </c>
      <c r="D450" s="227" t="s">
        <v>500</v>
      </c>
      <c r="E450" s="227">
        <v>2</v>
      </c>
      <c r="F450" s="228">
        <v>32782</v>
      </c>
      <c r="G450" s="227" t="s">
        <v>235</v>
      </c>
      <c r="H450" s="229">
        <v>1</v>
      </c>
      <c r="I450" s="231">
        <v>5</v>
      </c>
      <c r="J450" s="231"/>
    </row>
    <row r="451" spans="1:10" x14ac:dyDescent="0.3">
      <c r="A451" s="227">
        <v>812568</v>
      </c>
      <c r="B451" s="227" t="s">
        <v>3138</v>
      </c>
      <c r="C451" s="227" t="s">
        <v>105</v>
      </c>
      <c r="D451" s="227" t="s">
        <v>528</v>
      </c>
      <c r="E451" s="227">
        <v>2</v>
      </c>
      <c r="F451" s="228">
        <v>34456</v>
      </c>
      <c r="G451" s="227" t="s">
        <v>557</v>
      </c>
      <c r="H451" s="229">
        <v>1</v>
      </c>
      <c r="I451" s="231">
        <v>5</v>
      </c>
      <c r="J451" s="231"/>
    </row>
    <row r="452" spans="1:10" x14ac:dyDescent="0.3">
      <c r="A452" s="227">
        <v>812569</v>
      </c>
      <c r="B452" s="227" t="s">
        <v>3139</v>
      </c>
      <c r="C452" s="227" t="s">
        <v>96</v>
      </c>
      <c r="D452" s="227" t="s">
        <v>528</v>
      </c>
      <c r="E452" s="227">
        <v>2</v>
      </c>
      <c r="F452" s="228">
        <v>35431</v>
      </c>
      <c r="G452" s="227" t="s">
        <v>235</v>
      </c>
      <c r="H452" s="229">
        <v>1</v>
      </c>
      <c r="I452" s="231">
        <v>5</v>
      </c>
      <c r="J452" s="231"/>
    </row>
    <row r="453" spans="1:10" x14ac:dyDescent="0.3">
      <c r="A453" s="227">
        <v>812572</v>
      </c>
      <c r="B453" s="227" t="s">
        <v>3141</v>
      </c>
      <c r="C453" s="227" t="s">
        <v>118</v>
      </c>
      <c r="D453" s="227" t="s">
        <v>3142</v>
      </c>
      <c r="E453" s="227">
        <v>2</v>
      </c>
      <c r="F453" s="228">
        <v>36411</v>
      </c>
      <c r="G453" s="227" t="s">
        <v>510</v>
      </c>
      <c r="H453" s="229">
        <v>1</v>
      </c>
      <c r="I453" s="231">
        <v>5</v>
      </c>
      <c r="J453" s="231"/>
    </row>
    <row r="454" spans="1:10" x14ac:dyDescent="0.3">
      <c r="A454" s="227">
        <v>812574</v>
      </c>
      <c r="B454" s="227" t="s">
        <v>3143</v>
      </c>
      <c r="C454" s="227" t="s">
        <v>99</v>
      </c>
      <c r="D454" s="227" t="s">
        <v>528</v>
      </c>
      <c r="E454" s="227">
        <v>2</v>
      </c>
      <c r="F454" s="228">
        <v>32538</v>
      </c>
      <c r="G454" s="227" t="s">
        <v>235</v>
      </c>
      <c r="H454" s="229">
        <v>1</v>
      </c>
      <c r="I454" s="231">
        <v>5</v>
      </c>
      <c r="J454" s="231"/>
    </row>
    <row r="455" spans="1:10" x14ac:dyDescent="0.3">
      <c r="A455" s="227">
        <v>812594</v>
      </c>
      <c r="B455" s="227" t="s">
        <v>3146</v>
      </c>
      <c r="C455" s="227" t="s">
        <v>94</v>
      </c>
      <c r="D455" s="227" t="s">
        <v>560</v>
      </c>
      <c r="E455" s="227">
        <v>2</v>
      </c>
      <c r="F455" s="228">
        <v>35586</v>
      </c>
      <c r="G455" s="227" t="s">
        <v>789</v>
      </c>
      <c r="H455" s="229">
        <v>1</v>
      </c>
      <c r="I455" s="231">
        <v>5</v>
      </c>
      <c r="J455" s="231"/>
    </row>
    <row r="456" spans="1:10" x14ac:dyDescent="0.3">
      <c r="A456" s="227">
        <v>812613</v>
      </c>
      <c r="B456" s="227" t="s">
        <v>3151</v>
      </c>
      <c r="C456" s="227" t="s">
        <v>133</v>
      </c>
      <c r="D456" s="227" t="s">
        <v>759</v>
      </c>
      <c r="E456" s="227">
        <v>2</v>
      </c>
      <c r="F456" s="228">
        <v>34700</v>
      </c>
      <c r="G456" s="227" t="s">
        <v>3152</v>
      </c>
      <c r="H456" s="229">
        <v>1</v>
      </c>
      <c r="I456" s="231">
        <v>5</v>
      </c>
      <c r="J456" s="231"/>
    </row>
    <row r="457" spans="1:10" x14ac:dyDescent="0.3">
      <c r="A457" s="227">
        <v>812614</v>
      </c>
      <c r="B457" s="227" t="s">
        <v>466</v>
      </c>
      <c r="C457" s="227" t="s">
        <v>70</v>
      </c>
      <c r="D457" s="227" t="s">
        <v>3153</v>
      </c>
      <c r="E457" s="227">
        <v>2</v>
      </c>
      <c r="F457" s="228">
        <v>34626</v>
      </c>
      <c r="G457" s="227" t="s">
        <v>561</v>
      </c>
      <c r="H457" s="229">
        <v>1</v>
      </c>
      <c r="I457" s="231">
        <v>5</v>
      </c>
      <c r="J457" s="231"/>
    </row>
    <row r="458" spans="1:10" x14ac:dyDescent="0.3">
      <c r="A458" s="227">
        <v>812698</v>
      </c>
      <c r="B458" s="227" t="s">
        <v>3172</v>
      </c>
      <c r="C458" s="227" t="s">
        <v>319</v>
      </c>
      <c r="D458" s="227" t="s">
        <v>573</v>
      </c>
      <c r="E458" s="227">
        <v>2</v>
      </c>
      <c r="F458" s="228">
        <v>36161</v>
      </c>
      <c r="G458" s="227" t="s">
        <v>235</v>
      </c>
      <c r="H458" s="229">
        <v>1</v>
      </c>
      <c r="I458" s="231">
        <v>5</v>
      </c>
      <c r="J458" s="231"/>
    </row>
    <row r="459" spans="1:10" x14ac:dyDescent="0.3">
      <c r="A459" s="227">
        <v>812700</v>
      </c>
      <c r="B459" s="227" t="s">
        <v>3173</v>
      </c>
      <c r="C459" s="227" t="s">
        <v>83</v>
      </c>
      <c r="D459" s="227" t="s">
        <v>764</v>
      </c>
      <c r="E459" s="227">
        <v>2</v>
      </c>
      <c r="F459" s="228">
        <v>35886</v>
      </c>
      <c r="G459" s="227" t="s">
        <v>235</v>
      </c>
      <c r="H459" s="229">
        <v>1</v>
      </c>
      <c r="I459" s="231">
        <v>5</v>
      </c>
      <c r="J459" s="231"/>
    </row>
    <row r="460" spans="1:10" x14ac:dyDescent="0.3">
      <c r="A460" s="227">
        <v>812702</v>
      </c>
      <c r="B460" s="227" t="s">
        <v>3174</v>
      </c>
      <c r="C460" s="227" t="s">
        <v>1262</v>
      </c>
      <c r="D460" s="227" t="s">
        <v>529</v>
      </c>
      <c r="E460" s="227">
        <v>2</v>
      </c>
      <c r="F460" s="228">
        <v>35065</v>
      </c>
      <c r="G460" s="227" t="s">
        <v>246</v>
      </c>
      <c r="H460" s="229">
        <v>1</v>
      </c>
      <c r="I460" s="231">
        <v>5</v>
      </c>
      <c r="J460" s="231"/>
    </row>
    <row r="461" spans="1:10" x14ac:dyDescent="0.3">
      <c r="A461" s="227">
        <v>812737</v>
      </c>
      <c r="B461" s="227" t="s">
        <v>3182</v>
      </c>
      <c r="C461" s="227" t="s">
        <v>329</v>
      </c>
      <c r="D461" s="227" t="s">
        <v>523</v>
      </c>
      <c r="E461" s="227">
        <v>2</v>
      </c>
      <c r="F461" s="228">
        <v>36161</v>
      </c>
      <c r="G461" s="227" t="s">
        <v>235</v>
      </c>
      <c r="H461" s="229">
        <v>1</v>
      </c>
      <c r="I461" s="231">
        <v>5</v>
      </c>
      <c r="J461" s="231"/>
    </row>
    <row r="462" spans="1:10" x14ac:dyDescent="0.3">
      <c r="A462" s="227">
        <v>812780</v>
      </c>
      <c r="B462" s="227" t="s">
        <v>3186</v>
      </c>
      <c r="C462" s="227" t="s">
        <v>86</v>
      </c>
      <c r="D462" s="227" t="s">
        <v>870</v>
      </c>
      <c r="E462" s="227">
        <v>2</v>
      </c>
      <c r="F462" s="228">
        <v>35691</v>
      </c>
      <c r="G462" s="227" t="s">
        <v>235</v>
      </c>
      <c r="H462" s="229">
        <v>1</v>
      </c>
      <c r="I462" s="231">
        <v>5</v>
      </c>
      <c r="J462" s="231"/>
    </row>
    <row r="463" spans="1:10" x14ac:dyDescent="0.3">
      <c r="A463" s="227">
        <v>812784</v>
      </c>
      <c r="B463" s="227" t="s">
        <v>3189</v>
      </c>
      <c r="C463" s="227" t="s">
        <v>3190</v>
      </c>
      <c r="D463" s="227" t="s">
        <v>722</v>
      </c>
      <c r="E463" s="227">
        <v>2</v>
      </c>
      <c r="F463" s="228">
        <v>35796</v>
      </c>
      <c r="G463" s="227" t="s">
        <v>235</v>
      </c>
      <c r="H463" s="229">
        <v>1</v>
      </c>
      <c r="I463" s="231">
        <v>5</v>
      </c>
      <c r="J463" s="231"/>
    </row>
    <row r="464" spans="1:10" x14ac:dyDescent="0.3">
      <c r="A464" s="227">
        <v>812792</v>
      </c>
      <c r="B464" s="227" t="s">
        <v>3191</v>
      </c>
      <c r="C464" s="227" t="s">
        <v>89</v>
      </c>
      <c r="D464" s="227" t="s">
        <v>743</v>
      </c>
      <c r="E464" s="227">
        <v>2</v>
      </c>
      <c r="F464" s="228">
        <v>28474</v>
      </c>
      <c r="G464" s="227" t="s">
        <v>235</v>
      </c>
      <c r="H464" s="229">
        <v>1</v>
      </c>
      <c r="I464" s="231">
        <v>5</v>
      </c>
      <c r="J464" s="231"/>
    </row>
    <row r="465" spans="1:10" x14ac:dyDescent="0.3">
      <c r="A465" s="227">
        <v>812815</v>
      </c>
      <c r="B465" s="227" t="s">
        <v>3196</v>
      </c>
      <c r="C465" s="227" t="s">
        <v>67</v>
      </c>
      <c r="D465" s="227" t="s">
        <v>511</v>
      </c>
      <c r="E465" s="227">
        <v>2</v>
      </c>
      <c r="F465" s="228">
        <v>35459</v>
      </c>
      <c r="G465" s="227" t="s">
        <v>235</v>
      </c>
      <c r="H465" s="229">
        <v>1</v>
      </c>
      <c r="I465" s="231">
        <v>5</v>
      </c>
      <c r="J465" s="231"/>
    </row>
    <row r="466" spans="1:10" x14ac:dyDescent="0.3">
      <c r="A466" s="227">
        <v>812840</v>
      </c>
      <c r="B466" s="227" t="s">
        <v>3200</v>
      </c>
      <c r="C466" s="227" t="s">
        <v>3201</v>
      </c>
      <c r="D466" s="227" t="s">
        <v>720</v>
      </c>
      <c r="E466" s="227">
        <v>2</v>
      </c>
      <c r="F466" s="228">
        <v>30810</v>
      </c>
      <c r="G466" s="227" t="s">
        <v>235</v>
      </c>
      <c r="H466" s="229">
        <v>1</v>
      </c>
      <c r="I466" s="231">
        <v>5</v>
      </c>
      <c r="J466" s="231"/>
    </row>
    <row r="467" spans="1:10" x14ac:dyDescent="0.3">
      <c r="A467" s="227">
        <v>812850</v>
      </c>
      <c r="B467" s="227" t="s">
        <v>3202</v>
      </c>
      <c r="C467" s="227" t="s">
        <v>147</v>
      </c>
      <c r="D467" s="227" t="s">
        <v>628</v>
      </c>
      <c r="E467" s="227">
        <v>2</v>
      </c>
      <c r="F467" s="228">
        <v>34880</v>
      </c>
      <c r="G467" s="227" t="s">
        <v>616</v>
      </c>
      <c r="H467" s="229">
        <v>1</v>
      </c>
      <c r="I467" s="231">
        <v>5</v>
      </c>
      <c r="J467" s="231"/>
    </row>
    <row r="468" spans="1:10" x14ac:dyDescent="0.3">
      <c r="A468" s="227">
        <v>812864</v>
      </c>
      <c r="B468" s="227" t="s">
        <v>3207</v>
      </c>
      <c r="C468" s="227" t="s">
        <v>316</v>
      </c>
      <c r="D468" s="227" t="s">
        <v>1345</v>
      </c>
      <c r="E468" s="227">
        <v>2</v>
      </c>
      <c r="F468" s="228">
        <v>35823</v>
      </c>
      <c r="G468" s="227" t="s">
        <v>235</v>
      </c>
      <c r="H468" s="229">
        <v>1</v>
      </c>
      <c r="I468" s="231">
        <v>5</v>
      </c>
      <c r="J468" s="231"/>
    </row>
    <row r="469" spans="1:10" x14ac:dyDescent="0.3">
      <c r="A469" s="227">
        <v>812870</v>
      </c>
      <c r="B469" s="227" t="s">
        <v>3208</v>
      </c>
      <c r="C469" s="227" t="s">
        <v>127</v>
      </c>
      <c r="D469" s="227" t="s">
        <v>851</v>
      </c>
      <c r="E469" s="227">
        <v>2</v>
      </c>
      <c r="F469" s="228" t="s">
        <v>3209</v>
      </c>
      <c r="G469" s="227" t="s">
        <v>235</v>
      </c>
      <c r="H469" s="229">
        <v>1</v>
      </c>
      <c r="I469" s="231">
        <v>5</v>
      </c>
      <c r="J469" s="231"/>
    </row>
    <row r="470" spans="1:10" x14ac:dyDescent="0.3">
      <c r="A470" s="227">
        <v>812871</v>
      </c>
      <c r="B470" s="227" t="s">
        <v>3210</v>
      </c>
      <c r="C470" s="227" t="s">
        <v>297</v>
      </c>
      <c r="D470" s="227" t="s">
        <v>722</v>
      </c>
      <c r="E470" s="227">
        <v>2</v>
      </c>
      <c r="F470" s="228">
        <v>36453</v>
      </c>
      <c r="G470" s="227" t="s">
        <v>235</v>
      </c>
      <c r="H470" s="229">
        <v>1</v>
      </c>
      <c r="I470" s="231">
        <v>5</v>
      </c>
      <c r="J470" s="231"/>
    </row>
    <row r="471" spans="1:10" x14ac:dyDescent="0.3">
      <c r="A471" s="227">
        <v>812872</v>
      </c>
      <c r="B471" s="227" t="s">
        <v>3211</v>
      </c>
      <c r="C471" s="227" t="s">
        <v>133</v>
      </c>
      <c r="D471" s="227" t="s">
        <v>813</v>
      </c>
      <c r="E471" s="227">
        <v>2</v>
      </c>
      <c r="F471" s="228">
        <v>34700</v>
      </c>
      <c r="G471" s="227" t="s">
        <v>3212</v>
      </c>
      <c r="H471" s="229">
        <v>1</v>
      </c>
      <c r="I471" s="231">
        <v>5</v>
      </c>
      <c r="J471" s="231"/>
    </row>
    <row r="472" spans="1:10" x14ac:dyDescent="0.3">
      <c r="A472" s="227">
        <v>812893</v>
      </c>
      <c r="B472" s="227" t="s">
        <v>3214</v>
      </c>
      <c r="C472" s="227" t="s">
        <v>966</v>
      </c>
      <c r="D472" s="227" t="s">
        <v>783</v>
      </c>
      <c r="E472" s="227">
        <v>2</v>
      </c>
      <c r="F472" s="228">
        <v>36746</v>
      </c>
      <c r="G472" s="227" t="s">
        <v>235</v>
      </c>
      <c r="H472" s="229">
        <v>1</v>
      </c>
      <c r="I472" s="231">
        <v>5</v>
      </c>
      <c r="J472" s="231"/>
    </row>
    <row r="473" spans="1:10" x14ac:dyDescent="0.3">
      <c r="A473" s="227">
        <v>812896</v>
      </c>
      <c r="B473" s="227" t="s">
        <v>3215</v>
      </c>
      <c r="C473" s="227" t="s">
        <v>427</v>
      </c>
      <c r="D473" s="227" t="s">
        <v>828</v>
      </c>
      <c r="E473" s="227">
        <v>2</v>
      </c>
      <c r="F473" s="228">
        <v>35312</v>
      </c>
      <c r="G473" s="227" t="s">
        <v>235</v>
      </c>
      <c r="H473" s="229">
        <v>1</v>
      </c>
      <c r="I473" s="231">
        <v>5</v>
      </c>
      <c r="J473" s="231"/>
    </row>
    <row r="474" spans="1:10" x14ac:dyDescent="0.3">
      <c r="A474" s="227">
        <v>812905</v>
      </c>
      <c r="B474" s="227" t="s">
        <v>3216</v>
      </c>
      <c r="C474" s="227" t="s">
        <v>140</v>
      </c>
      <c r="D474" s="227" t="s">
        <v>189</v>
      </c>
      <c r="E474" s="227">
        <v>2</v>
      </c>
      <c r="F474" s="228">
        <v>30077</v>
      </c>
      <c r="G474" s="227" t="s">
        <v>235</v>
      </c>
      <c r="H474" s="229">
        <v>1</v>
      </c>
      <c r="I474" s="231">
        <v>5</v>
      </c>
      <c r="J474" s="231"/>
    </row>
    <row r="475" spans="1:10" x14ac:dyDescent="0.3">
      <c r="A475" s="227">
        <v>812909</v>
      </c>
      <c r="B475" s="227" t="s">
        <v>3217</v>
      </c>
      <c r="C475" s="227" t="s">
        <v>334</v>
      </c>
      <c r="D475" s="227" t="s">
        <v>736</v>
      </c>
      <c r="E475" s="227">
        <v>2</v>
      </c>
      <c r="F475" s="228" t="s">
        <v>3218</v>
      </c>
      <c r="G475" s="227" t="s">
        <v>3219</v>
      </c>
      <c r="H475" s="229">
        <v>1</v>
      </c>
      <c r="I475" s="231">
        <v>5</v>
      </c>
      <c r="J475" s="231"/>
    </row>
    <row r="476" spans="1:10" x14ac:dyDescent="0.3">
      <c r="A476" s="227">
        <v>813004</v>
      </c>
      <c r="B476" s="227" t="s">
        <v>1291</v>
      </c>
      <c r="C476" s="227" t="s">
        <v>64</v>
      </c>
      <c r="D476" s="227" t="s">
        <v>615</v>
      </c>
      <c r="E476" s="227">
        <v>2</v>
      </c>
      <c r="F476" s="228">
        <v>31959</v>
      </c>
      <c r="G476" s="227" t="s">
        <v>235</v>
      </c>
      <c r="H476" s="229">
        <v>1</v>
      </c>
      <c r="I476" s="231">
        <v>5</v>
      </c>
      <c r="J476" s="231"/>
    </row>
    <row r="477" spans="1:10" x14ac:dyDescent="0.3">
      <c r="A477" s="227">
        <v>813087</v>
      </c>
      <c r="B477" s="227" t="s">
        <v>3241</v>
      </c>
      <c r="C477" s="227" t="s">
        <v>71</v>
      </c>
      <c r="D477" s="227" t="s">
        <v>544</v>
      </c>
      <c r="E477" s="227">
        <v>2</v>
      </c>
      <c r="F477" s="228" t="s">
        <v>3242</v>
      </c>
      <c r="G477" s="227" t="s">
        <v>591</v>
      </c>
      <c r="H477" s="229">
        <v>1</v>
      </c>
      <c r="I477" s="231">
        <v>5</v>
      </c>
      <c r="J477" s="231"/>
    </row>
    <row r="478" spans="1:10" x14ac:dyDescent="0.3">
      <c r="A478" s="227">
        <v>813089</v>
      </c>
      <c r="B478" s="227" t="s">
        <v>3244</v>
      </c>
      <c r="C478" s="227" t="s">
        <v>133</v>
      </c>
      <c r="D478" s="227" t="s">
        <v>505</v>
      </c>
      <c r="E478" s="227">
        <v>2</v>
      </c>
      <c r="F478" s="228">
        <v>35688</v>
      </c>
      <c r="G478" s="227" t="s">
        <v>575</v>
      </c>
      <c r="H478" s="229">
        <v>1</v>
      </c>
      <c r="I478" s="231">
        <v>5</v>
      </c>
      <c r="J478" s="231"/>
    </row>
    <row r="479" spans="1:10" x14ac:dyDescent="0.3">
      <c r="A479" s="227">
        <v>813090</v>
      </c>
      <c r="B479" s="227" t="s">
        <v>3245</v>
      </c>
      <c r="C479" s="227" t="s">
        <v>91</v>
      </c>
      <c r="D479" s="227" t="s">
        <v>1141</v>
      </c>
      <c r="E479" s="227">
        <v>2</v>
      </c>
      <c r="F479" s="228">
        <v>35797</v>
      </c>
      <c r="G479" s="227" t="s">
        <v>822</v>
      </c>
      <c r="H479" s="229">
        <v>1</v>
      </c>
      <c r="I479" s="231">
        <v>5</v>
      </c>
      <c r="J479" s="231"/>
    </row>
    <row r="480" spans="1:10" x14ac:dyDescent="0.3">
      <c r="A480" s="227">
        <v>813102</v>
      </c>
      <c r="B480" s="227" t="s">
        <v>3246</v>
      </c>
      <c r="C480" s="227" t="s">
        <v>3247</v>
      </c>
      <c r="D480" s="227" t="s">
        <v>687</v>
      </c>
      <c r="E480" s="227">
        <v>2</v>
      </c>
      <c r="F480" s="228">
        <v>31258</v>
      </c>
      <c r="G480" s="227" t="s">
        <v>235</v>
      </c>
      <c r="H480" s="229">
        <v>1</v>
      </c>
      <c r="I480" s="231">
        <v>5</v>
      </c>
      <c r="J480" s="231"/>
    </row>
    <row r="481" spans="1:10" x14ac:dyDescent="0.3">
      <c r="A481" s="227">
        <v>813108</v>
      </c>
      <c r="B481" s="227" t="s">
        <v>3248</v>
      </c>
      <c r="C481" s="227" t="s">
        <v>141</v>
      </c>
      <c r="D481" s="227" t="s">
        <v>856</v>
      </c>
      <c r="E481" s="227">
        <v>2</v>
      </c>
      <c r="F481" s="228">
        <v>36377</v>
      </c>
      <c r="G481" s="227" t="s">
        <v>757</v>
      </c>
      <c r="H481" s="229">
        <v>1</v>
      </c>
      <c r="I481" s="231">
        <v>5</v>
      </c>
      <c r="J481" s="231"/>
    </row>
    <row r="482" spans="1:10" x14ac:dyDescent="0.3">
      <c r="A482" s="227">
        <v>813133</v>
      </c>
      <c r="B482" s="227" t="s">
        <v>3256</v>
      </c>
      <c r="C482" s="227" t="s">
        <v>71</v>
      </c>
      <c r="D482" s="227" t="s">
        <v>3257</v>
      </c>
      <c r="E482" s="227">
        <v>2</v>
      </c>
      <c r="F482" s="228">
        <v>33972</v>
      </c>
      <c r="G482" s="227" t="s">
        <v>538</v>
      </c>
      <c r="H482" s="229">
        <v>1</v>
      </c>
      <c r="I482" s="231">
        <v>5</v>
      </c>
      <c r="J482" s="231"/>
    </row>
    <row r="483" spans="1:10" x14ac:dyDescent="0.3">
      <c r="A483" s="227">
        <v>813141</v>
      </c>
      <c r="B483" s="227" t="s">
        <v>3261</v>
      </c>
      <c r="C483" s="227" t="s">
        <v>374</v>
      </c>
      <c r="D483" s="227" t="s">
        <v>1297</v>
      </c>
      <c r="E483" s="227">
        <v>2</v>
      </c>
      <c r="F483" s="228">
        <v>33071</v>
      </c>
      <c r="G483" s="227" t="s">
        <v>536</v>
      </c>
      <c r="H483" s="229">
        <v>1</v>
      </c>
      <c r="I483" s="231">
        <v>5</v>
      </c>
      <c r="J483" s="231"/>
    </row>
    <row r="484" spans="1:10" x14ac:dyDescent="0.3">
      <c r="A484" s="227">
        <v>813151</v>
      </c>
      <c r="B484" s="227" t="s">
        <v>3262</v>
      </c>
      <c r="C484" s="227" t="s">
        <v>89</v>
      </c>
      <c r="D484" s="227" t="s">
        <v>1249</v>
      </c>
      <c r="E484" s="227">
        <v>2</v>
      </c>
      <c r="F484" s="228">
        <v>35533</v>
      </c>
      <c r="G484" s="227" t="s">
        <v>873</v>
      </c>
      <c r="H484" s="229">
        <v>1</v>
      </c>
      <c r="I484" s="231">
        <v>5</v>
      </c>
      <c r="J484" s="231"/>
    </row>
    <row r="485" spans="1:10" x14ac:dyDescent="0.3">
      <c r="A485" s="227">
        <v>813152</v>
      </c>
      <c r="B485" s="227" t="s">
        <v>3263</v>
      </c>
      <c r="C485" s="227" t="s">
        <v>3264</v>
      </c>
      <c r="D485" s="227" t="s">
        <v>655</v>
      </c>
      <c r="E485" s="227">
        <v>2</v>
      </c>
      <c r="F485" s="228">
        <v>36526</v>
      </c>
      <c r="G485" s="227" t="s">
        <v>255</v>
      </c>
      <c r="H485" s="229">
        <v>1</v>
      </c>
      <c r="I485" s="231">
        <v>5</v>
      </c>
      <c r="J485" s="231"/>
    </row>
    <row r="486" spans="1:10" x14ac:dyDescent="0.3">
      <c r="A486" s="227">
        <v>813192</v>
      </c>
      <c r="B486" s="227" t="s">
        <v>3273</v>
      </c>
      <c r="C486" s="227" t="s">
        <v>64</v>
      </c>
      <c r="D486" s="227" t="s">
        <v>3274</v>
      </c>
      <c r="E486" s="227">
        <v>2</v>
      </c>
      <c r="F486" s="228">
        <v>32938</v>
      </c>
      <c r="G486" s="227" t="s">
        <v>235</v>
      </c>
      <c r="H486" s="229">
        <v>1</v>
      </c>
      <c r="I486" s="231">
        <v>5</v>
      </c>
      <c r="J486" s="231"/>
    </row>
    <row r="487" spans="1:10" x14ac:dyDescent="0.3">
      <c r="A487" s="227">
        <v>813197</v>
      </c>
      <c r="B487" s="227" t="s">
        <v>3275</v>
      </c>
      <c r="C487" s="227" t="s">
        <v>3276</v>
      </c>
      <c r="D487" s="227" t="s">
        <v>713</v>
      </c>
      <c r="E487" s="227">
        <v>2</v>
      </c>
      <c r="F487" s="228">
        <v>36161</v>
      </c>
      <c r="G487" s="227" t="s">
        <v>510</v>
      </c>
      <c r="H487" s="229">
        <v>1</v>
      </c>
      <c r="I487" s="231">
        <v>5</v>
      </c>
      <c r="J487" s="231"/>
    </row>
    <row r="488" spans="1:10" x14ac:dyDescent="0.3">
      <c r="A488" s="227">
        <v>813224</v>
      </c>
      <c r="B488" s="227" t="s">
        <v>3277</v>
      </c>
      <c r="C488" s="227" t="s">
        <v>296</v>
      </c>
      <c r="D488" s="227" t="s">
        <v>676</v>
      </c>
      <c r="E488" s="227">
        <v>2</v>
      </c>
      <c r="F488" s="228">
        <v>36526</v>
      </c>
      <c r="G488" s="227" t="s">
        <v>235</v>
      </c>
      <c r="H488" s="229">
        <v>1</v>
      </c>
      <c r="I488" s="231">
        <v>5</v>
      </c>
      <c r="J488" s="231"/>
    </row>
    <row r="489" spans="1:10" x14ac:dyDescent="0.3">
      <c r="A489" s="227">
        <v>813226</v>
      </c>
      <c r="B489" s="227" t="s">
        <v>3278</v>
      </c>
      <c r="C489" s="227" t="s">
        <v>89</v>
      </c>
      <c r="D489" s="227" t="s">
        <v>531</v>
      </c>
      <c r="E489" s="227">
        <v>2</v>
      </c>
      <c r="F489" s="228">
        <v>34705</v>
      </c>
      <c r="G489" s="227" t="s">
        <v>248</v>
      </c>
      <c r="H489" s="229">
        <v>1</v>
      </c>
      <c r="I489" s="231">
        <v>5</v>
      </c>
      <c r="J489" s="231"/>
    </row>
    <row r="490" spans="1:10" x14ac:dyDescent="0.3">
      <c r="A490" s="227">
        <v>813227</v>
      </c>
      <c r="B490" s="227" t="s">
        <v>3279</v>
      </c>
      <c r="C490" s="227" t="s">
        <v>1117</v>
      </c>
      <c r="D490" s="227" t="s">
        <v>587</v>
      </c>
      <c r="E490" s="227">
        <v>2</v>
      </c>
      <c r="F490" s="228">
        <v>35862</v>
      </c>
      <c r="G490" s="227" t="s">
        <v>579</v>
      </c>
      <c r="H490" s="229">
        <v>1</v>
      </c>
      <c r="I490" s="231">
        <v>5</v>
      </c>
      <c r="J490" s="231"/>
    </row>
    <row r="491" spans="1:10" x14ac:dyDescent="0.3">
      <c r="A491" s="227">
        <v>813229</v>
      </c>
      <c r="B491" s="227" t="s">
        <v>3280</v>
      </c>
      <c r="C491" s="227" t="s">
        <v>3281</v>
      </c>
      <c r="D491" s="227" t="s">
        <v>523</v>
      </c>
      <c r="E491" s="227">
        <v>2</v>
      </c>
      <c r="F491" s="228">
        <v>35607</v>
      </c>
      <c r="G491" s="227" t="s">
        <v>235</v>
      </c>
      <c r="H491" s="229">
        <v>1</v>
      </c>
      <c r="I491" s="231">
        <v>5</v>
      </c>
      <c r="J491" s="231"/>
    </row>
    <row r="492" spans="1:10" x14ac:dyDescent="0.3">
      <c r="A492" s="227">
        <v>813272</v>
      </c>
      <c r="B492" s="227" t="s">
        <v>3287</v>
      </c>
      <c r="C492" s="227" t="s">
        <v>157</v>
      </c>
      <c r="D492" s="227" t="s">
        <v>544</v>
      </c>
      <c r="E492" s="227">
        <v>2</v>
      </c>
      <c r="F492" s="228">
        <v>36209</v>
      </c>
      <c r="G492" s="227" t="s">
        <v>561</v>
      </c>
      <c r="H492" s="229">
        <v>1</v>
      </c>
      <c r="I492" s="231">
        <v>5</v>
      </c>
      <c r="J492" s="231"/>
    </row>
    <row r="493" spans="1:10" x14ac:dyDescent="0.3">
      <c r="A493" s="227">
        <v>813279</v>
      </c>
      <c r="B493" s="227" t="s">
        <v>3290</v>
      </c>
      <c r="C493" s="227" t="s">
        <v>94</v>
      </c>
      <c r="D493" s="227" t="s">
        <v>867</v>
      </c>
      <c r="E493" s="227">
        <v>2</v>
      </c>
      <c r="F493" s="228">
        <v>34700</v>
      </c>
      <c r="G493" s="227" t="s">
        <v>235</v>
      </c>
      <c r="H493" s="229">
        <v>1</v>
      </c>
      <c r="I493" s="231">
        <v>5</v>
      </c>
      <c r="J493" s="231"/>
    </row>
    <row r="494" spans="1:10" x14ac:dyDescent="0.3">
      <c r="A494" s="227">
        <v>813282</v>
      </c>
      <c r="B494" s="227" t="s">
        <v>3291</v>
      </c>
      <c r="C494" s="227" t="s">
        <v>390</v>
      </c>
      <c r="D494" s="227" t="s">
        <v>644</v>
      </c>
      <c r="E494" s="227">
        <v>2</v>
      </c>
      <c r="F494" s="228">
        <v>34788</v>
      </c>
      <c r="G494" s="227" t="s">
        <v>557</v>
      </c>
      <c r="H494" s="229">
        <v>1</v>
      </c>
      <c r="I494" s="231">
        <v>5</v>
      </c>
      <c r="J494" s="231"/>
    </row>
    <row r="495" spans="1:10" x14ac:dyDescent="0.3">
      <c r="A495" s="227">
        <v>813283</v>
      </c>
      <c r="B495" s="227" t="s">
        <v>3292</v>
      </c>
      <c r="C495" s="227" t="s">
        <v>1243</v>
      </c>
      <c r="D495" s="227" t="s">
        <v>540</v>
      </c>
      <c r="E495" s="227">
        <v>2</v>
      </c>
      <c r="F495" s="228">
        <v>33714</v>
      </c>
      <c r="G495" s="227" t="s">
        <v>235</v>
      </c>
      <c r="H495" s="229">
        <v>1</v>
      </c>
      <c r="I495" s="231">
        <v>5</v>
      </c>
      <c r="J495" s="231"/>
    </row>
    <row r="496" spans="1:10" x14ac:dyDescent="0.3">
      <c r="A496" s="227">
        <v>813292</v>
      </c>
      <c r="B496" s="227" t="s">
        <v>3293</v>
      </c>
      <c r="C496" s="227" t="s">
        <v>89</v>
      </c>
      <c r="D496" s="227" t="s">
        <v>3294</v>
      </c>
      <c r="E496" s="227">
        <v>2</v>
      </c>
      <c r="F496" s="228">
        <v>30001</v>
      </c>
      <c r="G496" s="227" t="s">
        <v>3050</v>
      </c>
      <c r="H496" s="229">
        <v>1</v>
      </c>
      <c r="I496" s="231">
        <v>5</v>
      </c>
      <c r="J496" s="231"/>
    </row>
    <row r="497" spans="1:10" x14ac:dyDescent="0.3">
      <c r="A497" s="227">
        <v>813304</v>
      </c>
      <c r="B497" s="227" t="s">
        <v>3295</v>
      </c>
      <c r="C497" s="227" t="s">
        <v>64</v>
      </c>
      <c r="D497" s="227" t="s">
        <v>662</v>
      </c>
      <c r="E497" s="227">
        <v>2</v>
      </c>
      <c r="F497" s="228">
        <v>32030</v>
      </c>
      <c r="G497" s="227" t="s">
        <v>725</v>
      </c>
      <c r="H497" s="229">
        <v>1</v>
      </c>
      <c r="I497" s="231">
        <v>5</v>
      </c>
      <c r="J497" s="231"/>
    </row>
    <row r="498" spans="1:10" x14ac:dyDescent="0.3">
      <c r="A498" s="227">
        <v>813343</v>
      </c>
      <c r="B498" s="227" t="s">
        <v>3299</v>
      </c>
      <c r="C498" s="227" t="s">
        <v>1185</v>
      </c>
      <c r="D498" s="227" t="s">
        <v>681</v>
      </c>
      <c r="E498" s="227">
        <v>2</v>
      </c>
      <c r="F498" s="228">
        <v>33023</v>
      </c>
      <c r="G498" s="227" t="s">
        <v>235</v>
      </c>
      <c r="H498" s="229">
        <v>1</v>
      </c>
      <c r="I498" s="231">
        <v>5</v>
      </c>
      <c r="J498" s="231"/>
    </row>
    <row r="499" spans="1:10" x14ac:dyDescent="0.3">
      <c r="A499" s="227">
        <v>813355</v>
      </c>
      <c r="B499" s="227" t="s">
        <v>3305</v>
      </c>
      <c r="C499" s="227" t="s">
        <v>389</v>
      </c>
      <c r="D499" s="227" t="s">
        <v>573</v>
      </c>
      <c r="E499" s="227">
        <v>2</v>
      </c>
      <c r="F499" s="228">
        <v>34888</v>
      </c>
      <c r="G499" s="227" t="s">
        <v>235</v>
      </c>
      <c r="H499" s="229">
        <v>1</v>
      </c>
      <c r="I499" s="231">
        <v>5</v>
      </c>
      <c r="J499" s="231"/>
    </row>
    <row r="500" spans="1:10" x14ac:dyDescent="0.3">
      <c r="A500" s="227">
        <v>813371</v>
      </c>
      <c r="B500" s="227" t="s">
        <v>3308</v>
      </c>
      <c r="C500" s="227" t="s">
        <v>68</v>
      </c>
      <c r="D500" s="227" t="s">
        <v>731</v>
      </c>
      <c r="E500" s="227">
        <v>2</v>
      </c>
      <c r="F500" s="228">
        <v>35906</v>
      </c>
      <c r="G500" s="227" t="s">
        <v>675</v>
      </c>
      <c r="H500" s="229">
        <v>1</v>
      </c>
      <c r="I500" s="231">
        <v>5</v>
      </c>
      <c r="J500" s="231"/>
    </row>
    <row r="501" spans="1:10" x14ac:dyDescent="0.3">
      <c r="A501" s="227">
        <v>813377</v>
      </c>
      <c r="B501" s="227" t="s">
        <v>3309</v>
      </c>
      <c r="C501" s="227" t="s">
        <v>351</v>
      </c>
      <c r="D501" s="227" t="s">
        <v>1296</v>
      </c>
      <c r="E501" s="227">
        <v>2</v>
      </c>
      <c r="F501" s="228">
        <v>36205</v>
      </c>
      <c r="G501" s="227" t="s">
        <v>637</v>
      </c>
      <c r="H501" s="229">
        <v>1</v>
      </c>
      <c r="I501" s="231">
        <v>5</v>
      </c>
      <c r="J501" s="231"/>
    </row>
    <row r="502" spans="1:10" x14ac:dyDescent="0.3">
      <c r="A502" s="227">
        <v>813388</v>
      </c>
      <c r="B502" s="227" t="s">
        <v>3310</v>
      </c>
      <c r="C502" s="227" t="s">
        <v>78</v>
      </c>
      <c r="D502" s="227" t="s">
        <v>796</v>
      </c>
      <c r="E502" s="227">
        <v>2</v>
      </c>
      <c r="F502" s="228">
        <v>34582</v>
      </c>
      <c r="G502" s="227" t="s">
        <v>572</v>
      </c>
      <c r="H502" s="229">
        <v>1</v>
      </c>
      <c r="I502" s="231">
        <v>5</v>
      </c>
      <c r="J502" s="231"/>
    </row>
    <row r="503" spans="1:10" x14ac:dyDescent="0.3">
      <c r="A503" s="227">
        <v>813397</v>
      </c>
      <c r="B503" s="227" t="s">
        <v>3311</v>
      </c>
      <c r="C503" s="227" t="s">
        <v>125</v>
      </c>
      <c r="D503" s="227" t="s">
        <v>565</v>
      </c>
      <c r="E503" s="227">
        <v>2</v>
      </c>
      <c r="F503" s="228">
        <v>34072</v>
      </c>
      <c r="G503" s="227" t="s">
        <v>235</v>
      </c>
      <c r="H503" s="229">
        <v>1</v>
      </c>
      <c r="I503" s="231">
        <v>5</v>
      </c>
      <c r="J503" s="231"/>
    </row>
    <row r="504" spans="1:10" x14ac:dyDescent="0.3">
      <c r="A504" s="227">
        <v>813424</v>
      </c>
      <c r="B504" s="227" t="s">
        <v>3315</v>
      </c>
      <c r="C504" s="227" t="s">
        <v>3316</v>
      </c>
      <c r="D504" s="227" t="s">
        <v>1025</v>
      </c>
      <c r="E504" s="227">
        <v>2</v>
      </c>
      <c r="F504" s="228" t="s">
        <v>3317</v>
      </c>
      <c r="G504" s="227" t="s">
        <v>251</v>
      </c>
      <c r="H504" s="229">
        <v>1</v>
      </c>
      <c r="I504" s="231">
        <v>5</v>
      </c>
      <c r="J504" s="231"/>
    </row>
    <row r="505" spans="1:10" x14ac:dyDescent="0.3">
      <c r="A505" s="227">
        <v>813426</v>
      </c>
      <c r="B505" s="227" t="s">
        <v>3318</v>
      </c>
      <c r="C505" s="227" t="s">
        <v>1051</v>
      </c>
      <c r="D505" s="227" t="s">
        <v>524</v>
      </c>
      <c r="E505" s="227">
        <v>2</v>
      </c>
      <c r="F505" s="228">
        <v>34587</v>
      </c>
      <c r="G505" s="227" t="s">
        <v>235</v>
      </c>
      <c r="H505" s="229">
        <v>1</v>
      </c>
      <c r="I505" s="231">
        <v>5</v>
      </c>
      <c r="J505" s="231"/>
    </row>
    <row r="506" spans="1:10" x14ac:dyDescent="0.3">
      <c r="A506" s="227">
        <v>813428</v>
      </c>
      <c r="B506" s="227" t="s">
        <v>3319</v>
      </c>
      <c r="C506" s="227" t="s">
        <v>102</v>
      </c>
      <c r="D506" s="227" t="s">
        <v>524</v>
      </c>
      <c r="E506" s="227">
        <v>2</v>
      </c>
      <c r="F506" s="228">
        <v>34344</v>
      </c>
      <c r="G506" s="227" t="s">
        <v>716</v>
      </c>
      <c r="H506" s="229">
        <v>1</v>
      </c>
      <c r="I506" s="231">
        <v>5</v>
      </c>
      <c r="J506" s="231"/>
    </row>
    <row r="507" spans="1:10" x14ac:dyDescent="0.3">
      <c r="A507" s="227">
        <v>813589</v>
      </c>
      <c r="B507" s="227" t="s">
        <v>3349</v>
      </c>
      <c r="C507" s="227" t="s">
        <v>102</v>
      </c>
      <c r="D507" s="227" t="s">
        <v>562</v>
      </c>
      <c r="E507" s="227">
        <v>2</v>
      </c>
      <c r="F507" s="228">
        <v>36638</v>
      </c>
      <c r="G507" s="227" t="s">
        <v>235</v>
      </c>
      <c r="H507" s="229">
        <v>1</v>
      </c>
      <c r="I507" s="231">
        <v>5</v>
      </c>
      <c r="J507" s="231"/>
    </row>
    <row r="508" spans="1:10" x14ac:dyDescent="0.3">
      <c r="A508" s="227">
        <v>813648</v>
      </c>
      <c r="B508" s="227" t="s">
        <v>3359</v>
      </c>
      <c r="C508" s="227" t="s">
        <v>301</v>
      </c>
      <c r="D508" s="227" t="s">
        <v>524</v>
      </c>
      <c r="E508" s="227">
        <v>2</v>
      </c>
      <c r="F508" s="228">
        <v>36892</v>
      </c>
      <c r="G508" s="227" t="s">
        <v>582</v>
      </c>
      <c r="H508" s="229">
        <v>1</v>
      </c>
      <c r="I508" s="231">
        <v>5</v>
      </c>
      <c r="J508" s="231"/>
    </row>
    <row r="509" spans="1:10" x14ac:dyDescent="0.3">
      <c r="A509" s="227">
        <v>813670</v>
      </c>
      <c r="B509" s="227" t="s">
        <v>3367</v>
      </c>
      <c r="C509" s="227" t="s">
        <v>411</v>
      </c>
      <c r="D509" s="227" t="s">
        <v>1111</v>
      </c>
      <c r="E509" s="227">
        <v>2</v>
      </c>
      <c r="F509" s="228">
        <v>35643</v>
      </c>
      <c r="G509" s="227" t="s">
        <v>235</v>
      </c>
      <c r="H509" s="229">
        <v>1</v>
      </c>
      <c r="I509" s="231">
        <v>5</v>
      </c>
      <c r="J509" s="231"/>
    </row>
    <row r="510" spans="1:10" x14ac:dyDescent="0.3">
      <c r="A510" s="227">
        <v>813674</v>
      </c>
      <c r="B510" s="227" t="s">
        <v>3371</v>
      </c>
      <c r="C510" s="227" t="s">
        <v>91</v>
      </c>
      <c r="D510" s="227" t="s">
        <v>507</v>
      </c>
      <c r="E510" s="227">
        <v>2</v>
      </c>
      <c r="F510" s="228">
        <v>34131</v>
      </c>
      <c r="G510" s="227" t="s">
        <v>235</v>
      </c>
      <c r="H510" s="229">
        <v>1</v>
      </c>
      <c r="I510" s="231">
        <v>5</v>
      </c>
      <c r="J510" s="231"/>
    </row>
    <row r="511" spans="1:10" x14ac:dyDescent="0.3">
      <c r="A511" s="227">
        <v>813764</v>
      </c>
      <c r="B511" s="227" t="s">
        <v>3399</v>
      </c>
      <c r="C511" s="227" t="s">
        <v>69</v>
      </c>
      <c r="D511" s="227" t="s">
        <v>539</v>
      </c>
      <c r="E511" s="227">
        <v>2</v>
      </c>
      <c r="F511" s="228" t="s">
        <v>3400</v>
      </c>
      <c r="G511" s="227" t="s">
        <v>570</v>
      </c>
      <c r="H511" s="229">
        <v>1</v>
      </c>
      <c r="I511" s="231">
        <v>5</v>
      </c>
      <c r="J511" s="231"/>
    </row>
    <row r="512" spans="1:10" x14ac:dyDescent="0.3">
      <c r="A512" s="227">
        <v>813766</v>
      </c>
      <c r="B512" s="227" t="s">
        <v>3401</v>
      </c>
      <c r="C512" s="227" t="s">
        <v>426</v>
      </c>
      <c r="D512" s="227" t="s">
        <v>787</v>
      </c>
      <c r="E512" s="227">
        <v>2</v>
      </c>
      <c r="F512" s="228">
        <v>36700</v>
      </c>
      <c r="G512" s="227" t="s">
        <v>235</v>
      </c>
      <c r="H512" s="229">
        <v>1</v>
      </c>
      <c r="I512" s="231">
        <v>5</v>
      </c>
      <c r="J512" s="231"/>
    </row>
    <row r="513" spans="1:21" x14ac:dyDescent="0.3">
      <c r="A513" s="227">
        <v>813782</v>
      </c>
      <c r="B513" s="227" t="s">
        <v>3404</v>
      </c>
      <c r="C513" s="227" t="s">
        <v>123</v>
      </c>
      <c r="D513" s="227" t="s">
        <v>705</v>
      </c>
      <c r="E513" s="227">
        <v>2</v>
      </c>
      <c r="F513" s="228" t="s">
        <v>3405</v>
      </c>
      <c r="G513" s="227" t="s">
        <v>235</v>
      </c>
      <c r="H513" s="229">
        <v>1</v>
      </c>
      <c r="I513" s="231">
        <v>5</v>
      </c>
      <c r="J513" s="231"/>
    </row>
    <row r="514" spans="1:21" x14ac:dyDescent="0.3">
      <c r="A514" s="227">
        <v>814088</v>
      </c>
      <c r="B514" s="227" t="s">
        <v>3465</v>
      </c>
      <c r="C514" s="227" t="s">
        <v>183</v>
      </c>
      <c r="D514" s="227" t="s">
        <v>3466</v>
      </c>
      <c r="E514" s="227">
        <v>2</v>
      </c>
      <c r="F514" s="228">
        <v>35586</v>
      </c>
      <c r="G514" s="227" t="s">
        <v>235</v>
      </c>
      <c r="H514" s="229">
        <v>1</v>
      </c>
      <c r="I514" s="231">
        <v>5</v>
      </c>
      <c r="J514" s="231"/>
    </row>
    <row r="515" spans="1:21" x14ac:dyDescent="0.3">
      <c r="A515" s="227">
        <v>814099</v>
      </c>
      <c r="B515" s="227" t="s">
        <v>3473</v>
      </c>
      <c r="C515" s="227" t="s">
        <v>133</v>
      </c>
      <c r="D515" s="227" t="s">
        <v>562</v>
      </c>
      <c r="E515" s="227">
        <v>2</v>
      </c>
      <c r="F515" s="228">
        <v>36818</v>
      </c>
      <c r="G515" s="227" t="s">
        <v>235</v>
      </c>
      <c r="H515" s="229">
        <v>1</v>
      </c>
      <c r="I515" s="231">
        <v>5</v>
      </c>
      <c r="J515" s="231"/>
    </row>
    <row r="516" spans="1:21" x14ac:dyDescent="0.3">
      <c r="A516" s="227">
        <v>814127</v>
      </c>
      <c r="B516" s="227" t="s">
        <v>3476</v>
      </c>
      <c r="C516" s="227" t="s">
        <v>95</v>
      </c>
      <c r="D516" s="227" t="s">
        <v>599</v>
      </c>
      <c r="E516" s="227">
        <v>2</v>
      </c>
      <c r="F516" s="228">
        <v>25680</v>
      </c>
      <c r="G516" s="227" t="s">
        <v>3477</v>
      </c>
      <c r="H516" s="229">
        <v>1</v>
      </c>
      <c r="I516" s="231">
        <v>5</v>
      </c>
      <c r="J516" s="231"/>
    </row>
    <row r="517" spans="1:21" x14ac:dyDescent="0.3">
      <c r="A517" s="227">
        <v>814202</v>
      </c>
      <c r="B517" s="227" t="s">
        <v>3503</v>
      </c>
      <c r="C517" s="227" t="s">
        <v>323</v>
      </c>
      <c r="D517" s="227" t="s">
        <v>546</v>
      </c>
      <c r="E517" s="227">
        <v>2</v>
      </c>
      <c r="F517" s="228" t="s">
        <v>3504</v>
      </c>
      <c r="G517" s="227" t="s">
        <v>586</v>
      </c>
      <c r="H517" s="229">
        <v>1</v>
      </c>
      <c r="I517" s="231">
        <v>5</v>
      </c>
      <c r="J517" s="231"/>
    </row>
    <row r="518" spans="1:21" x14ac:dyDescent="0.3">
      <c r="A518" s="227">
        <v>814206</v>
      </c>
      <c r="B518" s="227" t="s">
        <v>3506</v>
      </c>
      <c r="C518" s="227" t="s">
        <v>417</v>
      </c>
      <c r="D518" s="227" t="s">
        <v>3257</v>
      </c>
      <c r="E518" s="227">
        <v>2</v>
      </c>
      <c r="F518" s="228">
        <v>35066</v>
      </c>
      <c r="G518" s="227" t="s">
        <v>255</v>
      </c>
      <c r="H518" s="229">
        <v>1</v>
      </c>
      <c r="I518" s="231">
        <v>5</v>
      </c>
      <c r="J518" s="231"/>
    </row>
    <row r="519" spans="1:21" x14ac:dyDescent="0.3">
      <c r="A519" s="227">
        <v>814210</v>
      </c>
      <c r="B519" s="227" t="s">
        <v>3509</v>
      </c>
      <c r="C519" s="227" t="s">
        <v>404</v>
      </c>
      <c r="D519" s="227" t="s">
        <v>2181</v>
      </c>
      <c r="E519" s="227">
        <v>2</v>
      </c>
      <c r="F519" s="228">
        <v>31358</v>
      </c>
      <c r="G519" s="227" t="s">
        <v>235</v>
      </c>
      <c r="H519" s="229">
        <v>1</v>
      </c>
      <c r="I519" s="231">
        <v>5</v>
      </c>
      <c r="J519" s="231"/>
    </row>
    <row r="520" spans="1:21" x14ac:dyDescent="0.3">
      <c r="A520" s="227">
        <v>814215</v>
      </c>
      <c r="B520" s="227" t="s">
        <v>3511</v>
      </c>
      <c r="C520" s="227" t="s">
        <v>66</v>
      </c>
      <c r="D520" s="227" t="s">
        <v>571</v>
      </c>
      <c r="E520" s="227">
        <v>2</v>
      </c>
      <c r="F520" s="228">
        <v>30020</v>
      </c>
      <c r="G520" s="227" t="s">
        <v>879</v>
      </c>
      <c r="H520" s="229">
        <v>1</v>
      </c>
      <c r="I520" s="231">
        <v>5</v>
      </c>
      <c r="J520" s="231"/>
    </row>
    <row r="521" spans="1:21" x14ac:dyDescent="0.3">
      <c r="A521" s="227">
        <v>814217</v>
      </c>
      <c r="B521" s="227" t="s">
        <v>3512</v>
      </c>
      <c r="C521" s="227" t="s">
        <v>115</v>
      </c>
      <c r="D521" s="227" t="s">
        <v>3513</v>
      </c>
      <c r="E521" s="227">
        <v>2</v>
      </c>
      <c r="F521" s="228">
        <v>35065</v>
      </c>
      <c r="G521" s="227" t="s">
        <v>235</v>
      </c>
      <c r="H521" s="229">
        <v>1</v>
      </c>
      <c r="I521" s="231">
        <v>5</v>
      </c>
      <c r="J521" s="231"/>
    </row>
    <row r="522" spans="1:21" x14ac:dyDescent="0.3">
      <c r="A522" s="227">
        <v>814218</v>
      </c>
      <c r="B522" s="227" t="s">
        <v>3514</v>
      </c>
      <c r="C522" s="227" t="s">
        <v>66</v>
      </c>
      <c r="D522" s="227" t="s">
        <v>1103</v>
      </c>
      <c r="E522" s="227">
        <v>2</v>
      </c>
      <c r="F522" s="228">
        <v>35961</v>
      </c>
      <c r="G522" s="227" t="s">
        <v>235</v>
      </c>
      <c r="H522" s="229">
        <v>1</v>
      </c>
      <c r="I522" s="231">
        <v>5</v>
      </c>
      <c r="J522" s="231"/>
    </row>
    <row r="523" spans="1:21" x14ac:dyDescent="0.3">
      <c r="A523" s="227">
        <v>814219</v>
      </c>
      <c r="B523" s="227" t="s">
        <v>3515</v>
      </c>
      <c r="C523" s="227" t="s">
        <v>66</v>
      </c>
      <c r="D523" s="227" t="s">
        <v>503</v>
      </c>
      <c r="E523" s="227">
        <v>2</v>
      </c>
      <c r="F523" s="228">
        <v>31785</v>
      </c>
      <c r="G523" s="227" t="s">
        <v>235</v>
      </c>
      <c r="H523" s="229">
        <v>1</v>
      </c>
      <c r="I523" s="231">
        <v>5</v>
      </c>
      <c r="J523" s="231"/>
    </row>
    <row r="524" spans="1:21" x14ac:dyDescent="0.3">
      <c r="A524" s="227">
        <v>813534</v>
      </c>
      <c r="B524" s="227" t="s">
        <v>964</v>
      </c>
      <c r="C524" s="227" t="s">
        <v>111</v>
      </c>
      <c r="D524" s="227" t="s">
        <v>832</v>
      </c>
      <c r="E524" s="227">
        <v>2</v>
      </c>
      <c r="F524" s="228">
        <v>35977</v>
      </c>
      <c r="G524" s="227" t="s">
        <v>965</v>
      </c>
      <c r="H524" s="229">
        <v>2</v>
      </c>
      <c r="I524" s="231">
        <v>5</v>
      </c>
      <c r="J524" s="231"/>
      <c r="S524" s="176">
        <v>2415</v>
      </c>
      <c r="T524" s="230">
        <v>44411</v>
      </c>
      <c r="U524" s="176">
        <v>18000</v>
      </c>
    </row>
    <row r="525" spans="1:21" x14ac:dyDescent="0.3">
      <c r="A525" s="227">
        <v>811061</v>
      </c>
      <c r="B525" s="227" t="s">
        <v>999</v>
      </c>
      <c r="C525" s="227" t="s">
        <v>66</v>
      </c>
      <c r="D525" s="227" t="s">
        <v>529</v>
      </c>
      <c r="E525" s="227">
        <v>2</v>
      </c>
      <c r="F525" s="228">
        <v>30424</v>
      </c>
      <c r="G525" s="227" t="s">
        <v>235</v>
      </c>
      <c r="H525" s="229">
        <v>2</v>
      </c>
      <c r="I525" s="231">
        <v>5</v>
      </c>
      <c r="J525" s="231"/>
      <c r="S525" s="176">
        <v>2522</v>
      </c>
      <c r="T525" s="230">
        <v>44420</v>
      </c>
      <c r="U525" s="176">
        <v>13000</v>
      </c>
    </row>
    <row r="526" spans="1:21" x14ac:dyDescent="0.3">
      <c r="A526" s="227">
        <v>812366</v>
      </c>
      <c r="B526" s="227" t="s">
        <v>1002</v>
      </c>
      <c r="C526" s="227" t="s">
        <v>68</v>
      </c>
      <c r="D526" s="227" t="s">
        <v>1003</v>
      </c>
      <c r="E526" s="227">
        <v>2</v>
      </c>
      <c r="F526" s="228">
        <v>30318</v>
      </c>
      <c r="G526" s="227" t="s">
        <v>536</v>
      </c>
      <c r="H526" s="229">
        <v>2</v>
      </c>
      <c r="I526" s="231">
        <v>5</v>
      </c>
      <c r="J526" s="231"/>
      <c r="S526" s="176">
        <v>2538</v>
      </c>
      <c r="T526" s="230">
        <v>44423</v>
      </c>
      <c r="U526" s="176">
        <v>43000</v>
      </c>
    </row>
    <row r="527" spans="1:21" x14ac:dyDescent="0.3">
      <c r="A527" s="227">
        <v>814204</v>
      </c>
      <c r="B527" s="227" t="s">
        <v>1028</v>
      </c>
      <c r="C527" s="227" t="s">
        <v>137</v>
      </c>
      <c r="D527" s="227" t="s">
        <v>507</v>
      </c>
      <c r="E527" s="227">
        <v>2</v>
      </c>
      <c r="F527" s="228">
        <v>33002</v>
      </c>
      <c r="G527" s="227" t="s">
        <v>510</v>
      </c>
      <c r="H527" s="229">
        <v>2</v>
      </c>
      <c r="I527" s="231">
        <v>5</v>
      </c>
      <c r="J527" s="231"/>
      <c r="S527" s="176">
        <v>2590</v>
      </c>
      <c r="T527" s="230">
        <v>44426</v>
      </c>
      <c r="U527" s="176">
        <v>15000</v>
      </c>
    </row>
    <row r="528" spans="1:21" x14ac:dyDescent="0.3">
      <c r="A528" s="227">
        <v>811913</v>
      </c>
      <c r="B528" s="227" t="s">
        <v>1073</v>
      </c>
      <c r="C528" s="227" t="s">
        <v>63</v>
      </c>
      <c r="D528" s="227" t="s">
        <v>560</v>
      </c>
      <c r="E528" s="227">
        <v>2</v>
      </c>
      <c r="F528" s="228">
        <v>34994</v>
      </c>
      <c r="G528" s="227" t="s">
        <v>586</v>
      </c>
      <c r="H528" s="229">
        <v>2</v>
      </c>
      <c r="I528" s="231">
        <v>5</v>
      </c>
      <c r="J528" s="231"/>
    </row>
    <row r="529" spans="1:26" x14ac:dyDescent="0.3">
      <c r="A529" s="227">
        <v>809206</v>
      </c>
      <c r="B529" s="227" t="s">
        <v>1075</v>
      </c>
      <c r="C529" s="227" t="s">
        <v>1076</v>
      </c>
      <c r="D529" s="227" t="s">
        <v>829</v>
      </c>
      <c r="E529" s="227">
        <v>2</v>
      </c>
      <c r="F529" s="228">
        <v>35453</v>
      </c>
      <c r="G529" s="227" t="s">
        <v>235</v>
      </c>
      <c r="H529" s="229">
        <v>2</v>
      </c>
      <c r="I529" s="231">
        <v>5</v>
      </c>
      <c r="J529" s="231"/>
      <c r="Z529" s="176" t="s">
        <v>940</v>
      </c>
    </row>
    <row r="530" spans="1:26" x14ac:dyDescent="0.3">
      <c r="A530" s="227">
        <v>813419</v>
      </c>
      <c r="B530" s="227" t="s">
        <v>1077</v>
      </c>
      <c r="C530" s="227" t="s">
        <v>103</v>
      </c>
      <c r="D530" s="227" t="s">
        <v>546</v>
      </c>
      <c r="E530" s="227">
        <v>2</v>
      </c>
      <c r="F530" s="228">
        <v>33820</v>
      </c>
      <c r="H530" s="229">
        <v>2</v>
      </c>
      <c r="I530" s="231">
        <v>5</v>
      </c>
      <c r="J530" s="231"/>
      <c r="Z530" s="176" t="s">
        <v>940</v>
      </c>
    </row>
    <row r="531" spans="1:26" x14ac:dyDescent="0.3">
      <c r="A531" s="227">
        <v>810737</v>
      </c>
      <c r="B531" s="227" t="s">
        <v>1407</v>
      </c>
      <c r="C531" s="227" t="s">
        <v>1200</v>
      </c>
      <c r="D531" s="227" t="s">
        <v>783</v>
      </c>
      <c r="E531" s="227">
        <v>2</v>
      </c>
      <c r="F531" s="228">
        <v>33117</v>
      </c>
      <c r="G531" s="227" t="s">
        <v>235</v>
      </c>
      <c r="H531" s="229">
        <v>2</v>
      </c>
      <c r="I531" s="231">
        <v>5</v>
      </c>
      <c r="J531" s="231"/>
      <c r="X531" s="176" t="s">
        <v>940</v>
      </c>
      <c r="Y531" s="176" t="s">
        <v>940</v>
      </c>
      <c r="Z531" s="176" t="s">
        <v>940</v>
      </c>
    </row>
    <row r="532" spans="1:26" x14ac:dyDescent="0.3">
      <c r="A532" s="227">
        <v>809055</v>
      </c>
      <c r="B532" s="227" t="s">
        <v>1427</v>
      </c>
      <c r="C532" s="227" t="s">
        <v>66</v>
      </c>
      <c r="D532" s="227" t="s">
        <v>1428</v>
      </c>
      <c r="E532" s="227">
        <v>2</v>
      </c>
      <c r="F532" s="228">
        <v>35223</v>
      </c>
      <c r="G532" s="227" t="s">
        <v>1429</v>
      </c>
      <c r="H532" s="229">
        <v>2</v>
      </c>
      <c r="I532" s="231">
        <v>5</v>
      </c>
      <c r="J532" s="231"/>
      <c r="W532" s="176" t="s">
        <v>940</v>
      </c>
      <c r="X532" s="176" t="s">
        <v>940</v>
      </c>
      <c r="Y532" s="176" t="s">
        <v>940</v>
      </c>
      <c r="Z532" s="176" t="s">
        <v>940</v>
      </c>
    </row>
    <row r="533" spans="1:26" x14ac:dyDescent="0.3">
      <c r="A533" s="227">
        <v>809803</v>
      </c>
      <c r="B533" s="227" t="s">
        <v>1455</v>
      </c>
      <c r="C533" s="227" t="s">
        <v>133</v>
      </c>
      <c r="D533" s="227" t="s">
        <v>868</v>
      </c>
      <c r="E533" s="227">
        <v>2</v>
      </c>
      <c r="F533" s="228">
        <v>32509</v>
      </c>
      <c r="G533" s="227" t="s">
        <v>533</v>
      </c>
      <c r="H533" s="229">
        <v>2</v>
      </c>
      <c r="I533" s="231">
        <v>5</v>
      </c>
      <c r="J533" s="231"/>
      <c r="Y533" s="176" t="s">
        <v>940</v>
      </c>
      <c r="Z533" s="176" t="s">
        <v>940</v>
      </c>
    </row>
    <row r="534" spans="1:26" x14ac:dyDescent="0.3">
      <c r="A534" s="227">
        <v>810766</v>
      </c>
      <c r="B534" s="227" t="s">
        <v>1480</v>
      </c>
      <c r="C534" s="227" t="s">
        <v>422</v>
      </c>
      <c r="D534" s="227" t="s">
        <v>543</v>
      </c>
      <c r="E534" s="227">
        <v>2</v>
      </c>
      <c r="F534" s="228">
        <v>34430</v>
      </c>
      <c r="G534" s="227" t="s">
        <v>533</v>
      </c>
      <c r="H534" s="229">
        <v>2</v>
      </c>
      <c r="I534" s="231">
        <v>5</v>
      </c>
      <c r="J534" s="231"/>
      <c r="X534" s="176" t="s">
        <v>940</v>
      </c>
      <c r="Y534" s="176" t="s">
        <v>940</v>
      </c>
      <c r="Z534" s="176" t="s">
        <v>940</v>
      </c>
    </row>
    <row r="535" spans="1:26" x14ac:dyDescent="0.3">
      <c r="A535" s="227">
        <v>808194</v>
      </c>
      <c r="B535" s="227" t="s">
        <v>1511</v>
      </c>
      <c r="C535" s="227" t="s">
        <v>115</v>
      </c>
      <c r="D535" s="227" t="s">
        <v>573</v>
      </c>
      <c r="E535" s="227">
        <v>2</v>
      </c>
      <c r="F535" s="228">
        <v>33651</v>
      </c>
      <c r="G535" s="227" t="s">
        <v>554</v>
      </c>
      <c r="H535" s="229">
        <v>2</v>
      </c>
      <c r="I535" s="231">
        <v>5</v>
      </c>
      <c r="J535" s="231"/>
      <c r="V535" s="176" t="s">
        <v>940</v>
      </c>
      <c r="W535" s="176" t="s">
        <v>940</v>
      </c>
      <c r="Y535" s="176" t="s">
        <v>940</v>
      </c>
      <c r="Z535" s="176" t="s">
        <v>940</v>
      </c>
    </row>
    <row r="536" spans="1:26" x14ac:dyDescent="0.3">
      <c r="A536" s="227">
        <v>813405</v>
      </c>
      <c r="B536" s="227" t="s">
        <v>1583</v>
      </c>
      <c r="C536" s="227" t="s">
        <v>458</v>
      </c>
      <c r="D536" s="227" t="s">
        <v>817</v>
      </c>
      <c r="E536" s="227">
        <v>2</v>
      </c>
      <c r="F536" s="228">
        <v>35605</v>
      </c>
      <c r="G536" s="227" t="s">
        <v>533</v>
      </c>
      <c r="H536" s="229">
        <v>2</v>
      </c>
      <c r="I536" s="231">
        <v>5</v>
      </c>
      <c r="J536" s="231"/>
      <c r="Y536" s="176" t="s">
        <v>940</v>
      </c>
      <c r="Z536" s="176" t="s">
        <v>940</v>
      </c>
    </row>
    <row r="537" spans="1:26" x14ac:dyDescent="0.3">
      <c r="A537" s="227">
        <v>813418</v>
      </c>
      <c r="B537" s="227" t="s">
        <v>1589</v>
      </c>
      <c r="C537" s="227" t="s">
        <v>308</v>
      </c>
      <c r="D537" s="227" t="s">
        <v>587</v>
      </c>
      <c r="E537" s="227">
        <v>2</v>
      </c>
      <c r="F537" s="228">
        <v>35865</v>
      </c>
      <c r="G537" s="227" t="s">
        <v>235</v>
      </c>
      <c r="H537" s="229">
        <v>2</v>
      </c>
      <c r="I537" s="231">
        <v>5</v>
      </c>
      <c r="J537" s="231"/>
      <c r="Y537" s="176" t="s">
        <v>940</v>
      </c>
      <c r="Z537" s="176" t="s">
        <v>940</v>
      </c>
    </row>
    <row r="538" spans="1:26" x14ac:dyDescent="0.3">
      <c r="A538" s="227">
        <v>811877</v>
      </c>
      <c r="B538" s="227" t="s">
        <v>1633</v>
      </c>
      <c r="C538" s="227" t="s">
        <v>102</v>
      </c>
      <c r="D538" s="227" t="s">
        <v>560</v>
      </c>
      <c r="E538" s="227">
        <v>2</v>
      </c>
      <c r="F538" s="228" t="s">
        <v>1634</v>
      </c>
      <c r="G538" s="227" t="s">
        <v>533</v>
      </c>
      <c r="H538" s="229">
        <v>2</v>
      </c>
      <c r="I538" s="231">
        <v>5</v>
      </c>
      <c r="J538" s="231"/>
      <c r="W538" s="176" t="s">
        <v>940</v>
      </c>
      <c r="X538" s="176" t="s">
        <v>940</v>
      </c>
      <c r="Y538" s="176" t="s">
        <v>940</v>
      </c>
      <c r="Z538" s="176" t="s">
        <v>940</v>
      </c>
    </row>
    <row r="539" spans="1:26" x14ac:dyDescent="0.3">
      <c r="A539" s="227">
        <v>807197</v>
      </c>
      <c r="B539" s="227" t="s">
        <v>1684</v>
      </c>
      <c r="C539" s="227" t="s">
        <v>1685</v>
      </c>
      <c r="D539" s="227" t="s">
        <v>1686</v>
      </c>
      <c r="E539" s="227">
        <v>2</v>
      </c>
      <c r="F539" s="228">
        <v>31306</v>
      </c>
      <c r="G539" s="227" t="s">
        <v>235</v>
      </c>
      <c r="H539" s="229">
        <v>2</v>
      </c>
      <c r="I539" s="231">
        <v>5</v>
      </c>
      <c r="J539" s="231"/>
      <c r="Y539" s="176" t="s">
        <v>940</v>
      </c>
      <c r="Z539" s="176" t="s">
        <v>940</v>
      </c>
    </row>
    <row r="540" spans="1:26" x14ac:dyDescent="0.3">
      <c r="A540" s="227">
        <v>810517</v>
      </c>
      <c r="B540" s="227" t="s">
        <v>1717</v>
      </c>
      <c r="C540" s="227" t="s">
        <v>65</v>
      </c>
      <c r="D540" s="227" t="s">
        <v>628</v>
      </c>
      <c r="E540" s="227">
        <v>2</v>
      </c>
      <c r="F540" s="228">
        <v>32581</v>
      </c>
      <c r="G540" s="227" t="s">
        <v>642</v>
      </c>
      <c r="H540" s="229">
        <v>2</v>
      </c>
      <c r="I540" s="231">
        <v>5</v>
      </c>
      <c r="J540" s="231"/>
      <c r="X540" s="176" t="s">
        <v>940</v>
      </c>
      <c r="Y540" s="176" t="s">
        <v>940</v>
      </c>
      <c r="Z540" s="176" t="s">
        <v>940</v>
      </c>
    </row>
    <row r="541" spans="1:26" x14ac:dyDescent="0.3">
      <c r="A541" s="227">
        <v>810760</v>
      </c>
      <c r="B541" s="227" t="s">
        <v>1724</v>
      </c>
      <c r="C541" s="227" t="s">
        <v>1725</v>
      </c>
      <c r="D541" s="227" t="s">
        <v>1726</v>
      </c>
      <c r="E541" s="227">
        <v>2</v>
      </c>
      <c r="F541" s="228">
        <v>35796</v>
      </c>
      <c r="G541" s="227" t="s">
        <v>586</v>
      </c>
      <c r="H541" s="229">
        <v>2</v>
      </c>
      <c r="I541" s="231">
        <v>5</v>
      </c>
      <c r="J541" s="231"/>
      <c r="Y541" s="176" t="s">
        <v>940</v>
      </c>
      <c r="Z541" s="176" t="s">
        <v>940</v>
      </c>
    </row>
    <row r="542" spans="1:26" x14ac:dyDescent="0.3">
      <c r="A542" s="227">
        <v>811246</v>
      </c>
      <c r="B542" s="227" t="s">
        <v>1738</v>
      </c>
      <c r="C542" s="227" t="s">
        <v>63</v>
      </c>
      <c r="D542" s="227" t="s">
        <v>587</v>
      </c>
      <c r="E542" s="227">
        <v>2</v>
      </c>
      <c r="F542" s="228">
        <v>36138</v>
      </c>
      <c r="G542" s="227" t="s">
        <v>235</v>
      </c>
      <c r="H542" s="229">
        <v>2</v>
      </c>
      <c r="I542" s="231">
        <v>5</v>
      </c>
      <c r="J542" s="231"/>
      <c r="Y542" s="176" t="s">
        <v>940</v>
      </c>
      <c r="Z542" s="176" t="s">
        <v>940</v>
      </c>
    </row>
    <row r="543" spans="1:26" x14ac:dyDescent="0.3">
      <c r="A543" s="227">
        <v>811844</v>
      </c>
      <c r="B543" s="227" t="s">
        <v>1745</v>
      </c>
      <c r="C543" s="227" t="s">
        <v>1746</v>
      </c>
      <c r="D543" s="227" t="s">
        <v>1064</v>
      </c>
      <c r="E543" s="227">
        <v>2</v>
      </c>
      <c r="F543" s="228">
        <v>35148</v>
      </c>
      <c r="G543" s="227" t="s">
        <v>554</v>
      </c>
      <c r="H543" s="229">
        <v>2</v>
      </c>
      <c r="I543" s="231">
        <v>5</v>
      </c>
      <c r="J543" s="231"/>
      <c r="Y543" s="176" t="s">
        <v>940</v>
      </c>
      <c r="Z543" s="176" t="s">
        <v>940</v>
      </c>
    </row>
    <row r="544" spans="1:26" x14ac:dyDescent="0.3">
      <c r="A544" s="227">
        <v>811825</v>
      </c>
      <c r="B544" s="227" t="s">
        <v>1782</v>
      </c>
      <c r="C544" s="227" t="s">
        <v>76</v>
      </c>
      <c r="D544" s="227" t="s">
        <v>1350</v>
      </c>
      <c r="E544" s="227">
        <v>2</v>
      </c>
      <c r="F544" s="228">
        <v>35431</v>
      </c>
      <c r="G544" s="227" t="s">
        <v>253</v>
      </c>
      <c r="H544" s="229">
        <v>2</v>
      </c>
      <c r="I544" s="231">
        <v>5</v>
      </c>
      <c r="J544" s="231"/>
      <c r="W544" s="176" t="s">
        <v>940</v>
      </c>
      <c r="X544" s="176" t="s">
        <v>940</v>
      </c>
      <c r="Y544" s="176" t="s">
        <v>940</v>
      </c>
      <c r="Z544" s="176" t="s">
        <v>940</v>
      </c>
    </row>
    <row r="545" spans="1:26" x14ac:dyDescent="0.3">
      <c r="A545" s="227">
        <v>811912</v>
      </c>
      <c r="B545" s="227" t="s">
        <v>1799</v>
      </c>
      <c r="C545" s="227" t="s">
        <v>86</v>
      </c>
      <c r="D545" s="227" t="s">
        <v>576</v>
      </c>
      <c r="E545" s="227">
        <v>2</v>
      </c>
      <c r="F545" s="228" t="s">
        <v>1800</v>
      </c>
      <c r="G545" s="227" t="s">
        <v>235</v>
      </c>
      <c r="H545" s="229">
        <v>2</v>
      </c>
      <c r="I545" s="231">
        <v>5</v>
      </c>
      <c r="J545" s="231"/>
      <c r="W545" s="176" t="s">
        <v>940</v>
      </c>
      <c r="Y545" s="176" t="s">
        <v>940</v>
      </c>
      <c r="Z545" s="176" t="s">
        <v>940</v>
      </c>
    </row>
    <row r="546" spans="1:26" x14ac:dyDescent="0.3">
      <c r="A546" s="227">
        <v>807990</v>
      </c>
      <c r="B546" s="227" t="s">
        <v>1814</v>
      </c>
      <c r="C546" s="227" t="s">
        <v>329</v>
      </c>
      <c r="D546" s="227" t="s">
        <v>762</v>
      </c>
      <c r="E546" s="227">
        <v>2</v>
      </c>
      <c r="F546" s="228">
        <v>33604</v>
      </c>
      <c r="G546" s="227" t="s">
        <v>696</v>
      </c>
      <c r="H546" s="229">
        <v>2</v>
      </c>
      <c r="I546" s="231">
        <v>5</v>
      </c>
      <c r="J546" s="231"/>
      <c r="X546" s="176" t="s">
        <v>940</v>
      </c>
      <c r="Y546" s="176" t="s">
        <v>940</v>
      </c>
      <c r="Z546" s="176" t="s">
        <v>940</v>
      </c>
    </row>
    <row r="547" spans="1:26" x14ac:dyDescent="0.3">
      <c r="A547" s="227">
        <v>810482</v>
      </c>
      <c r="B547" s="227" t="s">
        <v>1826</v>
      </c>
      <c r="C547" s="227" t="s">
        <v>443</v>
      </c>
      <c r="D547" s="227" t="s">
        <v>694</v>
      </c>
      <c r="E547" s="227">
        <v>2</v>
      </c>
      <c r="F547" s="228">
        <v>34462</v>
      </c>
      <c r="G547" s="227" t="s">
        <v>235</v>
      </c>
      <c r="H547" s="229">
        <v>2</v>
      </c>
      <c r="I547" s="231">
        <v>5</v>
      </c>
      <c r="J547" s="231"/>
      <c r="Y547" s="176" t="s">
        <v>940</v>
      </c>
      <c r="Z547" s="176" t="s">
        <v>940</v>
      </c>
    </row>
    <row r="548" spans="1:26" x14ac:dyDescent="0.3">
      <c r="A548" s="227">
        <v>804714</v>
      </c>
      <c r="B548" s="227" t="s">
        <v>1851</v>
      </c>
      <c r="C548" s="227" t="s">
        <v>132</v>
      </c>
      <c r="D548" s="227" t="s">
        <v>509</v>
      </c>
      <c r="E548" s="227">
        <v>2</v>
      </c>
      <c r="F548" s="228">
        <v>33970</v>
      </c>
      <c r="G548" s="227" t="s">
        <v>510</v>
      </c>
      <c r="H548" s="229">
        <v>2</v>
      </c>
      <c r="I548" s="231">
        <v>5</v>
      </c>
      <c r="J548" s="231"/>
      <c r="Y548" s="176" t="s">
        <v>940</v>
      </c>
      <c r="Z548" s="176" t="s">
        <v>940</v>
      </c>
    </row>
    <row r="549" spans="1:26" x14ac:dyDescent="0.3">
      <c r="A549" s="227">
        <v>808096</v>
      </c>
      <c r="B549" s="227" t="s">
        <v>2045</v>
      </c>
      <c r="C549" s="227" t="s">
        <v>100</v>
      </c>
      <c r="D549" s="227" t="s">
        <v>1848</v>
      </c>
      <c r="E549" s="227">
        <v>2</v>
      </c>
      <c r="F549" s="228">
        <v>33979</v>
      </c>
      <c r="G549" s="227" t="s">
        <v>586</v>
      </c>
      <c r="H549" s="229">
        <v>2</v>
      </c>
      <c r="I549" s="231">
        <v>5</v>
      </c>
      <c r="J549" s="231"/>
      <c r="W549" s="176" t="s">
        <v>940</v>
      </c>
      <c r="Z549" s="176" t="s">
        <v>940</v>
      </c>
    </row>
    <row r="550" spans="1:26" x14ac:dyDescent="0.3">
      <c r="A550" s="227">
        <v>808561</v>
      </c>
      <c r="B550" s="227" t="s">
        <v>2049</v>
      </c>
      <c r="C550" s="227" t="s">
        <v>218</v>
      </c>
      <c r="D550" s="227" t="s">
        <v>752</v>
      </c>
      <c r="E550" s="227">
        <v>2</v>
      </c>
      <c r="F550" s="228">
        <v>32509</v>
      </c>
      <c r="G550" s="227" t="s">
        <v>586</v>
      </c>
      <c r="H550" s="229">
        <v>2</v>
      </c>
      <c r="I550" s="231">
        <v>5</v>
      </c>
      <c r="J550" s="231"/>
      <c r="Z550" s="176" t="s">
        <v>940</v>
      </c>
    </row>
    <row r="551" spans="1:26" x14ac:dyDescent="0.3">
      <c r="A551" s="227">
        <v>810444</v>
      </c>
      <c r="B551" s="227" t="s">
        <v>2077</v>
      </c>
      <c r="C551" s="227" t="s">
        <v>326</v>
      </c>
      <c r="D551" s="227" t="s">
        <v>507</v>
      </c>
      <c r="E551" s="227">
        <v>2</v>
      </c>
      <c r="F551" s="228">
        <v>35966</v>
      </c>
      <c r="G551" s="227" t="s">
        <v>235</v>
      </c>
      <c r="H551" s="229">
        <v>2</v>
      </c>
      <c r="I551" s="231">
        <v>5</v>
      </c>
      <c r="J551" s="231"/>
      <c r="Z551" s="176" t="s">
        <v>940</v>
      </c>
    </row>
    <row r="552" spans="1:26" x14ac:dyDescent="0.3">
      <c r="A552" s="227">
        <v>811803</v>
      </c>
      <c r="B552" s="227" t="s">
        <v>2101</v>
      </c>
      <c r="C552" s="227" t="s">
        <v>66</v>
      </c>
      <c r="D552" s="227" t="s">
        <v>1147</v>
      </c>
      <c r="E552" s="227">
        <v>2</v>
      </c>
      <c r="F552" s="228">
        <v>35515</v>
      </c>
      <c r="G552" s="227" t="s">
        <v>235</v>
      </c>
      <c r="H552" s="229">
        <v>2</v>
      </c>
      <c r="I552" s="231">
        <v>5</v>
      </c>
      <c r="J552" s="231"/>
      <c r="Z552" s="176" t="s">
        <v>940</v>
      </c>
    </row>
    <row r="553" spans="1:26" x14ac:dyDescent="0.3">
      <c r="A553" s="227">
        <v>813243</v>
      </c>
      <c r="B553" s="227" t="s">
        <v>2132</v>
      </c>
      <c r="C553" s="227" t="s">
        <v>68</v>
      </c>
      <c r="D553" s="227" t="s">
        <v>634</v>
      </c>
      <c r="E553" s="227">
        <v>2</v>
      </c>
      <c r="F553" s="228">
        <v>36162</v>
      </c>
      <c r="G553" s="227" t="s">
        <v>235</v>
      </c>
      <c r="H553" s="229">
        <v>2</v>
      </c>
      <c r="I553" s="231">
        <v>5</v>
      </c>
      <c r="J553" s="231"/>
      <c r="Z553" s="176" t="s">
        <v>940</v>
      </c>
    </row>
    <row r="554" spans="1:26" x14ac:dyDescent="0.3">
      <c r="A554" s="227">
        <v>814216</v>
      </c>
      <c r="B554" s="227" t="s">
        <v>2142</v>
      </c>
      <c r="C554" s="227" t="s">
        <v>68</v>
      </c>
      <c r="D554" s="227" t="s">
        <v>1350</v>
      </c>
      <c r="E554" s="227">
        <v>2</v>
      </c>
      <c r="F554" s="228">
        <v>36272</v>
      </c>
      <c r="G554" s="227" t="s">
        <v>235</v>
      </c>
      <c r="H554" s="229">
        <v>2</v>
      </c>
      <c r="I554" s="231">
        <v>5</v>
      </c>
      <c r="J554" s="231"/>
      <c r="Z554" s="176" t="s">
        <v>940</v>
      </c>
    </row>
    <row r="555" spans="1:26" x14ac:dyDescent="0.3">
      <c r="A555" s="227">
        <v>812598</v>
      </c>
      <c r="B555" s="227" t="s">
        <v>2156</v>
      </c>
      <c r="C555" s="227" t="s">
        <v>354</v>
      </c>
      <c r="D555" s="227" t="s">
        <v>836</v>
      </c>
      <c r="E555" s="227">
        <v>2</v>
      </c>
      <c r="F555" s="228">
        <v>35800</v>
      </c>
      <c r="G555" s="227" t="s">
        <v>235</v>
      </c>
      <c r="H555" s="229">
        <v>2</v>
      </c>
      <c r="I555" s="231">
        <v>5</v>
      </c>
      <c r="J555" s="231"/>
      <c r="Z555" s="176" t="s">
        <v>940</v>
      </c>
    </row>
    <row r="556" spans="1:26" x14ac:dyDescent="0.3">
      <c r="A556" s="227">
        <v>800495</v>
      </c>
      <c r="B556" s="227" t="s">
        <v>2177</v>
      </c>
      <c r="C556" s="227" t="s">
        <v>100</v>
      </c>
      <c r="D556" s="227" t="s">
        <v>2178</v>
      </c>
      <c r="E556" s="227">
        <v>2</v>
      </c>
      <c r="F556" s="228">
        <v>31569</v>
      </c>
      <c r="G556" s="227" t="s">
        <v>235</v>
      </c>
      <c r="H556" s="229">
        <v>2</v>
      </c>
      <c r="I556" s="231">
        <v>5</v>
      </c>
      <c r="J556" s="231"/>
    </row>
    <row r="557" spans="1:26" x14ac:dyDescent="0.3">
      <c r="A557" s="227">
        <v>802808</v>
      </c>
      <c r="B557" s="227" t="s">
        <v>2211</v>
      </c>
      <c r="C557" s="227" t="s">
        <v>110</v>
      </c>
      <c r="D557" s="227" t="s">
        <v>593</v>
      </c>
      <c r="E557" s="227">
        <v>2</v>
      </c>
      <c r="F557" s="228">
        <v>33862</v>
      </c>
      <c r="G557" s="227" t="s">
        <v>235</v>
      </c>
      <c r="H557" s="229">
        <v>2</v>
      </c>
      <c r="I557" s="231">
        <v>5</v>
      </c>
      <c r="J557" s="231"/>
    </row>
    <row r="558" spans="1:26" x14ac:dyDescent="0.3">
      <c r="A558" s="227">
        <v>805323</v>
      </c>
      <c r="B558" s="227" t="s">
        <v>2282</v>
      </c>
      <c r="C558" s="227" t="s">
        <v>111</v>
      </c>
      <c r="D558" s="227" t="s">
        <v>2283</v>
      </c>
      <c r="E558" s="227">
        <v>2</v>
      </c>
      <c r="F558" s="228">
        <v>31552</v>
      </c>
      <c r="G558" s="227" t="s">
        <v>2284</v>
      </c>
      <c r="H558" s="229">
        <v>2</v>
      </c>
      <c r="I558" s="231">
        <v>5</v>
      </c>
      <c r="J558" s="231"/>
    </row>
    <row r="559" spans="1:26" x14ac:dyDescent="0.3">
      <c r="A559" s="227">
        <v>807161</v>
      </c>
      <c r="B559" s="227" t="s">
        <v>2400</v>
      </c>
      <c r="C559" s="227" t="s">
        <v>66</v>
      </c>
      <c r="D559" s="227" t="s">
        <v>782</v>
      </c>
      <c r="E559" s="227">
        <v>2</v>
      </c>
      <c r="F559" s="228">
        <v>34126</v>
      </c>
      <c r="G559" s="227" t="s">
        <v>235</v>
      </c>
      <c r="H559" s="229">
        <v>2</v>
      </c>
      <c r="I559" s="231">
        <v>5</v>
      </c>
      <c r="J559" s="231"/>
    </row>
    <row r="560" spans="1:26" x14ac:dyDescent="0.3">
      <c r="A560" s="227">
        <v>807997</v>
      </c>
      <c r="B560" s="227" t="s">
        <v>2452</v>
      </c>
      <c r="C560" s="227" t="s">
        <v>88</v>
      </c>
      <c r="D560" s="227" t="s">
        <v>523</v>
      </c>
      <c r="E560" s="227">
        <v>2</v>
      </c>
      <c r="F560" s="228">
        <v>35545</v>
      </c>
      <c r="G560" s="227" t="s">
        <v>235</v>
      </c>
      <c r="H560" s="229">
        <v>2</v>
      </c>
      <c r="I560" s="231">
        <v>5</v>
      </c>
      <c r="J560" s="231"/>
    </row>
    <row r="561" spans="1:10" x14ac:dyDescent="0.3">
      <c r="A561" s="227">
        <v>808556</v>
      </c>
      <c r="B561" s="227" t="s">
        <v>2497</v>
      </c>
      <c r="C561" s="227" t="s">
        <v>295</v>
      </c>
      <c r="D561" s="227" t="s">
        <v>752</v>
      </c>
      <c r="E561" s="227">
        <v>2</v>
      </c>
      <c r="F561" s="228">
        <v>36185</v>
      </c>
      <c r="G561" s="227" t="s">
        <v>554</v>
      </c>
      <c r="H561" s="229">
        <v>2</v>
      </c>
      <c r="I561" s="231">
        <v>5</v>
      </c>
      <c r="J561" s="231"/>
    </row>
    <row r="562" spans="1:10" x14ac:dyDescent="0.3">
      <c r="A562" s="227">
        <v>809153</v>
      </c>
      <c r="B562" s="227" t="s">
        <v>2570</v>
      </c>
      <c r="C562" s="227" t="s">
        <v>61</v>
      </c>
      <c r="D562" s="227" t="s">
        <v>2571</v>
      </c>
      <c r="E562" s="227">
        <v>2</v>
      </c>
      <c r="F562" s="228">
        <v>35874</v>
      </c>
      <c r="G562" s="227" t="s">
        <v>235</v>
      </c>
      <c r="H562" s="229">
        <v>2</v>
      </c>
      <c r="I562" s="231">
        <v>5</v>
      </c>
      <c r="J562" s="231"/>
    </row>
    <row r="563" spans="1:10" x14ac:dyDescent="0.3">
      <c r="A563" s="227">
        <v>810282</v>
      </c>
      <c r="B563" s="227" t="s">
        <v>2688</v>
      </c>
      <c r="C563" s="227" t="s">
        <v>99</v>
      </c>
      <c r="D563" s="227" t="s">
        <v>2689</v>
      </c>
      <c r="E563" s="227">
        <v>2</v>
      </c>
      <c r="F563" s="228">
        <v>35180</v>
      </c>
      <c r="G563" s="227" t="s">
        <v>235</v>
      </c>
      <c r="H563" s="229">
        <v>2</v>
      </c>
      <c r="I563" s="231">
        <v>5</v>
      </c>
      <c r="J563" s="231"/>
    </row>
    <row r="564" spans="1:10" x14ac:dyDescent="0.3">
      <c r="A564" s="227">
        <v>811098</v>
      </c>
      <c r="B564" s="227" t="s">
        <v>2809</v>
      </c>
      <c r="C564" s="227" t="s">
        <v>122</v>
      </c>
      <c r="D564" s="227" t="s">
        <v>2810</v>
      </c>
      <c r="E564" s="227">
        <v>2</v>
      </c>
      <c r="F564" s="228">
        <v>34511</v>
      </c>
      <c r="G564" s="227" t="s">
        <v>235</v>
      </c>
      <c r="H564" s="229">
        <v>2</v>
      </c>
      <c r="I564" s="231">
        <v>5</v>
      </c>
      <c r="J564" s="231"/>
    </row>
    <row r="565" spans="1:10" x14ac:dyDescent="0.3">
      <c r="A565" s="227">
        <v>811749</v>
      </c>
      <c r="B565" s="227" t="s">
        <v>2941</v>
      </c>
      <c r="C565" s="227" t="s">
        <v>65</v>
      </c>
      <c r="D565" s="227" t="s">
        <v>722</v>
      </c>
      <c r="E565" s="227">
        <v>2</v>
      </c>
      <c r="F565" s="228">
        <v>34512</v>
      </c>
      <c r="G565" s="227" t="s">
        <v>237</v>
      </c>
      <c r="H565" s="229">
        <v>2</v>
      </c>
      <c r="I565" s="231">
        <v>5</v>
      </c>
      <c r="J565" s="231"/>
    </row>
    <row r="566" spans="1:10" x14ac:dyDescent="0.3">
      <c r="A566" s="227">
        <v>811914</v>
      </c>
      <c r="B566" s="227" t="s">
        <v>2963</v>
      </c>
      <c r="C566" s="227" t="s">
        <v>102</v>
      </c>
      <c r="D566" s="227" t="s">
        <v>771</v>
      </c>
      <c r="E566" s="227">
        <v>2</v>
      </c>
      <c r="F566" s="228">
        <v>36161</v>
      </c>
      <c r="G566" s="227" t="s">
        <v>235</v>
      </c>
      <c r="H566" s="229">
        <v>2</v>
      </c>
      <c r="I566" s="231">
        <v>5</v>
      </c>
      <c r="J566" s="231"/>
    </row>
    <row r="567" spans="1:10" x14ac:dyDescent="0.3">
      <c r="A567" s="227">
        <v>812070</v>
      </c>
      <c r="B567" s="227" t="s">
        <v>2997</v>
      </c>
      <c r="C567" s="227" t="s">
        <v>1200</v>
      </c>
      <c r="D567" s="227" t="s">
        <v>790</v>
      </c>
      <c r="E567" s="227">
        <v>2</v>
      </c>
      <c r="F567" s="228">
        <v>34700</v>
      </c>
      <c r="G567" s="227" t="s">
        <v>235</v>
      </c>
      <c r="H567" s="229">
        <v>2</v>
      </c>
      <c r="I567" s="231">
        <v>5</v>
      </c>
      <c r="J567" s="231"/>
    </row>
    <row r="568" spans="1:10" x14ac:dyDescent="0.3">
      <c r="A568" s="227">
        <v>812127</v>
      </c>
      <c r="B568" s="227" t="s">
        <v>3012</v>
      </c>
      <c r="C568" s="227" t="s">
        <v>111</v>
      </c>
      <c r="D568" s="227" t="s">
        <v>825</v>
      </c>
      <c r="E568" s="227">
        <v>2</v>
      </c>
      <c r="F568" s="228">
        <v>35472</v>
      </c>
      <c r="G568" s="227" t="s">
        <v>554</v>
      </c>
      <c r="H568" s="229">
        <v>2</v>
      </c>
      <c r="I568" s="231">
        <v>5</v>
      </c>
      <c r="J568" s="231"/>
    </row>
    <row r="569" spans="1:10" x14ac:dyDescent="0.3">
      <c r="A569" s="227">
        <v>812221</v>
      </c>
      <c r="B569" s="227" t="s">
        <v>3031</v>
      </c>
      <c r="C569" s="227" t="s">
        <v>66</v>
      </c>
      <c r="D569" s="227" t="s">
        <v>560</v>
      </c>
      <c r="E569" s="227">
        <v>2</v>
      </c>
      <c r="F569" s="228">
        <v>36091</v>
      </c>
      <c r="G569" s="227" t="s">
        <v>235</v>
      </c>
      <c r="H569" s="229">
        <v>2</v>
      </c>
      <c r="I569" s="231">
        <v>5</v>
      </c>
      <c r="J569" s="231"/>
    </row>
    <row r="570" spans="1:10" x14ac:dyDescent="0.3">
      <c r="A570" s="227">
        <v>812410</v>
      </c>
      <c r="B570" s="227" t="s">
        <v>3089</v>
      </c>
      <c r="C570" s="227" t="s">
        <v>301</v>
      </c>
      <c r="D570" s="227" t="s">
        <v>507</v>
      </c>
      <c r="E570" s="227">
        <v>2</v>
      </c>
      <c r="F570" s="228">
        <v>33885</v>
      </c>
      <c r="G570" s="227" t="s">
        <v>235</v>
      </c>
      <c r="H570" s="229">
        <v>2</v>
      </c>
      <c r="I570" s="231">
        <v>5</v>
      </c>
      <c r="J570" s="231"/>
    </row>
    <row r="571" spans="1:10" x14ac:dyDescent="0.3">
      <c r="A571" s="227">
        <v>812431</v>
      </c>
      <c r="B571" s="227" t="s">
        <v>3091</v>
      </c>
      <c r="C571" s="227" t="s">
        <v>111</v>
      </c>
      <c r="D571" s="227" t="s">
        <v>655</v>
      </c>
      <c r="E571" s="227">
        <v>2</v>
      </c>
      <c r="F571" s="228">
        <v>36354</v>
      </c>
      <c r="G571" s="227" t="s">
        <v>235</v>
      </c>
      <c r="H571" s="229">
        <v>2</v>
      </c>
      <c r="I571" s="231">
        <v>5</v>
      </c>
      <c r="J571" s="231"/>
    </row>
    <row r="572" spans="1:10" x14ac:dyDescent="0.3">
      <c r="A572" s="227">
        <v>812508</v>
      </c>
      <c r="B572" s="227" t="s">
        <v>3118</v>
      </c>
      <c r="C572" s="227" t="s">
        <v>301</v>
      </c>
      <c r="D572" s="227" t="s">
        <v>513</v>
      </c>
      <c r="E572" s="227">
        <v>2</v>
      </c>
      <c r="F572" s="228">
        <v>35133</v>
      </c>
      <c r="G572" s="227" t="s">
        <v>582</v>
      </c>
      <c r="H572" s="229">
        <v>2</v>
      </c>
      <c r="I572" s="231">
        <v>5</v>
      </c>
      <c r="J572" s="231"/>
    </row>
    <row r="573" spans="1:10" x14ac:dyDescent="0.3">
      <c r="A573" s="227">
        <v>812570</v>
      </c>
      <c r="B573" s="227" t="s">
        <v>3140</v>
      </c>
      <c r="C573" s="227" t="s">
        <v>301</v>
      </c>
      <c r="D573" s="227" t="s">
        <v>1233</v>
      </c>
      <c r="E573" s="227">
        <v>2</v>
      </c>
      <c r="F573" s="228">
        <v>30907</v>
      </c>
      <c r="G573" s="227" t="s">
        <v>785</v>
      </c>
      <c r="H573" s="229">
        <v>2</v>
      </c>
      <c r="I573" s="231">
        <v>5</v>
      </c>
      <c r="J573" s="231"/>
    </row>
    <row r="574" spans="1:10" x14ac:dyDescent="0.3">
      <c r="A574" s="227">
        <v>812601</v>
      </c>
      <c r="B574" s="227" t="s">
        <v>3149</v>
      </c>
      <c r="C574" s="227" t="s">
        <v>75</v>
      </c>
      <c r="D574" s="227" t="s">
        <v>678</v>
      </c>
      <c r="E574" s="227">
        <v>2</v>
      </c>
      <c r="F574" s="228">
        <v>36323</v>
      </c>
      <c r="G574" s="227" t="s">
        <v>253</v>
      </c>
      <c r="H574" s="229">
        <v>2</v>
      </c>
      <c r="I574" s="231">
        <v>5</v>
      </c>
      <c r="J574" s="231"/>
    </row>
    <row r="575" spans="1:10" x14ac:dyDescent="0.3">
      <c r="A575" s="227">
        <v>812616</v>
      </c>
      <c r="B575" s="227" t="s">
        <v>3154</v>
      </c>
      <c r="C575" s="227" t="s">
        <v>145</v>
      </c>
      <c r="D575" s="227" t="s">
        <v>834</v>
      </c>
      <c r="E575" s="227">
        <v>2</v>
      </c>
      <c r="F575" s="228">
        <v>28503</v>
      </c>
      <c r="G575" s="227" t="s">
        <v>235</v>
      </c>
      <c r="H575" s="229">
        <v>2</v>
      </c>
      <c r="I575" s="231">
        <v>5</v>
      </c>
      <c r="J575" s="231"/>
    </row>
    <row r="576" spans="1:10" x14ac:dyDescent="0.3">
      <c r="A576" s="227">
        <v>812761</v>
      </c>
      <c r="B576" s="227" t="s">
        <v>3183</v>
      </c>
      <c r="C576" s="227" t="s">
        <v>82</v>
      </c>
      <c r="D576" s="227" t="s">
        <v>882</v>
      </c>
      <c r="E576" s="227">
        <v>2</v>
      </c>
      <c r="F576" s="228">
        <v>35272</v>
      </c>
      <c r="G576" s="227" t="s">
        <v>586</v>
      </c>
      <c r="H576" s="229">
        <v>2</v>
      </c>
      <c r="I576" s="231">
        <v>5</v>
      </c>
      <c r="J576" s="231"/>
    </row>
    <row r="577" spans="1:26" x14ac:dyDescent="0.3">
      <c r="A577" s="227">
        <v>812880</v>
      </c>
      <c r="B577" s="227" t="s">
        <v>3213</v>
      </c>
      <c r="C577" s="227" t="s">
        <v>62</v>
      </c>
      <c r="D577" s="227" t="s">
        <v>836</v>
      </c>
      <c r="E577" s="227">
        <v>2</v>
      </c>
      <c r="F577" s="228">
        <v>36256</v>
      </c>
      <c r="G577" s="227" t="s">
        <v>554</v>
      </c>
      <c r="H577" s="229">
        <v>2</v>
      </c>
      <c r="I577" s="231">
        <v>5</v>
      </c>
      <c r="J577" s="231"/>
    </row>
    <row r="578" spans="1:26" x14ac:dyDescent="0.3">
      <c r="A578" s="227">
        <v>812899</v>
      </c>
      <c r="B578" s="227" t="s">
        <v>1110</v>
      </c>
      <c r="C578" s="227" t="s">
        <v>89</v>
      </c>
      <c r="D578" s="227" t="s">
        <v>644</v>
      </c>
      <c r="E578" s="227">
        <v>2</v>
      </c>
      <c r="F578" s="228">
        <v>29568</v>
      </c>
      <c r="G578" s="227" t="s">
        <v>703</v>
      </c>
      <c r="H578" s="229">
        <v>2</v>
      </c>
      <c r="I578" s="231">
        <v>5</v>
      </c>
      <c r="J578" s="231"/>
    </row>
    <row r="579" spans="1:26" x14ac:dyDescent="0.3">
      <c r="A579" s="227">
        <v>813088</v>
      </c>
      <c r="B579" s="227" t="s">
        <v>3243</v>
      </c>
      <c r="C579" s="227" t="s">
        <v>66</v>
      </c>
      <c r="D579" s="227" t="s">
        <v>679</v>
      </c>
      <c r="E579" s="227">
        <v>2</v>
      </c>
      <c r="F579" s="228">
        <v>36357</v>
      </c>
      <c r="G579" s="227" t="s">
        <v>235</v>
      </c>
      <c r="H579" s="229">
        <v>2</v>
      </c>
      <c r="I579" s="231">
        <v>5</v>
      </c>
      <c r="J579" s="231"/>
    </row>
    <row r="580" spans="1:26" x14ac:dyDescent="0.3">
      <c r="A580" s="227">
        <v>813366</v>
      </c>
      <c r="B580" s="227" t="s">
        <v>3307</v>
      </c>
      <c r="C580" s="227" t="s">
        <v>120</v>
      </c>
      <c r="D580" s="227" t="s">
        <v>1972</v>
      </c>
      <c r="E580" s="227">
        <v>2</v>
      </c>
      <c r="F580" s="228">
        <v>36161</v>
      </c>
      <c r="G580" s="227" t="s">
        <v>554</v>
      </c>
      <c r="H580" s="229">
        <v>2</v>
      </c>
      <c r="I580" s="231">
        <v>5</v>
      </c>
      <c r="J580" s="231"/>
    </row>
    <row r="581" spans="1:26" x14ac:dyDescent="0.3">
      <c r="A581" s="227">
        <v>814084</v>
      </c>
      <c r="B581" s="227" t="s">
        <v>3463</v>
      </c>
      <c r="C581" s="227" t="s">
        <v>64</v>
      </c>
      <c r="D581" s="227" t="s">
        <v>796</v>
      </c>
      <c r="E581" s="227">
        <v>2</v>
      </c>
      <c r="F581" s="228" t="s">
        <v>3464</v>
      </c>
      <c r="G581" s="227" t="s">
        <v>586</v>
      </c>
      <c r="H581" s="229">
        <v>2</v>
      </c>
      <c r="I581" s="231">
        <v>5</v>
      </c>
      <c r="J581" s="231"/>
    </row>
    <row r="582" spans="1:26" x14ac:dyDescent="0.3">
      <c r="A582" s="227">
        <v>814208</v>
      </c>
      <c r="B582" s="227" t="s">
        <v>3508</v>
      </c>
      <c r="C582" s="227" t="s">
        <v>66</v>
      </c>
      <c r="D582" s="227" t="s">
        <v>562</v>
      </c>
      <c r="E582" s="227">
        <v>2</v>
      </c>
      <c r="F582" s="228">
        <v>36776</v>
      </c>
      <c r="G582" s="227" t="s">
        <v>554</v>
      </c>
      <c r="H582" s="229">
        <v>2</v>
      </c>
      <c r="I582" s="231">
        <v>5</v>
      </c>
      <c r="J582" s="231"/>
    </row>
    <row r="583" spans="1:26" x14ac:dyDescent="0.3">
      <c r="A583" s="227">
        <v>805285</v>
      </c>
      <c r="B583" s="227" t="s">
        <v>2279</v>
      </c>
      <c r="C583" s="227" t="s">
        <v>1122</v>
      </c>
      <c r="D583" s="227" t="s">
        <v>783</v>
      </c>
      <c r="E583" s="227">
        <v>2</v>
      </c>
      <c r="F583" s="228">
        <v>34696</v>
      </c>
      <c r="G583" s="227" t="s">
        <v>235</v>
      </c>
      <c r="H583" s="229">
        <v>4</v>
      </c>
      <c r="I583" s="231">
        <v>5</v>
      </c>
      <c r="J583" s="231"/>
    </row>
    <row r="584" spans="1:26" x14ac:dyDescent="0.3">
      <c r="A584" s="227">
        <v>809631</v>
      </c>
      <c r="B584" s="227" t="s">
        <v>1704</v>
      </c>
      <c r="C584" s="227" t="s">
        <v>99</v>
      </c>
      <c r="D584" s="227" t="s">
        <v>1127</v>
      </c>
      <c r="E584" s="227">
        <v>2</v>
      </c>
      <c r="F584" s="228">
        <v>33822</v>
      </c>
      <c r="G584" s="227" t="s">
        <v>235</v>
      </c>
      <c r="H584" s="229">
        <v>5</v>
      </c>
      <c r="I584" s="231">
        <v>5</v>
      </c>
      <c r="J584" s="231"/>
      <c r="Y584" s="176" t="s">
        <v>940</v>
      </c>
      <c r="Z584" s="176" t="s">
        <v>940</v>
      </c>
    </row>
    <row r="585" spans="1:26" x14ac:dyDescent="0.3">
      <c r="A585" s="227">
        <v>806014</v>
      </c>
      <c r="B585" s="227" t="s">
        <v>962</v>
      </c>
      <c r="C585" s="227" t="s">
        <v>332</v>
      </c>
      <c r="D585" s="227" t="s">
        <v>963</v>
      </c>
      <c r="E585" s="227">
        <v>1</v>
      </c>
      <c r="F585" s="228">
        <v>35065</v>
      </c>
      <c r="G585" s="227" t="s">
        <v>235</v>
      </c>
      <c r="H585" s="229">
        <v>1</v>
      </c>
      <c r="I585" s="231">
        <v>5</v>
      </c>
      <c r="J585" s="231"/>
      <c r="S585" s="176">
        <v>2411</v>
      </c>
      <c r="T585" s="230">
        <v>44410</v>
      </c>
      <c r="U585" s="176">
        <v>0</v>
      </c>
    </row>
    <row r="586" spans="1:26" x14ac:dyDescent="0.3">
      <c r="A586" s="227">
        <v>810117</v>
      </c>
      <c r="B586" s="227" t="s">
        <v>970</v>
      </c>
      <c r="C586" s="227" t="s">
        <v>432</v>
      </c>
      <c r="D586" s="227" t="s">
        <v>633</v>
      </c>
      <c r="E586" s="227">
        <v>1</v>
      </c>
      <c r="F586" s="228">
        <v>32970</v>
      </c>
      <c r="G586" s="227" t="s">
        <v>235</v>
      </c>
      <c r="H586" s="229">
        <v>1</v>
      </c>
      <c r="I586" s="231">
        <v>5</v>
      </c>
      <c r="J586" s="231"/>
      <c r="S586" s="176">
        <v>2434</v>
      </c>
      <c r="T586" s="230">
        <v>44413</v>
      </c>
      <c r="U586" s="176">
        <v>10000</v>
      </c>
    </row>
    <row r="587" spans="1:26" x14ac:dyDescent="0.3">
      <c r="A587" s="227">
        <v>811512</v>
      </c>
      <c r="B587" s="227" t="s">
        <v>971</v>
      </c>
      <c r="C587" s="227" t="s">
        <v>70</v>
      </c>
      <c r="D587" s="227" t="s">
        <v>607</v>
      </c>
      <c r="E587" s="227">
        <v>1</v>
      </c>
      <c r="F587" s="228">
        <v>32740</v>
      </c>
      <c r="G587" s="227" t="s">
        <v>235</v>
      </c>
      <c r="H587" s="229">
        <v>1</v>
      </c>
      <c r="I587" s="231">
        <v>5</v>
      </c>
      <c r="J587" s="231"/>
      <c r="S587" s="176">
        <v>2435</v>
      </c>
      <c r="T587" s="230">
        <v>44413</v>
      </c>
      <c r="U587" s="176">
        <v>12000</v>
      </c>
    </row>
    <row r="588" spans="1:26" x14ac:dyDescent="0.3">
      <c r="A588" s="227">
        <v>809214</v>
      </c>
      <c r="B588" s="227" t="s">
        <v>973</v>
      </c>
      <c r="C588" s="227" t="s">
        <v>974</v>
      </c>
      <c r="D588" s="227" t="s">
        <v>627</v>
      </c>
      <c r="E588" s="227">
        <v>1</v>
      </c>
      <c r="F588" s="228">
        <v>36221</v>
      </c>
      <c r="G588" s="227" t="s">
        <v>235</v>
      </c>
      <c r="H588" s="229">
        <v>1</v>
      </c>
      <c r="I588" s="231">
        <v>5</v>
      </c>
      <c r="J588" s="231"/>
      <c r="S588" s="176">
        <v>2443</v>
      </c>
      <c r="T588" s="230">
        <v>44413</v>
      </c>
      <c r="U588" s="176">
        <v>10000</v>
      </c>
    </row>
    <row r="589" spans="1:26" x14ac:dyDescent="0.3">
      <c r="A589" s="227">
        <v>808585</v>
      </c>
      <c r="B589" s="227" t="s">
        <v>977</v>
      </c>
      <c r="C589" s="227" t="s">
        <v>69</v>
      </c>
      <c r="D589" s="227" t="s">
        <v>864</v>
      </c>
      <c r="E589" s="227">
        <v>1</v>
      </c>
      <c r="F589" s="228">
        <v>35968</v>
      </c>
      <c r="G589" s="227" t="s">
        <v>235</v>
      </c>
      <c r="H589" s="229">
        <v>1</v>
      </c>
      <c r="I589" s="231">
        <v>5</v>
      </c>
      <c r="J589" s="231"/>
      <c r="S589" s="176">
        <v>2460</v>
      </c>
      <c r="T589" s="230">
        <v>44418</v>
      </c>
      <c r="U589" s="176">
        <v>10000</v>
      </c>
    </row>
    <row r="590" spans="1:26" x14ac:dyDescent="0.3">
      <c r="A590" s="227">
        <v>810627</v>
      </c>
      <c r="B590" s="227" t="s">
        <v>985</v>
      </c>
      <c r="C590" s="227" t="s">
        <v>360</v>
      </c>
      <c r="D590" s="227" t="s">
        <v>560</v>
      </c>
      <c r="E590" s="227">
        <v>1</v>
      </c>
      <c r="F590" s="228">
        <v>35174</v>
      </c>
      <c r="G590" s="227" t="s">
        <v>986</v>
      </c>
      <c r="H590" s="229">
        <v>1</v>
      </c>
      <c r="I590" s="231">
        <v>5</v>
      </c>
      <c r="J590" s="231"/>
      <c r="S590" s="176">
        <v>2479</v>
      </c>
      <c r="T590" s="230">
        <v>44418</v>
      </c>
      <c r="U590" s="176">
        <v>10000</v>
      </c>
    </row>
    <row r="591" spans="1:26" x14ac:dyDescent="0.3">
      <c r="A591" s="227">
        <v>810089</v>
      </c>
      <c r="B591" s="227" t="s">
        <v>1019</v>
      </c>
      <c r="C591" s="227" t="s">
        <v>148</v>
      </c>
      <c r="D591" s="227" t="s">
        <v>737</v>
      </c>
      <c r="E591" s="227">
        <v>1</v>
      </c>
      <c r="F591" s="228">
        <v>36439</v>
      </c>
      <c r="G591" s="227" t="s">
        <v>235</v>
      </c>
      <c r="H591" s="229">
        <v>1</v>
      </c>
      <c r="I591" s="231">
        <v>5</v>
      </c>
      <c r="J591" s="231"/>
      <c r="S591" s="176">
        <v>2571</v>
      </c>
      <c r="T591" s="230">
        <v>44425</v>
      </c>
      <c r="U591" s="176">
        <v>13000</v>
      </c>
    </row>
    <row r="592" spans="1:26" x14ac:dyDescent="0.3">
      <c r="A592" s="227">
        <v>808987</v>
      </c>
      <c r="B592" s="227" t="s">
        <v>1023</v>
      </c>
      <c r="C592" s="227" t="s">
        <v>111</v>
      </c>
      <c r="D592" s="227" t="s">
        <v>380</v>
      </c>
      <c r="E592" s="227">
        <v>1</v>
      </c>
      <c r="F592" s="228">
        <v>35094</v>
      </c>
      <c r="G592" s="227" t="s">
        <v>1024</v>
      </c>
      <c r="H592" s="229">
        <v>1</v>
      </c>
      <c r="I592" s="231">
        <v>5</v>
      </c>
      <c r="J592" s="231"/>
      <c r="S592" s="176">
        <v>2577</v>
      </c>
      <c r="T592" s="230">
        <v>44425</v>
      </c>
      <c r="U592" s="176">
        <v>10000</v>
      </c>
    </row>
    <row r="593" spans="1:26" x14ac:dyDescent="0.3">
      <c r="A593" s="227">
        <v>807210</v>
      </c>
      <c r="B593" s="227" t="s">
        <v>1030</v>
      </c>
      <c r="C593" s="227" t="s">
        <v>283</v>
      </c>
      <c r="D593" s="227" t="s">
        <v>1031</v>
      </c>
      <c r="E593" s="227">
        <v>1</v>
      </c>
      <c r="F593" s="228">
        <v>31197</v>
      </c>
      <c r="G593" s="227" t="s">
        <v>1032</v>
      </c>
      <c r="H593" s="229">
        <v>1</v>
      </c>
      <c r="I593" s="231">
        <v>5</v>
      </c>
      <c r="J593" s="231"/>
      <c r="S593" s="176">
        <v>2592</v>
      </c>
      <c r="T593" s="230">
        <v>44426</v>
      </c>
      <c r="U593" s="176">
        <v>11500</v>
      </c>
    </row>
    <row r="594" spans="1:26" x14ac:dyDescent="0.3">
      <c r="A594" s="227">
        <v>806969</v>
      </c>
      <c r="B594" s="227" t="s">
        <v>1044</v>
      </c>
      <c r="C594" s="227" t="s">
        <v>141</v>
      </c>
      <c r="D594" s="227" t="s">
        <v>812</v>
      </c>
      <c r="E594" s="227">
        <v>1</v>
      </c>
      <c r="G594" s="227" t="s">
        <v>245</v>
      </c>
      <c r="H594" s="229">
        <v>1</v>
      </c>
      <c r="I594" s="231">
        <v>5</v>
      </c>
      <c r="J594" s="231"/>
      <c r="S594" s="176">
        <v>2634</v>
      </c>
      <c r="T594" s="230">
        <v>44427</v>
      </c>
      <c r="U594" s="176">
        <v>43000</v>
      </c>
    </row>
    <row r="595" spans="1:26" x14ac:dyDescent="0.3">
      <c r="A595" s="227">
        <v>814220</v>
      </c>
      <c r="B595" s="227" t="s">
        <v>1045</v>
      </c>
      <c r="C595" s="227" t="s">
        <v>102</v>
      </c>
      <c r="D595" s="227" t="s">
        <v>524</v>
      </c>
      <c r="E595" s="227">
        <v>1</v>
      </c>
      <c r="F595" s="228" t="s">
        <v>1046</v>
      </c>
      <c r="G595" s="227" t="s">
        <v>1047</v>
      </c>
      <c r="H595" s="229">
        <v>1</v>
      </c>
      <c r="I595" s="231">
        <v>5</v>
      </c>
      <c r="J595" s="231"/>
      <c r="S595" s="176">
        <v>2635</v>
      </c>
      <c r="T595" s="230">
        <v>44427</v>
      </c>
      <c r="U595" s="176">
        <v>10000</v>
      </c>
    </row>
    <row r="596" spans="1:26" x14ac:dyDescent="0.3">
      <c r="A596" s="227">
        <v>807894</v>
      </c>
      <c r="B596" s="227" t="s">
        <v>1050</v>
      </c>
      <c r="C596" s="227" t="s">
        <v>179</v>
      </c>
      <c r="D596" s="227" t="s">
        <v>523</v>
      </c>
      <c r="E596" s="227">
        <v>1</v>
      </c>
      <c r="F596" s="228">
        <v>32874</v>
      </c>
      <c r="G596" s="227" t="s">
        <v>235</v>
      </c>
      <c r="H596" s="229">
        <v>1</v>
      </c>
      <c r="I596" s="231">
        <v>5</v>
      </c>
      <c r="J596" s="231"/>
      <c r="S596" s="176">
        <v>2645</v>
      </c>
      <c r="T596" s="230">
        <v>44431</v>
      </c>
      <c r="U596" s="176">
        <v>13000</v>
      </c>
    </row>
    <row r="597" spans="1:26" x14ac:dyDescent="0.3">
      <c r="A597" s="227">
        <v>808245</v>
      </c>
      <c r="B597" s="227" t="s">
        <v>1053</v>
      </c>
      <c r="C597" s="227" t="s">
        <v>373</v>
      </c>
      <c r="D597" s="227" t="s">
        <v>1054</v>
      </c>
      <c r="E597" s="227">
        <v>1</v>
      </c>
      <c r="F597" s="228">
        <v>34000</v>
      </c>
      <c r="G597" s="227" t="s">
        <v>1055</v>
      </c>
      <c r="H597" s="229">
        <v>1</v>
      </c>
      <c r="I597" s="231">
        <v>5</v>
      </c>
      <c r="J597" s="231"/>
      <c r="S597" s="176">
        <v>2786</v>
      </c>
      <c r="T597" s="230">
        <v>44480</v>
      </c>
      <c r="U597" s="176">
        <v>13000</v>
      </c>
    </row>
    <row r="598" spans="1:26" x14ac:dyDescent="0.3">
      <c r="A598" s="227">
        <v>808164</v>
      </c>
      <c r="B598" s="227" t="s">
        <v>1057</v>
      </c>
      <c r="C598" s="227" t="s">
        <v>148</v>
      </c>
      <c r="D598" s="227" t="s">
        <v>1058</v>
      </c>
      <c r="E598" s="227">
        <v>1</v>
      </c>
      <c r="F598" s="228">
        <v>36161</v>
      </c>
      <c r="G598" s="227" t="s">
        <v>235</v>
      </c>
      <c r="H598" s="229">
        <v>1</v>
      </c>
      <c r="I598" s="231">
        <v>5</v>
      </c>
      <c r="J598" s="231"/>
    </row>
    <row r="599" spans="1:26" x14ac:dyDescent="0.3">
      <c r="A599" s="227">
        <v>809428</v>
      </c>
      <c r="B599" s="227" t="s">
        <v>1060</v>
      </c>
      <c r="C599" s="227" t="s">
        <v>1061</v>
      </c>
      <c r="D599" s="227" t="s">
        <v>1062</v>
      </c>
      <c r="E599" s="227">
        <v>1</v>
      </c>
      <c r="F599" s="228">
        <v>35810</v>
      </c>
      <c r="G599" s="227" t="s">
        <v>237</v>
      </c>
      <c r="H599" s="229">
        <v>1</v>
      </c>
      <c r="I599" s="231">
        <v>5</v>
      </c>
      <c r="J599" s="231"/>
      <c r="Z599" s="176" t="s">
        <v>940</v>
      </c>
    </row>
    <row r="600" spans="1:26" x14ac:dyDescent="0.3">
      <c r="A600" s="227">
        <v>801220</v>
      </c>
      <c r="B600" s="227" t="s">
        <v>1078</v>
      </c>
      <c r="C600" s="227" t="s">
        <v>83</v>
      </c>
      <c r="D600" s="227" t="s">
        <v>599</v>
      </c>
      <c r="E600" s="227">
        <v>1</v>
      </c>
      <c r="F600" s="228">
        <v>30379</v>
      </c>
      <c r="G600" s="227" t="s">
        <v>235</v>
      </c>
      <c r="H600" s="229">
        <v>1</v>
      </c>
      <c r="I600" s="231">
        <v>5</v>
      </c>
      <c r="J600" s="231"/>
    </row>
    <row r="601" spans="1:26" x14ac:dyDescent="0.3">
      <c r="A601" s="227">
        <v>809874</v>
      </c>
      <c r="B601" s="227" t="s">
        <v>1080</v>
      </c>
      <c r="C601" s="227" t="s">
        <v>174</v>
      </c>
      <c r="D601" s="227" t="s">
        <v>1081</v>
      </c>
      <c r="E601" s="227">
        <v>1</v>
      </c>
      <c r="F601" s="228">
        <v>35431</v>
      </c>
      <c r="G601" s="227" t="s">
        <v>1082</v>
      </c>
      <c r="H601" s="229">
        <v>1</v>
      </c>
      <c r="I601" s="231">
        <v>5</v>
      </c>
      <c r="J601" s="231"/>
      <c r="Z601" s="176" t="s">
        <v>940</v>
      </c>
    </row>
    <row r="602" spans="1:26" x14ac:dyDescent="0.3">
      <c r="A602" s="227">
        <v>810997</v>
      </c>
      <c r="B602" s="227" t="s">
        <v>1090</v>
      </c>
      <c r="C602" s="227" t="s">
        <v>451</v>
      </c>
      <c r="D602" s="227" t="s">
        <v>694</v>
      </c>
      <c r="E602" s="227">
        <v>1</v>
      </c>
      <c r="F602" s="228">
        <v>35005</v>
      </c>
      <c r="G602" s="227" t="s">
        <v>235</v>
      </c>
      <c r="H602" s="229">
        <v>1</v>
      </c>
      <c r="I602" s="231">
        <v>5</v>
      </c>
      <c r="J602" s="231"/>
      <c r="Z602" s="176" t="s">
        <v>940</v>
      </c>
    </row>
    <row r="603" spans="1:26" x14ac:dyDescent="0.3">
      <c r="A603" s="227">
        <v>802939</v>
      </c>
      <c r="B603" s="227" t="s">
        <v>1389</v>
      </c>
      <c r="C603" s="227" t="s">
        <v>1216</v>
      </c>
      <c r="D603" s="227" t="s">
        <v>503</v>
      </c>
      <c r="E603" s="227">
        <v>1</v>
      </c>
      <c r="F603" s="228">
        <v>29872</v>
      </c>
      <c r="G603" s="227" t="s">
        <v>235</v>
      </c>
      <c r="H603" s="229">
        <v>1</v>
      </c>
      <c r="I603" s="231">
        <v>5</v>
      </c>
      <c r="J603" s="231"/>
      <c r="Y603" s="176" t="s">
        <v>940</v>
      </c>
      <c r="Z603" s="176" t="s">
        <v>940</v>
      </c>
    </row>
    <row r="604" spans="1:26" x14ac:dyDescent="0.3">
      <c r="A604" s="227">
        <v>805632</v>
      </c>
      <c r="B604" s="227" t="s">
        <v>1392</v>
      </c>
      <c r="C604" s="227" t="s">
        <v>91</v>
      </c>
      <c r="D604" s="227" t="s">
        <v>648</v>
      </c>
      <c r="E604" s="227">
        <v>1</v>
      </c>
      <c r="G604" s="227" t="s">
        <v>235</v>
      </c>
      <c r="H604" s="229">
        <v>1</v>
      </c>
      <c r="I604" s="231">
        <v>5</v>
      </c>
      <c r="J604" s="231"/>
      <c r="X604" s="176" t="s">
        <v>940</v>
      </c>
      <c r="Y604" s="176" t="s">
        <v>940</v>
      </c>
      <c r="Z604" s="176" t="s">
        <v>940</v>
      </c>
    </row>
    <row r="605" spans="1:26" x14ac:dyDescent="0.3">
      <c r="A605" s="227">
        <v>805995</v>
      </c>
      <c r="B605" s="227" t="s">
        <v>1394</v>
      </c>
      <c r="C605" s="227" t="s">
        <v>1395</v>
      </c>
      <c r="D605" s="227" t="s">
        <v>1396</v>
      </c>
      <c r="E605" s="227">
        <v>1</v>
      </c>
      <c r="F605" s="228">
        <v>32924</v>
      </c>
      <c r="G605" s="227" t="s">
        <v>235</v>
      </c>
      <c r="H605" s="229">
        <v>1</v>
      </c>
      <c r="I605" s="231">
        <v>5</v>
      </c>
      <c r="J605" s="231"/>
      <c r="X605" s="176" t="s">
        <v>940</v>
      </c>
      <c r="Y605" s="176" t="s">
        <v>940</v>
      </c>
      <c r="Z605" s="176" t="s">
        <v>940</v>
      </c>
    </row>
    <row r="606" spans="1:26" x14ac:dyDescent="0.3">
      <c r="A606" s="227">
        <v>806209</v>
      </c>
      <c r="B606" s="227" t="s">
        <v>1397</v>
      </c>
      <c r="C606" s="227" t="s">
        <v>62</v>
      </c>
      <c r="D606" s="227" t="s">
        <v>560</v>
      </c>
      <c r="E606" s="227">
        <v>1</v>
      </c>
      <c r="F606" s="228">
        <v>34605</v>
      </c>
      <c r="G606" s="227" t="s">
        <v>1302</v>
      </c>
      <c r="H606" s="229">
        <v>1</v>
      </c>
      <c r="I606" s="231">
        <v>5</v>
      </c>
      <c r="J606" s="231"/>
      <c r="X606" s="176" t="s">
        <v>940</v>
      </c>
      <c r="Y606" s="176" t="s">
        <v>940</v>
      </c>
      <c r="Z606" s="176" t="s">
        <v>940</v>
      </c>
    </row>
    <row r="607" spans="1:26" x14ac:dyDescent="0.3">
      <c r="A607" s="227">
        <v>807945</v>
      </c>
      <c r="B607" s="227" t="s">
        <v>1399</v>
      </c>
      <c r="C607" s="227" t="s">
        <v>1400</v>
      </c>
      <c r="D607" s="227" t="s">
        <v>1401</v>
      </c>
      <c r="E607" s="227">
        <v>1</v>
      </c>
      <c r="F607" s="228">
        <v>32905</v>
      </c>
      <c r="G607" s="227" t="s">
        <v>850</v>
      </c>
      <c r="H607" s="229">
        <v>1</v>
      </c>
      <c r="I607" s="231">
        <v>5</v>
      </c>
      <c r="J607" s="231"/>
      <c r="X607" s="176" t="s">
        <v>940</v>
      </c>
      <c r="Y607" s="176" t="s">
        <v>940</v>
      </c>
      <c r="Z607" s="176" t="s">
        <v>940</v>
      </c>
    </row>
    <row r="608" spans="1:26" x14ac:dyDescent="0.3">
      <c r="A608" s="227">
        <v>800144</v>
      </c>
      <c r="B608" s="227" t="s">
        <v>1402</v>
      </c>
      <c r="C608" s="227" t="s">
        <v>64</v>
      </c>
      <c r="D608" s="227" t="s">
        <v>567</v>
      </c>
      <c r="E608" s="227">
        <v>1</v>
      </c>
      <c r="F608" s="228">
        <v>28433</v>
      </c>
      <c r="G608" s="227" t="s">
        <v>517</v>
      </c>
      <c r="H608" s="229">
        <v>1</v>
      </c>
      <c r="I608" s="231">
        <v>5</v>
      </c>
      <c r="J608" s="231"/>
      <c r="X608" s="176" t="s">
        <v>940</v>
      </c>
      <c r="Y608" s="176" t="s">
        <v>940</v>
      </c>
      <c r="Z608" s="176" t="s">
        <v>940</v>
      </c>
    </row>
    <row r="609" spans="1:26" x14ac:dyDescent="0.3">
      <c r="A609" s="227">
        <v>803621</v>
      </c>
      <c r="B609" s="227" t="s">
        <v>1408</v>
      </c>
      <c r="C609" s="227" t="s">
        <v>87</v>
      </c>
      <c r="D609" s="227" t="s">
        <v>560</v>
      </c>
      <c r="E609" s="227">
        <v>1</v>
      </c>
      <c r="F609" s="228">
        <v>34425</v>
      </c>
      <c r="G609" s="227" t="s">
        <v>235</v>
      </c>
      <c r="H609" s="229">
        <v>1</v>
      </c>
      <c r="I609" s="231">
        <v>5</v>
      </c>
      <c r="J609" s="231"/>
      <c r="Y609" s="176" t="s">
        <v>940</v>
      </c>
      <c r="Z609" s="176" t="s">
        <v>940</v>
      </c>
    </row>
    <row r="610" spans="1:26" x14ac:dyDescent="0.3">
      <c r="A610" s="227">
        <v>802937</v>
      </c>
      <c r="B610" s="227" t="s">
        <v>1410</v>
      </c>
      <c r="C610" s="227" t="s">
        <v>315</v>
      </c>
      <c r="D610" s="227" t="s">
        <v>1411</v>
      </c>
      <c r="E610" s="227">
        <v>1</v>
      </c>
      <c r="F610" s="228">
        <v>33620</v>
      </c>
      <c r="G610" s="227" t="s">
        <v>594</v>
      </c>
      <c r="H610" s="229">
        <v>1</v>
      </c>
      <c r="I610" s="231">
        <v>5</v>
      </c>
      <c r="J610" s="231"/>
      <c r="W610" s="176" t="s">
        <v>940</v>
      </c>
      <c r="X610" s="176" t="s">
        <v>940</v>
      </c>
      <c r="Y610" s="176" t="s">
        <v>940</v>
      </c>
      <c r="Z610" s="176" t="s">
        <v>940</v>
      </c>
    </row>
    <row r="611" spans="1:26" x14ac:dyDescent="0.3">
      <c r="A611" s="227">
        <v>804550</v>
      </c>
      <c r="B611" s="227" t="s">
        <v>1199</v>
      </c>
      <c r="C611" s="227" t="s">
        <v>128</v>
      </c>
      <c r="D611" s="227" t="s">
        <v>1414</v>
      </c>
      <c r="E611" s="227">
        <v>1</v>
      </c>
      <c r="F611" s="228" t="s">
        <v>1415</v>
      </c>
      <c r="G611" s="227" t="s">
        <v>235</v>
      </c>
      <c r="H611" s="229">
        <v>1</v>
      </c>
      <c r="I611" s="231">
        <v>5</v>
      </c>
      <c r="J611" s="231"/>
      <c r="W611" s="176" t="s">
        <v>940</v>
      </c>
      <c r="X611" s="176" t="s">
        <v>940</v>
      </c>
      <c r="Y611" s="176" t="s">
        <v>940</v>
      </c>
      <c r="Z611" s="176" t="s">
        <v>940</v>
      </c>
    </row>
    <row r="612" spans="1:26" x14ac:dyDescent="0.3">
      <c r="A612" s="227">
        <v>803919</v>
      </c>
      <c r="B612" s="227" t="s">
        <v>1421</v>
      </c>
      <c r="C612" s="227" t="s">
        <v>123</v>
      </c>
      <c r="D612" s="227" t="s">
        <v>1357</v>
      </c>
      <c r="E612" s="227">
        <v>1</v>
      </c>
      <c r="F612" s="228">
        <v>34136</v>
      </c>
      <c r="G612" s="227" t="s">
        <v>757</v>
      </c>
      <c r="H612" s="229">
        <v>1</v>
      </c>
      <c r="I612" s="231">
        <v>5</v>
      </c>
      <c r="J612" s="231"/>
      <c r="W612" s="176" t="s">
        <v>940</v>
      </c>
      <c r="X612" s="176" t="s">
        <v>940</v>
      </c>
      <c r="Y612" s="176" t="s">
        <v>940</v>
      </c>
      <c r="Z612" s="176" t="s">
        <v>940</v>
      </c>
    </row>
    <row r="613" spans="1:26" x14ac:dyDescent="0.3">
      <c r="A613" s="227">
        <v>804045</v>
      </c>
      <c r="B613" s="227" t="s">
        <v>1422</v>
      </c>
      <c r="C613" s="227" t="s">
        <v>1423</v>
      </c>
      <c r="D613" s="227" t="s">
        <v>762</v>
      </c>
      <c r="E613" s="227">
        <v>1</v>
      </c>
      <c r="F613" s="228">
        <v>35614</v>
      </c>
      <c r="G613" s="227" t="s">
        <v>872</v>
      </c>
      <c r="H613" s="229">
        <v>1</v>
      </c>
      <c r="I613" s="231">
        <v>5</v>
      </c>
      <c r="J613" s="231"/>
      <c r="W613" s="176" t="s">
        <v>940</v>
      </c>
      <c r="X613" s="176" t="s">
        <v>940</v>
      </c>
      <c r="Y613" s="176" t="s">
        <v>940</v>
      </c>
      <c r="Z613" s="176" t="s">
        <v>940</v>
      </c>
    </row>
    <row r="614" spans="1:26" x14ac:dyDescent="0.3">
      <c r="A614" s="227">
        <v>807748</v>
      </c>
      <c r="B614" s="227" t="s">
        <v>1425</v>
      </c>
      <c r="C614" s="227" t="s">
        <v>1152</v>
      </c>
      <c r="D614" s="227" t="s">
        <v>778</v>
      </c>
      <c r="E614" s="227">
        <v>1</v>
      </c>
      <c r="F614" s="228">
        <v>30042</v>
      </c>
      <c r="G614" s="227" t="s">
        <v>586</v>
      </c>
      <c r="H614" s="229">
        <v>1</v>
      </c>
      <c r="I614" s="231">
        <v>5</v>
      </c>
      <c r="J614" s="231"/>
      <c r="W614" s="176" t="s">
        <v>940</v>
      </c>
      <c r="Y614" s="176" t="s">
        <v>940</v>
      </c>
      <c r="Z614" s="176" t="s">
        <v>940</v>
      </c>
    </row>
    <row r="615" spans="1:26" x14ac:dyDescent="0.3">
      <c r="A615" s="227">
        <v>801656</v>
      </c>
      <c r="B615" s="227" t="s">
        <v>1432</v>
      </c>
      <c r="C615" s="227" t="s">
        <v>61</v>
      </c>
      <c r="D615" s="227" t="s">
        <v>1433</v>
      </c>
      <c r="E615" s="227">
        <v>1</v>
      </c>
      <c r="F615" s="228" t="s">
        <v>1434</v>
      </c>
      <c r="G615" s="227" t="s">
        <v>235</v>
      </c>
      <c r="H615" s="229">
        <v>1</v>
      </c>
      <c r="I615" s="231">
        <v>5</v>
      </c>
      <c r="J615" s="231"/>
      <c r="W615" s="176" t="s">
        <v>940</v>
      </c>
      <c r="X615" s="176" t="s">
        <v>940</v>
      </c>
      <c r="Y615" s="176" t="s">
        <v>940</v>
      </c>
      <c r="Z615" s="176" t="s">
        <v>940</v>
      </c>
    </row>
    <row r="616" spans="1:26" x14ac:dyDescent="0.3">
      <c r="A616" s="227">
        <v>803319</v>
      </c>
      <c r="B616" s="227" t="s">
        <v>1435</v>
      </c>
      <c r="C616" s="227" t="s">
        <v>122</v>
      </c>
      <c r="D616" s="227" t="s">
        <v>529</v>
      </c>
      <c r="E616" s="227">
        <v>1</v>
      </c>
      <c r="F616" s="228">
        <v>34027</v>
      </c>
      <c r="G616" s="227" t="s">
        <v>235</v>
      </c>
      <c r="H616" s="229">
        <v>1</v>
      </c>
      <c r="I616" s="231">
        <v>5</v>
      </c>
      <c r="J616" s="231"/>
      <c r="W616" s="176" t="s">
        <v>940</v>
      </c>
      <c r="X616" s="176" t="s">
        <v>940</v>
      </c>
      <c r="Y616" s="176" t="s">
        <v>940</v>
      </c>
      <c r="Z616" s="176" t="s">
        <v>940</v>
      </c>
    </row>
    <row r="617" spans="1:26" x14ac:dyDescent="0.3">
      <c r="A617" s="227">
        <v>800435</v>
      </c>
      <c r="B617" s="227" t="s">
        <v>1437</v>
      </c>
      <c r="C617" s="227" t="s">
        <v>293</v>
      </c>
      <c r="D617" s="227" t="s">
        <v>771</v>
      </c>
      <c r="E617" s="227">
        <v>1</v>
      </c>
      <c r="F617" s="228">
        <v>31437</v>
      </c>
      <c r="G617" s="227" t="s">
        <v>235</v>
      </c>
      <c r="H617" s="229">
        <v>1</v>
      </c>
      <c r="I617" s="231">
        <v>5</v>
      </c>
      <c r="J617" s="231"/>
      <c r="W617" s="176" t="s">
        <v>940</v>
      </c>
      <c r="X617" s="176" t="s">
        <v>940</v>
      </c>
      <c r="Y617" s="176" t="s">
        <v>940</v>
      </c>
      <c r="Z617" s="176" t="s">
        <v>940</v>
      </c>
    </row>
    <row r="618" spans="1:26" x14ac:dyDescent="0.3">
      <c r="A618" s="227">
        <v>803575</v>
      </c>
      <c r="B618" s="227" t="s">
        <v>1438</v>
      </c>
      <c r="C618" s="227" t="s">
        <v>76</v>
      </c>
      <c r="D618" s="227" t="s">
        <v>189</v>
      </c>
      <c r="E618" s="227">
        <v>1</v>
      </c>
      <c r="F618" s="228">
        <v>31657</v>
      </c>
      <c r="G618" s="227" t="s">
        <v>1439</v>
      </c>
      <c r="H618" s="229">
        <v>1</v>
      </c>
      <c r="I618" s="231">
        <v>5</v>
      </c>
      <c r="J618" s="231"/>
      <c r="W618" s="176" t="s">
        <v>940</v>
      </c>
      <c r="X618" s="176" t="s">
        <v>940</v>
      </c>
      <c r="Y618" s="176" t="s">
        <v>940</v>
      </c>
      <c r="Z618" s="176" t="s">
        <v>940</v>
      </c>
    </row>
    <row r="619" spans="1:26" x14ac:dyDescent="0.3">
      <c r="A619" s="227">
        <v>806536</v>
      </c>
      <c r="B619" s="227" t="s">
        <v>1440</v>
      </c>
      <c r="C619" s="227" t="s">
        <v>66</v>
      </c>
      <c r="D619" s="227" t="s">
        <v>1232</v>
      </c>
      <c r="E619" s="227">
        <v>1</v>
      </c>
      <c r="F619" s="228">
        <v>31606</v>
      </c>
      <c r="G619" s="227" t="s">
        <v>850</v>
      </c>
      <c r="H619" s="229">
        <v>1</v>
      </c>
      <c r="I619" s="231">
        <v>5</v>
      </c>
      <c r="J619" s="231"/>
      <c r="Y619" s="176" t="s">
        <v>940</v>
      </c>
      <c r="Z619" s="176" t="s">
        <v>940</v>
      </c>
    </row>
    <row r="620" spans="1:26" x14ac:dyDescent="0.3">
      <c r="A620" s="227">
        <v>808020</v>
      </c>
      <c r="B620" s="227" t="s">
        <v>1444</v>
      </c>
      <c r="C620" s="227" t="s">
        <v>141</v>
      </c>
      <c r="D620" s="227" t="s">
        <v>678</v>
      </c>
      <c r="E620" s="227">
        <v>1</v>
      </c>
      <c r="F620" s="228">
        <v>31129</v>
      </c>
      <c r="G620" s="227" t="s">
        <v>235</v>
      </c>
      <c r="H620" s="229">
        <v>1</v>
      </c>
      <c r="I620" s="231">
        <v>5</v>
      </c>
      <c r="J620" s="231"/>
      <c r="Y620" s="176" t="s">
        <v>940</v>
      </c>
      <c r="Z620" s="176" t="s">
        <v>940</v>
      </c>
    </row>
    <row r="621" spans="1:26" x14ac:dyDescent="0.3">
      <c r="A621" s="227">
        <v>801724</v>
      </c>
      <c r="B621" s="227" t="s">
        <v>1445</v>
      </c>
      <c r="C621" s="227" t="s">
        <v>163</v>
      </c>
      <c r="D621" s="227" t="s">
        <v>1234</v>
      </c>
      <c r="E621" s="227">
        <v>1</v>
      </c>
      <c r="G621" s="227" t="s">
        <v>1446</v>
      </c>
      <c r="H621" s="229">
        <v>1</v>
      </c>
      <c r="I621" s="231">
        <v>5</v>
      </c>
      <c r="J621" s="231"/>
      <c r="Y621" s="176" t="s">
        <v>940</v>
      </c>
      <c r="Z621" s="176" t="s">
        <v>940</v>
      </c>
    </row>
    <row r="622" spans="1:26" x14ac:dyDescent="0.3">
      <c r="A622" s="227">
        <v>804654</v>
      </c>
      <c r="B622" s="227" t="s">
        <v>1449</v>
      </c>
      <c r="C622" s="227" t="s">
        <v>337</v>
      </c>
      <c r="D622" s="227" t="s">
        <v>523</v>
      </c>
      <c r="E622" s="227">
        <v>1</v>
      </c>
      <c r="H622" s="229">
        <v>1</v>
      </c>
      <c r="I622" s="231">
        <v>5</v>
      </c>
      <c r="J622" s="231"/>
      <c r="Y622" s="176" t="s">
        <v>940</v>
      </c>
      <c r="Z622" s="176" t="s">
        <v>940</v>
      </c>
    </row>
    <row r="623" spans="1:26" x14ac:dyDescent="0.3">
      <c r="A623" s="227">
        <v>802506</v>
      </c>
      <c r="B623" s="227" t="s">
        <v>1451</v>
      </c>
      <c r="C623" s="227" t="s">
        <v>66</v>
      </c>
      <c r="D623" s="227" t="s">
        <v>744</v>
      </c>
      <c r="E623" s="227">
        <v>1</v>
      </c>
      <c r="F623" s="228">
        <v>32630</v>
      </c>
      <c r="H623" s="229">
        <v>1</v>
      </c>
      <c r="I623" s="231">
        <v>5</v>
      </c>
      <c r="J623" s="231"/>
      <c r="Y623" s="176" t="s">
        <v>940</v>
      </c>
      <c r="Z623" s="176" t="s">
        <v>940</v>
      </c>
    </row>
    <row r="624" spans="1:26" x14ac:dyDescent="0.3">
      <c r="A624" s="227">
        <v>803783</v>
      </c>
      <c r="B624" s="227" t="s">
        <v>1452</v>
      </c>
      <c r="C624" s="227" t="s">
        <v>128</v>
      </c>
      <c r="D624" s="227" t="s">
        <v>1453</v>
      </c>
      <c r="E624" s="227">
        <v>1</v>
      </c>
      <c r="F624" s="228">
        <v>34428</v>
      </c>
      <c r="G624" s="227" t="s">
        <v>235</v>
      </c>
      <c r="H624" s="229">
        <v>1</v>
      </c>
      <c r="I624" s="231">
        <v>5</v>
      </c>
      <c r="J624" s="231"/>
      <c r="Y624" s="176" t="s">
        <v>940</v>
      </c>
      <c r="Z624" s="176" t="s">
        <v>940</v>
      </c>
    </row>
    <row r="625" spans="1:26" x14ac:dyDescent="0.3">
      <c r="A625" s="227">
        <v>806526</v>
      </c>
      <c r="B625" s="227" t="s">
        <v>1454</v>
      </c>
      <c r="C625" s="227" t="s">
        <v>123</v>
      </c>
      <c r="D625" s="227" t="s">
        <v>678</v>
      </c>
      <c r="E625" s="227">
        <v>1</v>
      </c>
      <c r="F625" s="228">
        <v>33692</v>
      </c>
      <c r="G625" s="227" t="s">
        <v>235</v>
      </c>
      <c r="H625" s="229">
        <v>1</v>
      </c>
      <c r="I625" s="231">
        <v>5</v>
      </c>
      <c r="J625" s="231"/>
      <c r="Y625" s="176" t="s">
        <v>940</v>
      </c>
      <c r="Z625" s="176" t="s">
        <v>940</v>
      </c>
    </row>
    <row r="626" spans="1:26" x14ac:dyDescent="0.3">
      <c r="A626" s="227">
        <v>801944</v>
      </c>
      <c r="B626" s="227" t="s">
        <v>1456</v>
      </c>
      <c r="C626" s="227" t="s">
        <v>139</v>
      </c>
      <c r="D626" s="227" t="s">
        <v>609</v>
      </c>
      <c r="E626" s="227">
        <v>1</v>
      </c>
      <c r="G626" s="227" t="s">
        <v>235</v>
      </c>
      <c r="H626" s="229">
        <v>1</v>
      </c>
      <c r="I626" s="231">
        <v>5</v>
      </c>
      <c r="J626" s="231"/>
      <c r="Y626" s="176" t="s">
        <v>940</v>
      </c>
      <c r="Z626" s="176" t="s">
        <v>940</v>
      </c>
    </row>
    <row r="627" spans="1:26" x14ac:dyDescent="0.3">
      <c r="A627" s="227">
        <v>804157</v>
      </c>
      <c r="B627" s="227" t="s">
        <v>1457</v>
      </c>
      <c r="C627" s="227" t="s">
        <v>66</v>
      </c>
      <c r="D627" s="227" t="s">
        <v>818</v>
      </c>
      <c r="E627" s="227">
        <v>1</v>
      </c>
      <c r="F627" s="228">
        <v>28413</v>
      </c>
      <c r="G627" s="227" t="s">
        <v>235</v>
      </c>
      <c r="H627" s="229">
        <v>1</v>
      </c>
      <c r="I627" s="231">
        <v>5</v>
      </c>
      <c r="J627" s="231"/>
      <c r="Y627" s="176" t="s">
        <v>940</v>
      </c>
      <c r="Z627" s="176" t="s">
        <v>940</v>
      </c>
    </row>
    <row r="628" spans="1:26" x14ac:dyDescent="0.3">
      <c r="A628" s="227">
        <v>806704</v>
      </c>
      <c r="B628" s="227" t="s">
        <v>1461</v>
      </c>
      <c r="C628" s="227" t="s">
        <v>113</v>
      </c>
      <c r="D628" s="227" t="s">
        <v>524</v>
      </c>
      <c r="E628" s="227">
        <v>1</v>
      </c>
      <c r="F628" s="228" t="s">
        <v>1228</v>
      </c>
      <c r="G628" s="227" t="s">
        <v>1462</v>
      </c>
      <c r="H628" s="229">
        <v>1</v>
      </c>
      <c r="I628" s="231">
        <v>5</v>
      </c>
      <c r="J628" s="231"/>
      <c r="Y628" s="176" t="s">
        <v>940</v>
      </c>
      <c r="Z628" s="176" t="s">
        <v>940</v>
      </c>
    </row>
    <row r="629" spans="1:26" x14ac:dyDescent="0.3">
      <c r="A629" s="227">
        <v>800672</v>
      </c>
      <c r="B629" s="227" t="s">
        <v>1463</v>
      </c>
      <c r="C629" s="227" t="s">
        <v>111</v>
      </c>
      <c r="D629" s="227" t="s">
        <v>603</v>
      </c>
      <c r="E629" s="227">
        <v>1</v>
      </c>
      <c r="F629" s="228">
        <v>33239</v>
      </c>
      <c r="G629" s="227" t="s">
        <v>833</v>
      </c>
      <c r="H629" s="229">
        <v>1</v>
      </c>
      <c r="I629" s="231">
        <v>5</v>
      </c>
      <c r="J629" s="231"/>
      <c r="Y629" s="176" t="s">
        <v>940</v>
      </c>
      <c r="Z629" s="176" t="s">
        <v>940</v>
      </c>
    </row>
    <row r="630" spans="1:26" x14ac:dyDescent="0.3">
      <c r="A630" s="227">
        <v>801218</v>
      </c>
      <c r="B630" s="227" t="s">
        <v>1464</v>
      </c>
      <c r="C630" s="227" t="s">
        <v>157</v>
      </c>
      <c r="D630" s="227" t="s">
        <v>796</v>
      </c>
      <c r="E630" s="227">
        <v>1</v>
      </c>
      <c r="F630" s="228">
        <v>30685</v>
      </c>
      <c r="G630" s="227" t="s">
        <v>1465</v>
      </c>
      <c r="H630" s="229">
        <v>1</v>
      </c>
      <c r="I630" s="231">
        <v>5</v>
      </c>
      <c r="J630" s="231"/>
      <c r="Y630" s="176" t="s">
        <v>940</v>
      </c>
      <c r="Z630" s="176" t="s">
        <v>940</v>
      </c>
    </row>
    <row r="631" spans="1:26" x14ac:dyDescent="0.3">
      <c r="A631" s="227">
        <v>803336</v>
      </c>
      <c r="B631" s="227" t="s">
        <v>1469</v>
      </c>
      <c r="C631" s="227" t="s">
        <v>319</v>
      </c>
      <c r="D631" s="227" t="s">
        <v>867</v>
      </c>
      <c r="E631" s="227">
        <v>1</v>
      </c>
      <c r="F631" s="228">
        <v>33604</v>
      </c>
      <c r="G631" s="227" t="s">
        <v>235</v>
      </c>
      <c r="H631" s="229">
        <v>1</v>
      </c>
      <c r="I631" s="231">
        <v>5</v>
      </c>
      <c r="J631" s="231"/>
      <c r="Y631" s="176" t="s">
        <v>940</v>
      </c>
      <c r="Z631" s="176" t="s">
        <v>940</v>
      </c>
    </row>
    <row r="632" spans="1:26" x14ac:dyDescent="0.3">
      <c r="A632" s="227">
        <v>804886</v>
      </c>
      <c r="B632" s="227" t="s">
        <v>1473</v>
      </c>
      <c r="C632" s="227" t="s">
        <v>125</v>
      </c>
      <c r="D632" s="227" t="s">
        <v>523</v>
      </c>
      <c r="E632" s="227">
        <v>1</v>
      </c>
      <c r="F632" s="228">
        <v>33608</v>
      </c>
      <c r="G632" s="227" t="s">
        <v>245</v>
      </c>
      <c r="H632" s="229">
        <v>1</v>
      </c>
      <c r="I632" s="231">
        <v>5</v>
      </c>
      <c r="J632" s="231"/>
      <c r="Y632" s="176" t="s">
        <v>940</v>
      </c>
      <c r="Z632" s="176" t="s">
        <v>940</v>
      </c>
    </row>
    <row r="633" spans="1:26" x14ac:dyDescent="0.3">
      <c r="A633" s="227">
        <v>802317</v>
      </c>
      <c r="B633" s="227" t="s">
        <v>1481</v>
      </c>
      <c r="C633" s="227" t="s">
        <v>306</v>
      </c>
      <c r="D633" s="227" t="s">
        <v>1482</v>
      </c>
      <c r="E633" s="227">
        <v>1</v>
      </c>
      <c r="G633" s="227" t="s">
        <v>586</v>
      </c>
      <c r="H633" s="229">
        <v>1</v>
      </c>
      <c r="I633" s="231">
        <v>5</v>
      </c>
      <c r="J633" s="231"/>
      <c r="Y633" s="176" t="s">
        <v>940</v>
      </c>
      <c r="Z633" s="176" t="s">
        <v>940</v>
      </c>
    </row>
    <row r="634" spans="1:26" x14ac:dyDescent="0.3">
      <c r="A634" s="227">
        <v>805082</v>
      </c>
      <c r="B634" s="227" t="s">
        <v>1484</v>
      </c>
      <c r="C634" s="227" t="s">
        <v>65</v>
      </c>
      <c r="D634" s="227" t="s">
        <v>352</v>
      </c>
      <c r="E634" s="227">
        <v>1</v>
      </c>
      <c r="F634" s="228">
        <v>35065</v>
      </c>
      <c r="G634" s="227" t="s">
        <v>237</v>
      </c>
      <c r="H634" s="229">
        <v>1</v>
      </c>
      <c r="I634" s="231">
        <v>5</v>
      </c>
      <c r="J634" s="231"/>
      <c r="Y634" s="176" t="s">
        <v>940</v>
      </c>
      <c r="Z634" s="176" t="s">
        <v>940</v>
      </c>
    </row>
    <row r="635" spans="1:26" x14ac:dyDescent="0.3">
      <c r="A635" s="227">
        <v>806735</v>
      </c>
      <c r="B635" s="227" t="s">
        <v>1485</v>
      </c>
      <c r="C635" s="227" t="s">
        <v>125</v>
      </c>
      <c r="D635" s="227" t="s">
        <v>712</v>
      </c>
      <c r="E635" s="227">
        <v>1</v>
      </c>
      <c r="F635" s="228">
        <v>35065</v>
      </c>
      <c r="G635" s="227" t="s">
        <v>763</v>
      </c>
      <c r="H635" s="229">
        <v>1</v>
      </c>
      <c r="I635" s="231">
        <v>5</v>
      </c>
      <c r="J635" s="231"/>
      <c r="X635" s="176" t="s">
        <v>940</v>
      </c>
      <c r="Y635" s="176" t="s">
        <v>940</v>
      </c>
      <c r="Z635" s="176" t="s">
        <v>940</v>
      </c>
    </row>
    <row r="636" spans="1:26" x14ac:dyDescent="0.3">
      <c r="A636" s="227">
        <v>808334</v>
      </c>
      <c r="B636" s="227" t="s">
        <v>1486</v>
      </c>
      <c r="C636" s="227" t="s">
        <v>151</v>
      </c>
      <c r="D636" s="227" t="s">
        <v>587</v>
      </c>
      <c r="E636" s="227">
        <v>1</v>
      </c>
      <c r="F636" s="228">
        <v>35674</v>
      </c>
      <c r="G636" s="227" t="s">
        <v>1487</v>
      </c>
      <c r="H636" s="229">
        <v>1</v>
      </c>
      <c r="I636" s="231">
        <v>5</v>
      </c>
      <c r="J636" s="231"/>
      <c r="Y636" s="176" t="s">
        <v>940</v>
      </c>
      <c r="Z636" s="176" t="s">
        <v>940</v>
      </c>
    </row>
    <row r="637" spans="1:26" x14ac:dyDescent="0.3">
      <c r="A637" s="227">
        <v>810571</v>
      </c>
      <c r="B637" s="227" t="s">
        <v>1488</v>
      </c>
      <c r="C637" s="227" t="s">
        <v>1489</v>
      </c>
      <c r="D637" s="227" t="s">
        <v>996</v>
      </c>
      <c r="E637" s="227">
        <v>1</v>
      </c>
      <c r="F637" s="228">
        <v>36205</v>
      </c>
      <c r="G637" s="227" t="s">
        <v>235</v>
      </c>
      <c r="H637" s="229">
        <v>1</v>
      </c>
      <c r="I637" s="231">
        <v>5</v>
      </c>
      <c r="J637" s="231"/>
      <c r="X637" s="176" t="s">
        <v>940</v>
      </c>
      <c r="Y637" s="176" t="s">
        <v>940</v>
      </c>
      <c r="Z637" s="176" t="s">
        <v>940</v>
      </c>
    </row>
    <row r="638" spans="1:26" x14ac:dyDescent="0.3">
      <c r="A638" s="227">
        <v>810611</v>
      </c>
      <c r="B638" s="227" t="s">
        <v>1490</v>
      </c>
      <c r="C638" s="227" t="s">
        <v>112</v>
      </c>
      <c r="D638" s="227" t="s">
        <v>1491</v>
      </c>
      <c r="E638" s="227">
        <v>1</v>
      </c>
      <c r="F638" s="228">
        <v>35824</v>
      </c>
      <c r="G638" s="227" t="s">
        <v>235</v>
      </c>
      <c r="H638" s="229">
        <v>1</v>
      </c>
      <c r="I638" s="231">
        <v>5</v>
      </c>
      <c r="J638" s="231"/>
      <c r="Y638" s="176" t="s">
        <v>940</v>
      </c>
      <c r="Z638" s="176" t="s">
        <v>940</v>
      </c>
    </row>
    <row r="639" spans="1:26" x14ac:dyDescent="0.3">
      <c r="A639" s="227">
        <v>807853</v>
      </c>
      <c r="B639" s="227" t="s">
        <v>1497</v>
      </c>
      <c r="C639" s="227" t="s">
        <v>144</v>
      </c>
      <c r="D639" s="227" t="s">
        <v>537</v>
      </c>
      <c r="E639" s="227">
        <v>1</v>
      </c>
      <c r="F639" s="228">
        <v>33781</v>
      </c>
      <c r="G639" s="227" t="s">
        <v>235</v>
      </c>
      <c r="H639" s="229">
        <v>1</v>
      </c>
      <c r="I639" s="231">
        <v>5</v>
      </c>
      <c r="J639" s="231"/>
      <c r="Y639" s="176" t="s">
        <v>940</v>
      </c>
      <c r="Z639" s="176" t="s">
        <v>940</v>
      </c>
    </row>
    <row r="640" spans="1:26" x14ac:dyDescent="0.3">
      <c r="A640" s="227">
        <v>804393</v>
      </c>
      <c r="B640" s="227" t="s">
        <v>1499</v>
      </c>
      <c r="C640" s="227" t="s">
        <v>131</v>
      </c>
      <c r="D640" s="227" t="s">
        <v>599</v>
      </c>
      <c r="E640" s="227">
        <v>1</v>
      </c>
      <c r="F640" s="228">
        <v>34335</v>
      </c>
      <c r="G640" s="227" t="s">
        <v>518</v>
      </c>
      <c r="H640" s="229">
        <v>1</v>
      </c>
      <c r="I640" s="231">
        <v>5</v>
      </c>
      <c r="J640" s="231"/>
      <c r="V640" s="176" t="s">
        <v>940</v>
      </c>
      <c r="W640" s="176" t="s">
        <v>940</v>
      </c>
      <c r="X640" s="176" t="s">
        <v>940</v>
      </c>
      <c r="Y640" s="176" t="s">
        <v>940</v>
      </c>
      <c r="Z640" s="176" t="s">
        <v>940</v>
      </c>
    </row>
    <row r="641" spans="1:26" x14ac:dyDescent="0.3">
      <c r="A641" s="227">
        <v>804095</v>
      </c>
      <c r="B641" s="227" t="s">
        <v>1502</v>
      </c>
      <c r="C641" s="227" t="s">
        <v>66</v>
      </c>
      <c r="D641" s="227" t="s">
        <v>693</v>
      </c>
      <c r="E641" s="227">
        <v>1</v>
      </c>
      <c r="F641" s="228">
        <v>34881</v>
      </c>
      <c r="G641" s="227" t="s">
        <v>652</v>
      </c>
      <c r="H641" s="229">
        <v>1</v>
      </c>
      <c r="I641" s="231">
        <v>5</v>
      </c>
      <c r="J641" s="231"/>
      <c r="V641" s="176" t="s">
        <v>940</v>
      </c>
      <c r="W641" s="176" t="s">
        <v>940</v>
      </c>
      <c r="X641" s="176" t="s">
        <v>940</v>
      </c>
      <c r="Y641" s="176" t="s">
        <v>940</v>
      </c>
      <c r="Z641" s="176" t="s">
        <v>940</v>
      </c>
    </row>
    <row r="642" spans="1:26" x14ac:dyDescent="0.3">
      <c r="A642" s="227">
        <v>804176</v>
      </c>
      <c r="B642" s="227" t="s">
        <v>1503</v>
      </c>
      <c r="C642" s="227" t="s">
        <v>64</v>
      </c>
      <c r="D642" s="227" t="s">
        <v>1504</v>
      </c>
      <c r="E642" s="227">
        <v>1</v>
      </c>
      <c r="H642" s="229">
        <v>1</v>
      </c>
      <c r="I642" s="231">
        <v>5</v>
      </c>
      <c r="J642" s="231"/>
      <c r="V642" s="176" t="s">
        <v>940</v>
      </c>
      <c r="W642" s="176" t="s">
        <v>940</v>
      </c>
      <c r="X642" s="176" t="s">
        <v>940</v>
      </c>
      <c r="Y642" s="176" t="s">
        <v>940</v>
      </c>
      <c r="Z642" s="176" t="s">
        <v>940</v>
      </c>
    </row>
    <row r="643" spans="1:26" x14ac:dyDescent="0.3">
      <c r="A643" s="227">
        <v>809462</v>
      </c>
      <c r="B643" s="227" t="s">
        <v>1508</v>
      </c>
      <c r="C643" s="227" t="s">
        <v>122</v>
      </c>
      <c r="D643" s="227" t="s">
        <v>1316</v>
      </c>
      <c r="E643" s="227">
        <v>1</v>
      </c>
      <c r="H643" s="229">
        <v>1</v>
      </c>
      <c r="I643" s="231">
        <v>5</v>
      </c>
      <c r="J643" s="231"/>
      <c r="V643" s="176" t="s">
        <v>940</v>
      </c>
      <c r="W643" s="176" t="s">
        <v>940</v>
      </c>
      <c r="X643" s="176" t="s">
        <v>940</v>
      </c>
      <c r="Y643" s="176" t="s">
        <v>940</v>
      </c>
      <c r="Z643" s="176" t="s">
        <v>940</v>
      </c>
    </row>
    <row r="644" spans="1:26" x14ac:dyDescent="0.3">
      <c r="A644" s="227">
        <v>801597</v>
      </c>
      <c r="B644" s="227" t="s">
        <v>1509</v>
      </c>
      <c r="C644" s="227" t="s">
        <v>66</v>
      </c>
      <c r="D644" s="227" t="s">
        <v>749</v>
      </c>
      <c r="E644" s="227">
        <v>1</v>
      </c>
      <c r="F644" s="228">
        <v>32436</v>
      </c>
      <c r="G644" s="227" t="s">
        <v>235</v>
      </c>
      <c r="H644" s="229">
        <v>1</v>
      </c>
      <c r="I644" s="231">
        <v>5</v>
      </c>
      <c r="J644" s="231"/>
      <c r="V644" s="176" t="s">
        <v>940</v>
      </c>
      <c r="W644" s="176" t="s">
        <v>940</v>
      </c>
      <c r="Y644" s="176" t="s">
        <v>940</v>
      </c>
      <c r="Z644" s="176" t="s">
        <v>940</v>
      </c>
    </row>
    <row r="645" spans="1:26" x14ac:dyDescent="0.3">
      <c r="A645" s="227">
        <v>808431</v>
      </c>
      <c r="B645" s="227" t="s">
        <v>1513</v>
      </c>
      <c r="C645" s="227" t="s">
        <v>64</v>
      </c>
      <c r="D645" s="227" t="s">
        <v>524</v>
      </c>
      <c r="E645" s="227">
        <v>1</v>
      </c>
      <c r="F645" s="228">
        <v>32608</v>
      </c>
      <c r="G645" s="227" t="s">
        <v>248</v>
      </c>
      <c r="H645" s="229">
        <v>1</v>
      </c>
      <c r="I645" s="231">
        <v>5</v>
      </c>
      <c r="J645" s="231"/>
      <c r="V645" s="176" t="s">
        <v>940</v>
      </c>
      <c r="W645" s="176" t="s">
        <v>940</v>
      </c>
      <c r="X645" s="176" t="s">
        <v>940</v>
      </c>
      <c r="Y645" s="176" t="s">
        <v>940</v>
      </c>
      <c r="Z645" s="176" t="s">
        <v>940</v>
      </c>
    </row>
    <row r="646" spans="1:26" x14ac:dyDescent="0.3">
      <c r="A646" s="227">
        <v>800419</v>
      </c>
      <c r="B646" s="227" t="s">
        <v>1514</v>
      </c>
      <c r="C646" s="227" t="s">
        <v>308</v>
      </c>
      <c r="D646" s="227" t="s">
        <v>607</v>
      </c>
      <c r="E646" s="227">
        <v>1</v>
      </c>
      <c r="H646" s="229">
        <v>1</v>
      </c>
      <c r="I646" s="231">
        <v>5</v>
      </c>
      <c r="J646" s="231"/>
      <c r="V646" s="176" t="s">
        <v>940</v>
      </c>
      <c r="W646" s="176" t="s">
        <v>940</v>
      </c>
      <c r="X646" s="176" t="s">
        <v>940</v>
      </c>
      <c r="Y646" s="176" t="s">
        <v>940</v>
      </c>
      <c r="Z646" s="176" t="s">
        <v>940</v>
      </c>
    </row>
    <row r="647" spans="1:26" x14ac:dyDescent="0.3">
      <c r="A647" s="227">
        <v>806556</v>
      </c>
      <c r="B647" s="227" t="s">
        <v>1515</v>
      </c>
      <c r="C647" s="227" t="s">
        <v>71</v>
      </c>
      <c r="D647" s="227" t="s">
        <v>713</v>
      </c>
      <c r="E647" s="227">
        <v>1</v>
      </c>
      <c r="F647" s="228">
        <v>33150</v>
      </c>
      <c r="G647" s="227" t="s">
        <v>251</v>
      </c>
      <c r="H647" s="229">
        <v>1</v>
      </c>
      <c r="I647" s="231">
        <v>5</v>
      </c>
      <c r="J647" s="231"/>
      <c r="V647" s="176" t="s">
        <v>940</v>
      </c>
      <c r="W647" s="176" t="s">
        <v>940</v>
      </c>
      <c r="Y647" s="176" t="s">
        <v>940</v>
      </c>
      <c r="Z647" s="176" t="s">
        <v>940</v>
      </c>
    </row>
    <row r="648" spans="1:26" x14ac:dyDescent="0.3">
      <c r="A648" s="227">
        <v>805151</v>
      </c>
      <c r="B648" s="227" t="s">
        <v>1516</v>
      </c>
      <c r="C648" s="227" t="s">
        <v>61</v>
      </c>
      <c r="D648" s="227" t="s">
        <v>868</v>
      </c>
      <c r="E648" s="227">
        <v>1</v>
      </c>
      <c r="F648" s="228">
        <v>35071</v>
      </c>
      <c r="G648" s="227" t="s">
        <v>1517</v>
      </c>
      <c r="H648" s="229">
        <v>1</v>
      </c>
      <c r="I648" s="231">
        <v>5</v>
      </c>
      <c r="J648" s="231"/>
      <c r="V648" s="176" t="s">
        <v>940</v>
      </c>
      <c r="X648" s="176" t="s">
        <v>940</v>
      </c>
      <c r="Y648" s="176" t="s">
        <v>940</v>
      </c>
      <c r="Z648" s="176" t="s">
        <v>940</v>
      </c>
    </row>
    <row r="649" spans="1:26" x14ac:dyDescent="0.3">
      <c r="A649" s="227">
        <v>806485</v>
      </c>
      <c r="B649" s="227" t="s">
        <v>1142</v>
      </c>
      <c r="C649" s="227" t="s">
        <v>76</v>
      </c>
      <c r="D649" s="227" t="s">
        <v>608</v>
      </c>
      <c r="E649" s="227">
        <v>1</v>
      </c>
      <c r="F649" s="228">
        <v>34778</v>
      </c>
      <c r="G649" s="227" t="s">
        <v>235</v>
      </c>
      <c r="H649" s="229">
        <v>1</v>
      </c>
      <c r="I649" s="231">
        <v>5</v>
      </c>
      <c r="J649" s="231"/>
      <c r="V649" s="176" t="s">
        <v>940</v>
      </c>
      <c r="X649" s="176" t="s">
        <v>940</v>
      </c>
      <c r="Y649" s="176" t="s">
        <v>940</v>
      </c>
      <c r="Z649" s="176" t="s">
        <v>940</v>
      </c>
    </row>
    <row r="650" spans="1:26" x14ac:dyDescent="0.3">
      <c r="A650" s="227">
        <v>808866</v>
      </c>
      <c r="B650" s="227" t="s">
        <v>1521</v>
      </c>
      <c r="C650" s="227" t="s">
        <v>71</v>
      </c>
      <c r="D650" s="227" t="s">
        <v>694</v>
      </c>
      <c r="E650" s="227">
        <v>1</v>
      </c>
      <c r="F650" s="228">
        <v>35431</v>
      </c>
      <c r="G650" s="227" t="s">
        <v>235</v>
      </c>
      <c r="H650" s="229">
        <v>1</v>
      </c>
      <c r="I650" s="231">
        <v>5</v>
      </c>
      <c r="J650" s="231"/>
      <c r="V650" s="176" t="s">
        <v>940</v>
      </c>
      <c r="Y650" s="176" t="s">
        <v>940</v>
      </c>
      <c r="Z650" s="176" t="s">
        <v>940</v>
      </c>
    </row>
    <row r="651" spans="1:26" x14ac:dyDescent="0.3">
      <c r="A651" s="227">
        <v>800718</v>
      </c>
      <c r="B651" s="227" t="s">
        <v>1522</v>
      </c>
      <c r="C651" s="227" t="s">
        <v>296</v>
      </c>
      <c r="D651" s="227" t="s">
        <v>661</v>
      </c>
      <c r="E651" s="227">
        <v>1</v>
      </c>
      <c r="F651" s="228">
        <v>29295</v>
      </c>
      <c r="G651" s="227" t="s">
        <v>235</v>
      </c>
      <c r="H651" s="229">
        <v>1</v>
      </c>
      <c r="I651" s="231">
        <v>5</v>
      </c>
      <c r="J651" s="231"/>
      <c r="V651" s="176" t="s">
        <v>940</v>
      </c>
      <c r="X651" s="176" t="s">
        <v>940</v>
      </c>
      <c r="Y651" s="176" t="s">
        <v>940</v>
      </c>
      <c r="Z651" s="176" t="s">
        <v>940</v>
      </c>
    </row>
    <row r="652" spans="1:26" x14ac:dyDescent="0.3">
      <c r="A652" s="227">
        <v>800719</v>
      </c>
      <c r="B652" s="227" t="s">
        <v>1523</v>
      </c>
      <c r="C652" s="227" t="s">
        <v>64</v>
      </c>
      <c r="D652" s="227" t="s">
        <v>825</v>
      </c>
      <c r="E652" s="227">
        <v>1</v>
      </c>
      <c r="F652" s="228">
        <v>32509</v>
      </c>
      <c r="G652" s="227" t="s">
        <v>235</v>
      </c>
      <c r="H652" s="229">
        <v>1</v>
      </c>
      <c r="I652" s="231">
        <v>5</v>
      </c>
      <c r="J652" s="231"/>
      <c r="V652" s="176" t="s">
        <v>940</v>
      </c>
      <c r="Y652" s="176" t="s">
        <v>940</v>
      </c>
      <c r="Z652" s="176" t="s">
        <v>940</v>
      </c>
    </row>
    <row r="653" spans="1:26" x14ac:dyDescent="0.3">
      <c r="A653" s="227">
        <v>800841</v>
      </c>
      <c r="B653" s="227" t="s">
        <v>1524</v>
      </c>
      <c r="C653" s="227" t="s">
        <v>66</v>
      </c>
      <c r="D653" s="227" t="s">
        <v>1195</v>
      </c>
      <c r="E653" s="227">
        <v>1</v>
      </c>
      <c r="G653" s="227" t="s">
        <v>586</v>
      </c>
      <c r="H653" s="229">
        <v>1</v>
      </c>
      <c r="I653" s="231">
        <v>5</v>
      </c>
      <c r="J653" s="231"/>
      <c r="V653" s="176" t="s">
        <v>940</v>
      </c>
      <c r="X653" s="176" t="s">
        <v>940</v>
      </c>
      <c r="Y653" s="176" t="s">
        <v>940</v>
      </c>
      <c r="Z653" s="176" t="s">
        <v>940</v>
      </c>
    </row>
    <row r="654" spans="1:26" x14ac:dyDescent="0.3">
      <c r="A654" s="227">
        <v>801471</v>
      </c>
      <c r="B654" s="227" t="s">
        <v>1525</v>
      </c>
      <c r="C654" s="227" t="s">
        <v>66</v>
      </c>
      <c r="D654" s="227" t="s">
        <v>1025</v>
      </c>
      <c r="E654" s="227">
        <v>1</v>
      </c>
      <c r="F654" s="228">
        <v>33604</v>
      </c>
      <c r="G654" s="227" t="s">
        <v>1526</v>
      </c>
      <c r="H654" s="229">
        <v>1</v>
      </c>
      <c r="I654" s="231">
        <v>5</v>
      </c>
      <c r="J654" s="231"/>
      <c r="V654" s="176" t="s">
        <v>940</v>
      </c>
      <c r="X654" s="176" t="s">
        <v>940</v>
      </c>
      <c r="Y654" s="176" t="s">
        <v>940</v>
      </c>
      <c r="Z654" s="176" t="s">
        <v>940</v>
      </c>
    </row>
    <row r="655" spans="1:26" x14ac:dyDescent="0.3">
      <c r="A655" s="227">
        <v>805601</v>
      </c>
      <c r="B655" s="227" t="s">
        <v>1528</v>
      </c>
      <c r="C655" s="227" t="s">
        <v>361</v>
      </c>
      <c r="D655" s="227" t="s">
        <v>583</v>
      </c>
      <c r="E655" s="227">
        <v>1</v>
      </c>
      <c r="F655" s="228">
        <v>35065</v>
      </c>
      <c r="G655" s="227" t="s">
        <v>237</v>
      </c>
      <c r="H655" s="229">
        <v>1</v>
      </c>
      <c r="I655" s="231">
        <v>5</v>
      </c>
      <c r="J655" s="231"/>
      <c r="V655" s="176" t="s">
        <v>940</v>
      </c>
      <c r="Y655" s="176" t="s">
        <v>940</v>
      </c>
      <c r="Z655" s="176" t="s">
        <v>940</v>
      </c>
    </row>
    <row r="656" spans="1:26" x14ac:dyDescent="0.3">
      <c r="A656" s="227">
        <v>806199</v>
      </c>
      <c r="B656" s="227" t="s">
        <v>1529</v>
      </c>
      <c r="C656" s="227" t="s">
        <v>136</v>
      </c>
      <c r="D656" s="227" t="s">
        <v>762</v>
      </c>
      <c r="E656" s="227">
        <v>1</v>
      </c>
      <c r="F656" s="228">
        <v>35065</v>
      </c>
      <c r="G656" s="227" t="s">
        <v>677</v>
      </c>
      <c r="H656" s="229">
        <v>1</v>
      </c>
      <c r="I656" s="231">
        <v>5</v>
      </c>
      <c r="J656" s="231"/>
      <c r="V656" s="176" t="s">
        <v>940</v>
      </c>
      <c r="X656" s="176" t="s">
        <v>940</v>
      </c>
      <c r="Y656" s="176" t="s">
        <v>940</v>
      </c>
      <c r="Z656" s="176" t="s">
        <v>940</v>
      </c>
    </row>
    <row r="657" spans="1:26" x14ac:dyDescent="0.3">
      <c r="A657" s="227">
        <v>807772</v>
      </c>
      <c r="B657" s="227" t="s">
        <v>1535</v>
      </c>
      <c r="C657" s="227" t="s">
        <v>323</v>
      </c>
      <c r="D657" s="227" t="s">
        <v>180</v>
      </c>
      <c r="E657" s="227">
        <v>1</v>
      </c>
      <c r="F657" s="228">
        <v>34700</v>
      </c>
      <c r="G657" s="227" t="s">
        <v>235</v>
      </c>
      <c r="H657" s="229">
        <v>1</v>
      </c>
      <c r="I657" s="231">
        <v>5</v>
      </c>
      <c r="J657" s="231"/>
      <c r="V657" s="176" t="s">
        <v>940</v>
      </c>
      <c r="Y657" s="176" t="s">
        <v>940</v>
      </c>
      <c r="Z657" s="176" t="s">
        <v>940</v>
      </c>
    </row>
    <row r="658" spans="1:26" x14ac:dyDescent="0.3">
      <c r="A658" s="227">
        <v>810107</v>
      </c>
      <c r="B658" s="227" t="s">
        <v>1540</v>
      </c>
      <c r="C658" s="227" t="s">
        <v>190</v>
      </c>
      <c r="D658" s="227" t="s">
        <v>1541</v>
      </c>
      <c r="E658" s="227">
        <v>1</v>
      </c>
      <c r="F658" s="228">
        <v>30213</v>
      </c>
      <c r="G658" s="227" t="s">
        <v>235</v>
      </c>
      <c r="H658" s="229">
        <v>1</v>
      </c>
      <c r="I658" s="231">
        <v>5</v>
      </c>
      <c r="J658" s="231"/>
      <c r="V658" s="176" t="s">
        <v>940</v>
      </c>
      <c r="X658" s="176" t="s">
        <v>940</v>
      </c>
      <c r="Y658" s="176" t="s">
        <v>940</v>
      </c>
      <c r="Z658" s="176" t="s">
        <v>940</v>
      </c>
    </row>
    <row r="659" spans="1:26" x14ac:dyDescent="0.3">
      <c r="A659" s="227">
        <v>804906</v>
      </c>
      <c r="B659" s="227" t="s">
        <v>1544</v>
      </c>
      <c r="C659" s="227" t="s">
        <v>343</v>
      </c>
      <c r="D659" s="227" t="s">
        <v>520</v>
      </c>
      <c r="E659" s="227">
        <v>1</v>
      </c>
      <c r="F659" s="228">
        <v>34729</v>
      </c>
      <c r="G659" s="227" t="s">
        <v>530</v>
      </c>
      <c r="H659" s="229">
        <v>1</v>
      </c>
      <c r="I659" s="231">
        <v>5</v>
      </c>
      <c r="J659" s="231"/>
      <c r="V659" s="176" t="s">
        <v>940</v>
      </c>
      <c r="Y659" s="176" t="s">
        <v>940</v>
      </c>
      <c r="Z659" s="176" t="s">
        <v>940</v>
      </c>
    </row>
    <row r="660" spans="1:26" x14ac:dyDescent="0.3">
      <c r="A660" s="227">
        <v>803789</v>
      </c>
      <c r="B660" s="227" t="s">
        <v>1545</v>
      </c>
      <c r="C660" s="227" t="s">
        <v>148</v>
      </c>
      <c r="D660" s="227" t="s">
        <v>1546</v>
      </c>
      <c r="E660" s="227">
        <v>1</v>
      </c>
      <c r="F660" s="228">
        <v>34700</v>
      </c>
      <c r="G660" s="227" t="s">
        <v>235</v>
      </c>
      <c r="H660" s="229">
        <v>1</v>
      </c>
      <c r="I660" s="231">
        <v>5</v>
      </c>
      <c r="J660" s="231"/>
      <c r="W660" s="176" t="s">
        <v>940</v>
      </c>
      <c r="X660" s="176" t="s">
        <v>940</v>
      </c>
      <c r="Y660" s="176" t="s">
        <v>940</v>
      </c>
      <c r="Z660" s="176" t="s">
        <v>940</v>
      </c>
    </row>
    <row r="661" spans="1:26" x14ac:dyDescent="0.3">
      <c r="A661" s="227">
        <v>804513</v>
      </c>
      <c r="B661" s="227" t="s">
        <v>1547</v>
      </c>
      <c r="C661" s="227" t="s">
        <v>1548</v>
      </c>
      <c r="D661" s="227" t="s">
        <v>564</v>
      </c>
      <c r="E661" s="227">
        <v>1</v>
      </c>
      <c r="F661" s="228">
        <v>34413</v>
      </c>
      <c r="G661" s="227" t="s">
        <v>247</v>
      </c>
      <c r="H661" s="229">
        <v>1</v>
      </c>
      <c r="I661" s="231">
        <v>5</v>
      </c>
      <c r="J661" s="231"/>
      <c r="W661" s="176" t="s">
        <v>940</v>
      </c>
      <c r="X661" s="176" t="s">
        <v>940</v>
      </c>
      <c r="Y661" s="176" t="s">
        <v>940</v>
      </c>
      <c r="Z661" s="176" t="s">
        <v>940</v>
      </c>
    </row>
    <row r="662" spans="1:26" x14ac:dyDescent="0.3">
      <c r="A662" s="227">
        <v>806553</v>
      </c>
      <c r="B662" s="227" t="s">
        <v>1550</v>
      </c>
      <c r="C662" s="227" t="s">
        <v>310</v>
      </c>
      <c r="D662" s="227" t="s">
        <v>1288</v>
      </c>
      <c r="E662" s="227">
        <v>1</v>
      </c>
      <c r="F662" s="228">
        <v>34335</v>
      </c>
      <c r="G662" s="227" t="s">
        <v>586</v>
      </c>
      <c r="H662" s="229">
        <v>1</v>
      </c>
      <c r="I662" s="231">
        <v>5</v>
      </c>
      <c r="J662" s="231"/>
      <c r="W662" s="176" t="s">
        <v>940</v>
      </c>
      <c r="Y662" s="176" t="s">
        <v>940</v>
      </c>
      <c r="Z662" s="176" t="s">
        <v>940</v>
      </c>
    </row>
    <row r="663" spans="1:26" x14ac:dyDescent="0.3">
      <c r="A663" s="227">
        <v>810771</v>
      </c>
      <c r="B663" s="227" t="s">
        <v>1553</v>
      </c>
      <c r="C663" s="227" t="s">
        <v>1554</v>
      </c>
      <c r="D663" s="227" t="s">
        <v>840</v>
      </c>
      <c r="E663" s="227">
        <v>1</v>
      </c>
      <c r="F663" s="228">
        <v>34898</v>
      </c>
      <c r="G663" s="227" t="s">
        <v>235</v>
      </c>
      <c r="H663" s="229">
        <v>1</v>
      </c>
      <c r="I663" s="231">
        <v>5</v>
      </c>
      <c r="J663" s="231"/>
      <c r="W663" s="176" t="s">
        <v>940</v>
      </c>
      <c r="X663" s="176" t="s">
        <v>940</v>
      </c>
      <c r="Y663" s="176" t="s">
        <v>940</v>
      </c>
      <c r="Z663" s="176" t="s">
        <v>940</v>
      </c>
    </row>
    <row r="664" spans="1:26" x14ac:dyDescent="0.3">
      <c r="A664" s="227">
        <v>804354</v>
      </c>
      <c r="B664" s="227" t="s">
        <v>1555</v>
      </c>
      <c r="C664" s="227" t="s">
        <v>331</v>
      </c>
      <c r="D664" s="227" t="s">
        <v>626</v>
      </c>
      <c r="E664" s="227">
        <v>1</v>
      </c>
      <c r="F664" s="228">
        <v>34508</v>
      </c>
      <c r="G664" s="227" t="s">
        <v>235</v>
      </c>
      <c r="H664" s="229">
        <v>1</v>
      </c>
      <c r="I664" s="231">
        <v>5</v>
      </c>
      <c r="J664" s="231"/>
      <c r="Y664" s="176" t="s">
        <v>940</v>
      </c>
      <c r="Z664" s="176" t="s">
        <v>940</v>
      </c>
    </row>
    <row r="665" spans="1:26" x14ac:dyDescent="0.3">
      <c r="A665" s="227">
        <v>805137</v>
      </c>
      <c r="B665" s="227" t="s">
        <v>1556</v>
      </c>
      <c r="C665" s="227" t="s">
        <v>66</v>
      </c>
      <c r="D665" s="227" t="s">
        <v>587</v>
      </c>
      <c r="E665" s="227">
        <v>1</v>
      </c>
      <c r="F665" s="228">
        <v>34335</v>
      </c>
      <c r="G665" s="227" t="s">
        <v>255</v>
      </c>
      <c r="H665" s="229">
        <v>1</v>
      </c>
      <c r="I665" s="231">
        <v>5</v>
      </c>
      <c r="J665" s="231"/>
      <c r="Y665" s="176" t="s">
        <v>940</v>
      </c>
      <c r="Z665" s="176" t="s">
        <v>940</v>
      </c>
    </row>
    <row r="666" spans="1:26" x14ac:dyDescent="0.3">
      <c r="A666" s="227">
        <v>807609</v>
      </c>
      <c r="B666" s="227" t="s">
        <v>1560</v>
      </c>
      <c r="C666" s="227" t="s">
        <v>1340</v>
      </c>
      <c r="D666" s="227" t="s">
        <v>885</v>
      </c>
      <c r="E666" s="227">
        <v>1</v>
      </c>
      <c r="F666" s="228">
        <v>27760</v>
      </c>
      <c r="G666" s="227" t="s">
        <v>235</v>
      </c>
      <c r="H666" s="229">
        <v>1</v>
      </c>
      <c r="I666" s="231">
        <v>5</v>
      </c>
      <c r="J666" s="231"/>
      <c r="Y666" s="176" t="s">
        <v>940</v>
      </c>
      <c r="Z666" s="176" t="s">
        <v>940</v>
      </c>
    </row>
    <row r="667" spans="1:26" x14ac:dyDescent="0.3">
      <c r="A667" s="227">
        <v>809711</v>
      </c>
      <c r="B667" s="227" t="s">
        <v>1563</v>
      </c>
      <c r="C667" s="227" t="s">
        <v>102</v>
      </c>
      <c r="D667" s="227" t="s">
        <v>524</v>
      </c>
      <c r="E667" s="227">
        <v>1</v>
      </c>
      <c r="F667" s="228">
        <v>34057</v>
      </c>
      <c r="G667" s="227" t="s">
        <v>570</v>
      </c>
      <c r="H667" s="229">
        <v>1</v>
      </c>
      <c r="I667" s="231">
        <v>5</v>
      </c>
      <c r="J667" s="231"/>
      <c r="Y667" s="176" t="s">
        <v>940</v>
      </c>
      <c r="Z667" s="176" t="s">
        <v>940</v>
      </c>
    </row>
    <row r="668" spans="1:26" x14ac:dyDescent="0.3">
      <c r="A668" s="227">
        <v>809811</v>
      </c>
      <c r="B668" s="227" t="s">
        <v>1566</v>
      </c>
      <c r="C668" s="227" t="s">
        <v>68</v>
      </c>
      <c r="D668" s="227" t="s">
        <v>544</v>
      </c>
      <c r="E668" s="227">
        <v>1</v>
      </c>
      <c r="F668" s="228">
        <v>30437</v>
      </c>
      <c r="G668" s="227" t="s">
        <v>248</v>
      </c>
      <c r="H668" s="229">
        <v>1</v>
      </c>
      <c r="I668" s="231">
        <v>5</v>
      </c>
      <c r="J668" s="231"/>
      <c r="X668" s="176" t="s">
        <v>940</v>
      </c>
      <c r="Y668" s="176" t="s">
        <v>940</v>
      </c>
      <c r="Z668" s="176" t="s">
        <v>940</v>
      </c>
    </row>
    <row r="669" spans="1:26" x14ac:dyDescent="0.3">
      <c r="A669" s="227">
        <v>810311</v>
      </c>
      <c r="B669" s="227" t="s">
        <v>1569</v>
      </c>
      <c r="C669" s="227" t="s">
        <v>1116</v>
      </c>
      <c r="D669" s="227" t="s">
        <v>1570</v>
      </c>
      <c r="E669" s="227">
        <v>1</v>
      </c>
      <c r="F669" s="228">
        <v>35636</v>
      </c>
      <c r="G669" s="227" t="s">
        <v>235</v>
      </c>
      <c r="H669" s="229">
        <v>1</v>
      </c>
      <c r="I669" s="231">
        <v>5</v>
      </c>
      <c r="J669" s="231"/>
      <c r="X669" s="176" t="s">
        <v>940</v>
      </c>
      <c r="Y669" s="176" t="s">
        <v>940</v>
      </c>
      <c r="Z669" s="176" t="s">
        <v>940</v>
      </c>
    </row>
    <row r="670" spans="1:26" x14ac:dyDescent="0.3">
      <c r="A670" s="227">
        <v>813393</v>
      </c>
      <c r="B670" s="227" t="s">
        <v>1578</v>
      </c>
      <c r="C670" s="227" t="s">
        <v>323</v>
      </c>
      <c r="D670" s="227" t="s">
        <v>1579</v>
      </c>
      <c r="E670" s="227">
        <v>1</v>
      </c>
      <c r="F670" s="228">
        <v>35065</v>
      </c>
      <c r="G670" s="227" t="s">
        <v>235</v>
      </c>
      <c r="H670" s="229">
        <v>1</v>
      </c>
      <c r="I670" s="231">
        <v>5</v>
      </c>
      <c r="J670" s="231"/>
      <c r="Y670" s="176" t="s">
        <v>940</v>
      </c>
      <c r="Z670" s="176" t="s">
        <v>940</v>
      </c>
    </row>
    <row r="671" spans="1:26" x14ac:dyDescent="0.3">
      <c r="A671" s="227">
        <v>813407</v>
      </c>
      <c r="B671" s="227" t="s">
        <v>1584</v>
      </c>
      <c r="C671" s="227" t="s">
        <v>107</v>
      </c>
      <c r="D671" s="227" t="s">
        <v>531</v>
      </c>
      <c r="E671" s="227">
        <v>1</v>
      </c>
      <c r="F671" s="228" t="s">
        <v>1585</v>
      </c>
      <c r="G671" s="227" t="s">
        <v>235</v>
      </c>
      <c r="H671" s="229">
        <v>1</v>
      </c>
      <c r="I671" s="231">
        <v>5</v>
      </c>
      <c r="J671" s="231"/>
      <c r="Y671" s="176" t="s">
        <v>940</v>
      </c>
      <c r="Z671" s="176" t="s">
        <v>940</v>
      </c>
    </row>
    <row r="672" spans="1:26" x14ac:dyDescent="0.3">
      <c r="A672" s="227">
        <v>813408</v>
      </c>
      <c r="B672" s="227" t="s">
        <v>1586</v>
      </c>
      <c r="C672" s="227" t="s">
        <v>122</v>
      </c>
      <c r="D672" s="227" t="s">
        <v>744</v>
      </c>
      <c r="E672" s="227">
        <v>1</v>
      </c>
      <c r="F672" s="228">
        <v>34935</v>
      </c>
      <c r="G672" s="227" t="s">
        <v>579</v>
      </c>
      <c r="H672" s="229">
        <v>1</v>
      </c>
      <c r="I672" s="231">
        <v>5</v>
      </c>
      <c r="J672" s="231"/>
      <c r="Y672" s="176" t="s">
        <v>940</v>
      </c>
      <c r="Z672" s="176" t="s">
        <v>940</v>
      </c>
    </row>
    <row r="673" spans="1:26" x14ac:dyDescent="0.3">
      <c r="A673" s="227">
        <v>813412</v>
      </c>
      <c r="B673" s="227" t="s">
        <v>1587</v>
      </c>
      <c r="C673" s="227" t="s">
        <v>102</v>
      </c>
      <c r="D673" s="227" t="s">
        <v>522</v>
      </c>
      <c r="E673" s="227">
        <v>1</v>
      </c>
      <c r="F673" s="228">
        <v>34335</v>
      </c>
      <c r="G673" s="227" t="s">
        <v>235</v>
      </c>
      <c r="H673" s="229">
        <v>1</v>
      </c>
      <c r="I673" s="231">
        <v>5</v>
      </c>
      <c r="J673" s="231"/>
      <c r="Y673" s="176" t="s">
        <v>940</v>
      </c>
      <c r="Z673" s="176" t="s">
        <v>940</v>
      </c>
    </row>
    <row r="674" spans="1:26" x14ac:dyDescent="0.3">
      <c r="A674" s="227">
        <v>813414</v>
      </c>
      <c r="B674" s="227" t="s">
        <v>1588</v>
      </c>
      <c r="C674" s="227" t="s">
        <v>112</v>
      </c>
      <c r="D674" s="227" t="s">
        <v>599</v>
      </c>
      <c r="E674" s="227">
        <v>1</v>
      </c>
      <c r="F674" s="228">
        <v>32933</v>
      </c>
      <c r="G674" s="227" t="s">
        <v>724</v>
      </c>
      <c r="H674" s="229">
        <v>1</v>
      </c>
      <c r="I674" s="231">
        <v>5</v>
      </c>
      <c r="J674" s="231"/>
      <c r="Y674" s="176" t="s">
        <v>940</v>
      </c>
      <c r="Z674" s="176" t="s">
        <v>940</v>
      </c>
    </row>
    <row r="675" spans="1:26" x14ac:dyDescent="0.3">
      <c r="A675" s="227">
        <v>813476</v>
      </c>
      <c r="B675" s="227" t="s">
        <v>1591</v>
      </c>
      <c r="C675" s="227" t="s">
        <v>1254</v>
      </c>
      <c r="D675" s="227" t="s">
        <v>762</v>
      </c>
      <c r="E675" s="227">
        <v>1</v>
      </c>
      <c r="H675" s="229">
        <v>1</v>
      </c>
      <c r="I675" s="231">
        <v>5</v>
      </c>
      <c r="J675" s="231"/>
      <c r="Y675" s="176" t="s">
        <v>940</v>
      </c>
      <c r="Z675" s="176" t="s">
        <v>940</v>
      </c>
    </row>
    <row r="676" spans="1:26" x14ac:dyDescent="0.3">
      <c r="A676" s="227">
        <v>805123</v>
      </c>
      <c r="B676" s="227" t="s">
        <v>1593</v>
      </c>
      <c r="C676" s="227" t="s">
        <v>69</v>
      </c>
      <c r="D676" s="227" t="s">
        <v>1093</v>
      </c>
      <c r="E676" s="227">
        <v>1</v>
      </c>
      <c r="F676" s="228">
        <v>34358</v>
      </c>
      <c r="G676" s="227" t="s">
        <v>235</v>
      </c>
      <c r="H676" s="229">
        <v>1</v>
      </c>
      <c r="I676" s="231">
        <v>5</v>
      </c>
      <c r="J676" s="231"/>
      <c r="W676" s="176" t="s">
        <v>940</v>
      </c>
      <c r="X676" s="176" t="s">
        <v>940</v>
      </c>
      <c r="Y676" s="176" t="s">
        <v>940</v>
      </c>
      <c r="Z676" s="176" t="s">
        <v>940</v>
      </c>
    </row>
    <row r="677" spans="1:26" x14ac:dyDescent="0.3">
      <c r="A677" s="227">
        <v>805180</v>
      </c>
      <c r="B677" s="227" t="s">
        <v>1594</v>
      </c>
      <c r="C677" s="227" t="s">
        <v>86</v>
      </c>
      <c r="D677" s="227" t="s">
        <v>512</v>
      </c>
      <c r="E677" s="227">
        <v>1</v>
      </c>
      <c r="F677" s="228">
        <v>35250</v>
      </c>
      <c r="G677" s="227" t="s">
        <v>1595</v>
      </c>
      <c r="H677" s="229">
        <v>1</v>
      </c>
      <c r="I677" s="231">
        <v>5</v>
      </c>
      <c r="J677" s="231"/>
      <c r="W677" s="176" t="s">
        <v>940</v>
      </c>
      <c r="X677" s="176" t="s">
        <v>940</v>
      </c>
      <c r="Y677" s="176" t="s">
        <v>940</v>
      </c>
      <c r="Z677" s="176" t="s">
        <v>940</v>
      </c>
    </row>
    <row r="678" spans="1:26" x14ac:dyDescent="0.3">
      <c r="A678" s="227">
        <v>805577</v>
      </c>
      <c r="B678" s="227" t="s">
        <v>1596</v>
      </c>
      <c r="C678" s="227" t="s">
        <v>96</v>
      </c>
      <c r="D678" s="227" t="s">
        <v>686</v>
      </c>
      <c r="E678" s="227">
        <v>1</v>
      </c>
      <c r="F678" s="228">
        <v>34359</v>
      </c>
      <c r="G678" s="227" t="s">
        <v>235</v>
      </c>
      <c r="H678" s="229">
        <v>1</v>
      </c>
      <c r="I678" s="231">
        <v>5</v>
      </c>
      <c r="J678" s="231"/>
      <c r="W678" s="176" t="s">
        <v>940</v>
      </c>
      <c r="X678" s="176" t="s">
        <v>940</v>
      </c>
      <c r="Y678" s="176" t="s">
        <v>940</v>
      </c>
      <c r="Z678" s="176" t="s">
        <v>940</v>
      </c>
    </row>
    <row r="679" spans="1:26" x14ac:dyDescent="0.3">
      <c r="A679" s="227">
        <v>806867</v>
      </c>
      <c r="B679" s="227" t="s">
        <v>1602</v>
      </c>
      <c r="C679" s="227" t="s">
        <v>126</v>
      </c>
      <c r="D679" s="227" t="s">
        <v>781</v>
      </c>
      <c r="E679" s="227">
        <v>1</v>
      </c>
      <c r="F679" s="228">
        <v>32743</v>
      </c>
      <c r="G679" s="227" t="s">
        <v>248</v>
      </c>
      <c r="H679" s="229">
        <v>1</v>
      </c>
      <c r="I679" s="231">
        <v>5</v>
      </c>
      <c r="J679" s="231"/>
      <c r="W679" s="176" t="s">
        <v>940</v>
      </c>
      <c r="X679" s="176" t="s">
        <v>940</v>
      </c>
      <c r="Y679" s="176" t="s">
        <v>940</v>
      </c>
      <c r="Z679" s="176" t="s">
        <v>940</v>
      </c>
    </row>
    <row r="680" spans="1:26" x14ac:dyDescent="0.3">
      <c r="A680" s="227">
        <v>807812</v>
      </c>
      <c r="B680" s="227" t="s">
        <v>1137</v>
      </c>
      <c r="C680" s="227" t="s">
        <v>158</v>
      </c>
      <c r="D680" s="227" t="s">
        <v>502</v>
      </c>
      <c r="E680" s="227">
        <v>1</v>
      </c>
      <c r="F680" s="228">
        <v>32589</v>
      </c>
      <c r="G680" s="227" t="s">
        <v>249</v>
      </c>
      <c r="H680" s="229">
        <v>1</v>
      </c>
      <c r="I680" s="231">
        <v>5</v>
      </c>
      <c r="J680" s="231"/>
      <c r="W680" s="176" t="s">
        <v>940</v>
      </c>
      <c r="X680" s="176" t="s">
        <v>940</v>
      </c>
      <c r="Y680" s="176" t="s">
        <v>940</v>
      </c>
      <c r="Z680" s="176" t="s">
        <v>940</v>
      </c>
    </row>
    <row r="681" spans="1:26" x14ac:dyDescent="0.3">
      <c r="A681" s="227">
        <v>807950</v>
      </c>
      <c r="B681" s="227" t="s">
        <v>1604</v>
      </c>
      <c r="C681" s="227" t="s">
        <v>66</v>
      </c>
      <c r="D681" s="227" t="s">
        <v>1388</v>
      </c>
      <c r="E681" s="227">
        <v>1</v>
      </c>
      <c r="F681" s="228">
        <v>35431</v>
      </c>
      <c r="G681" s="227" t="s">
        <v>235</v>
      </c>
      <c r="H681" s="229">
        <v>1</v>
      </c>
      <c r="I681" s="231">
        <v>5</v>
      </c>
      <c r="J681" s="231"/>
      <c r="W681" s="176" t="s">
        <v>940</v>
      </c>
      <c r="X681" s="176" t="s">
        <v>940</v>
      </c>
      <c r="Y681" s="176" t="s">
        <v>940</v>
      </c>
      <c r="Z681" s="176" t="s">
        <v>940</v>
      </c>
    </row>
    <row r="682" spans="1:26" x14ac:dyDescent="0.3">
      <c r="A682" s="227">
        <v>809435</v>
      </c>
      <c r="B682" s="227" t="s">
        <v>1609</v>
      </c>
      <c r="C682" s="227" t="s">
        <v>188</v>
      </c>
      <c r="D682" s="227" t="s">
        <v>1610</v>
      </c>
      <c r="E682" s="227">
        <v>1</v>
      </c>
      <c r="F682" s="228">
        <v>35804</v>
      </c>
      <c r="G682" s="227" t="s">
        <v>788</v>
      </c>
      <c r="H682" s="229">
        <v>1</v>
      </c>
      <c r="I682" s="231">
        <v>5</v>
      </c>
      <c r="J682" s="231"/>
      <c r="W682" s="176" t="s">
        <v>940</v>
      </c>
      <c r="Y682" s="176" t="s">
        <v>940</v>
      </c>
      <c r="Z682" s="176" t="s">
        <v>940</v>
      </c>
    </row>
    <row r="683" spans="1:26" x14ac:dyDescent="0.3">
      <c r="A683" s="227">
        <v>809663</v>
      </c>
      <c r="B683" s="227" t="s">
        <v>1611</v>
      </c>
      <c r="C683" s="227" t="s">
        <v>89</v>
      </c>
      <c r="D683" s="227" t="s">
        <v>524</v>
      </c>
      <c r="E683" s="227">
        <v>1</v>
      </c>
      <c r="F683" s="228">
        <v>34936</v>
      </c>
      <c r="G683" s="227" t="s">
        <v>235</v>
      </c>
      <c r="H683" s="229">
        <v>1</v>
      </c>
      <c r="I683" s="231">
        <v>5</v>
      </c>
      <c r="J683" s="231"/>
      <c r="W683" s="176" t="s">
        <v>940</v>
      </c>
      <c r="X683" s="176" t="s">
        <v>940</v>
      </c>
      <c r="Y683" s="176" t="s">
        <v>940</v>
      </c>
      <c r="Z683" s="176" t="s">
        <v>940</v>
      </c>
    </row>
    <row r="684" spans="1:26" x14ac:dyDescent="0.3">
      <c r="A684" s="227">
        <v>811050</v>
      </c>
      <c r="B684" s="227" t="s">
        <v>1614</v>
      </c>
      <c r="C684" s="227" t="s">
        <v>78</v>
      </c>
      <c r="D684" s="227" t="s">
        <v>633</v>
      </c>
      <c r="E684" s="227">
        <v>1</v>
      </c>
      <c r="F684" s="228">
        <v>35603</v>
      </c>
      <c r="G684" s="227" t="s">
        <v>1615</v>
      </c>
      <c r="H684" s="229">
        <v>1</v>
      </c>
      <c r="I684" s="231">
        <v>5</v>
      </c>
      <c r="J684" s="231"/>
      <c r="W684" s="176" t="s">
        <v>940</v>
      </c>
      <c r="X684" s="176" t="s">
        <v>940</v>
      </c>
      <c r="Y684" s="176" t="s">
        <v>940</v>
      </c>
      <c r="Z684" s="176" t="s">
        <v>940</v>
      </c>
    </row>
    <row r="685" spans="1:26" x14ac:dyDescent="0.3">
      <c r="A685" s="227">
        <v>811865</v>
      </c>
      <c r="B685" s="227" t="s">
        <v>1626</v>
      </c>
      <c r="C685" s="227" t="s">
        <v>67</v>
      </c>
      <c r="D685" s="227" t="s">
        <v>500</v>
      </c>
      <c r="E685" s="227">
        <v>1</v>
      </c>
      <c r="F685" s="228" t="s">
        <v>1627</v>
      </c>
      <c r="G685" s="227" t="s">
        <v>245</v>
      </c>
      <c r="H685" s="229">
        <v>1</v>
      </c>
      <c r="I685" s="231">
        <v>5</v>
      </c>
      <c r="J685" s="231"/>
      <c r="W685" s="176" t="s">
        <v>940</v>
      </c>
      <c r="Y685" s="176" t="s">
        <v>940</v>
      </c>
      <c r="Z685" s="176" t="s">
        <v>940</v>
      </c>
    </row>
    <row r="686" spans="1:26" x14ac:dyDescent="0.3">
      <c r="A686" s="227">
        <v>802718</v>
      </c>
      <c r="B686" s="227" t="s">
        <v>1638</v>
      </c>
      <c r="C686" s="227" t="s">
        <v>65</v>
      </c>
      <c r="D686" s="227" t="s">
        <v>524</v>
      </c>
      <c r="E686" s="227">
        <v>1</v>
      </c>
      <c r="F686" s="228">
        <v>34700</v>
      </c>
      <c r="G686" s="227" t="s">
        <v>235</v>
      </c>
      <c r="H686" s="229">
        <v>1</v>
      </c>
      <c r="I686" s="231">
        <v>5</v>
      </c>
      <c r="J686" s="231"/>
      <c r="Y686" s="176" t="s">
        <v>940</v>
      </c>
      <c r="Z686" s="176" t="s">
        <v>940</v>
      </c>
    </row>
    <row r="687" spans="1:26" x14ac:dyDescent="0.3">
      <c r="A687" s="227">
        <v>803183</v>
      </c>
      <c r="B687" s="227" t="s">
        <v>1639</v>
      </c>
      <c r="C687" s="227" t="s">
        <v>102</v>
      </c>
      <c r="D687" s="227" t="s">
        <v>1240</v>
      </c>
      <c r="E687" s="227">
        <v>1</v>
      </c>
      <c r="F687" s="228">
        <v>32509</v>
      </c>
      <c r="G687" s="227" t="s">
        <v>235</v>
      </c>
      <c r="H687" s="229">
        <v>1</v>
      </c>
      <c r="I687" s="231">
        <v>5</v>
      </c>
      <c r="J687" s="231"/>
      <c r="Y687" s="176" t="s">
        <v>940</v>
      </c>
      <c r="Z687" s="176" t="s">
        <v>940</v>
      </c>
    </row>
    <row r="688" spans="1:26" x14ac:dyDescent="0.3">
      <c r="A688" s="227">
        <v>805325</v>
      </c>
      <c r="B688" s="227" t="s">
        <v>1645</v>
      </c>
      <c r="C688" s="227" t="s">
        <v>323</v>
      </c>
      <c r="D688" s="227" t="s">
        <v>507</v>
      </c>
      <c r="E688" s="227">
        <v>1</v>
      </c>
      <c r="F688" s="228">
        <v>34722</v>
      </c>
      <c r="G688" s="227" t="s">
        <v>247</v>
      </c>
      <c r="H688" s="229">
        <v>1</v>
      </c>
      <c r="I688" s="231">
        <v>5</v>
      </c>
      <c r="J688" s="231"/>
      <c r="Y688" s="176" t="s">
        <v>940</v>
      </c>
      <c r="Z688" s="176" t="s">
        <v>940</v>
      </c>
    </row>
    <row r="689" spans="1:26" x14ac:dyDescent="0.3">
      <c r="A689" s="227">
        <v>805654</v>
      </c>
      <c r="B689" s="227" t="s">
        <v>1654</v>
      </c>
      <c r="C689" s="227" t="s">
        <v>1655</v>
      </c>
      <c r="D689" s="227" t="s">
        <v>523</v>
      </c>
      <c r="E689" s="227">
        <v>1</v>
      </c>
      <c r="H689" s="229">
        <v>1</v>
      </c>
      <c r="I689" s="231">
        <v>5</v>
      </c>
      <c r="J689" s="231"/>
      <c r="X689" s="176" t="s">
        <v>940</v>
      </c>
      <c r="Y689" s="176" t="s">
        <v>940</v>
      </c>
      <c r="Z689" s="176" t="s">
        <v>940</v>
      </c>
    </row>
    <row r="690" spans="1:26" x14ac:dyDescent="0.3">
      <c r="A690" s="227">
        <v>805910</v>
      </c>
      <c r="B690" s="227" t="s">
        <v>1658</v>
      </c>
      <c r="C690" s="227" t="s">
        <v>1659</v>
      </c>
      <c r="D690" s="227" t="s">
        <v>189</v>
      </c>
      <c r="E690" s="227">
        <v>1</v>
      </c>
      <c r="F690" s="228">
        <v>35376</v>
      </c>
      <c r="G690" s="227" t="s">
        <v>695</v>
      </c>
      <c r="H690" s="229">
        <v>1</v>
      </c>
      <c r="I690" s="231">
        <v>5</v>
      </c>
      <c r="J690" s="231"/>
      <c r="X690" s="176" t="s">
        <v>940</v>
      </c>
      <c r="Y690" s="176" t="s">
        <v>940</v>
      </c>
      <c r="Z690" s="176" t="s">
        <v>940</v>
      </c>
    </row>
    <row r="691" spans="1:26" x14ac:dyDescent="0.3">
      <c r="A691" s="227">
        <v>805921</v>
      </c>
      <c r="B691" s="227" t="s">
        <v>1660</v>
      </c>
      <c r="C691" s="227" t="s">
        <v>1328</v>
      </c>
      <c r="D691" s="227" t="s">
        <v>560</v>
      </c>
      <c r="E691" s="227">
        <v>1</v>
      </c>
      <c r="F691" s="228">
        <v>34873</v>
      </c>
      <c r="G691" s="227" t="s">
        <v>235</v>
      </c>
      <c r="H691" s="229">
        <v>1</v>
      </c>
      <c r="I691" s="231">
        <v>5</v>
      </c>
      <c r="J691" s="231"/>
      <c r="Y691" s="176" t="s">
        <v>940</v>
      </c>
      <c r="Z691" s="176" t="s">
        <v>940</v>
      </c>
    </row>
    <row r="692" spans="1:26" x14ac:dyDescent="0.3">
      <c r="A692" s="227">
        <v>805953</v>
      </c>
      <c r="B692" s="227" t="s">
        <v>371</v>
      </c>
      <c r="C692" s="227" t="s">
        <v>297</v>
      </c>
      <c r="D692" s="227" t="s">
        <v>628</v>
      </c>
      <c r="E692" s="227">
        <v>1</v>
      </c>
      <c r="F692" s="228">
        <v>34745</v>
      </c>
      <c r="G692" s="227" t="s">
        <v>235</v>
      </c>
      <c r="H692" s="229">
        <v>1</v>
      </c>
      <c r="I692" s="231">
        <v>5</v>
      </c>
      <c r="J692" s="231"/>
      <c r="X692" s="176" t="s">
        <v>940</v>
      </c>
      <c r="Y692" s="176" t="s">
        <v>940</v>
      </c>
      <c r="Z692" s="176" t="s">
        <v>940</v>
      </c>
    </row>
    <row r="693" spans="1:26" x14ac:dyDescent="0.3">
      <c r="A693" s="227">
        <v>806024</v>
      </c>
      <c r="B693" s="227" t="s">
        <v>1661</v>
      </c>
      <c r="C693" s="227" t="s">
        <v>1662</v>
      </c>
      <c r="D693" s="227" t="s">
        <v>627</v>
      </c>
      <c r="E693" s="227">
        <v>1</v>
      </c>
      <c r="F693" s="228">
        <v>34700</v>
      </c>
      <c r="G693" s="227" t="s">
        <v>235</v>
      </c>
      <c r="H693" s="229">
        <v>1</v>
      </c>
      <c r="I693" s="231">
        <v>5</v>
      </c>
      <c r="J693" s="231"/>
      <c r="X693" s="176" t="s">
        <v>940</v>
      </c>
      <c r="Y693" s="176" t="s">
        <v>940</v>
      </c>
      <c r="Z693" s="176" t="s">
        <v>940</v>
      </c>
    </row>
    <row r="694" spans="1:26" x14ac:dyDescent="0.3">
      <c r="A694" s="227">
        <v>806077</v>
      </c>
      <c r="B694" s="227" t="s">
        <v>1663</v>
      </c>
      <c r="C694" s="227" t="s">
        <v>104</v>
      </c>
      <c r="D694" s="227" t="s">
        <v>880</v>
      </c>
      <c r="E694" s="227">
        <v>1</v>
      </c>
      <c r="F694" s="228">
        <v>34700</v>
      </c>
      <c r="G694" s="227" t="s">
        <v>235</v>
      </c>
      <c r="H694" s="229">
        <v>1</v>
      </c>
      <c r="I694" s="231">
        <v>5</v>
      </c>
      <c r="J694" s="231"/>
      <c r="X694" s="176" t="s">
        <v>940</v>
      </c>
      <c r="Y694" s="176" t="s">
        <v>940</v>
      </c>
      <c r="Z694" s="176" t="s">
        <v>940</v>
      </c>
    </row>
    <row r="695" spans="1:26" x14ac:dyDescent="0.3">
      <c r="A695" s="227">
        <v>806265</v>
      </c>
      <c r="B695" s="227" t="s">
        <v>1666</v>
      </c>
      <c r="C695" s="227" t="s">
        <v>171</v>
      </c>
      <c r="D695" s="227" t="s">
        <v>189</v>
      </c>
      <c r="E695" s="227">
        <v>1</v>
      </c>
      <c r="F695" s="228">
        <v>34949</v>
      </c>
      <c r="G695" s="227" t="s">
        <v>235</v>
      </c>
      <c r="H695" s="229">
        <v>1</v>
      </c>
      <c r="I695" s="231">
        <v>5</v>
      </c>
      <c r="J695" s="231"/>
      <c r="Y695" s="176" t="s">
        <v>940</v>
      </c>
      <c r="Z695" s="176" t="s">
        <v>940</v>
      </c>
    </row>
    <row r="696" spans="1:26" x14ac:dyDescent="0.3">
      <c r="A696" s="227">
        <v>806333</v>
      </c>
      <c r="B696" s="227" t="s">
        <v>1667</v>
      </c>
      <c r="C696" s="227" t="s">
        <v>102</v>
      </c>
      <c r="D696" s="227" t="s">
        <v>1668</v>
      </c>
      <c r="E696" s="227">
        <v>1</v>
      </c>
      <c r="F696" s="228">
        <v>35125</v>
      </c>
      <c r="G696" s="227" t="s">
        <v>255</v>
      </c>
      <c r="H696" s="229">
        <v>1</v>
      </c>
      <c r="I696" s="231">
        <v>5</v>
      </c>
      <c r="J696" s="231"/>
      <c r="X696" s="176" t="s">
        <v>940</v>
      </c>
      <c r="Y696" s="176" t="s">
        <v>940</v>
      </c>
      <c r="Z696" s="176" t="s">
        <v>940</v>
      </c>
    </row>
    <row r="697" spans="1:26" x14ac:dyDescent="0.3">
      <c r="A697" s="227">
        <v>806837</v>
      </c>
      <c r="B697" s="227" t="s">
        <v>1669</v>
      </c>
      <c r="C697" s="227" t="s">
        <v>219</v>
      </c>
      <c r="D697" s="227" t="s">
        <v>1670</v>
      </c>
      <c r="E697" s="227">
        <v>1</v>
      </c>
      <c r="F697" s="228">
        <v>28675</v>
      </c>
      <c r="G697" s="227" t="s">
        <v>586</v>
      </c>
      <c r="H697" s="229">
        <v>1</v>
      </c>
      <c r="I697" s="231">
        <v>5</v>
      </c>
      <c r="J697" s="231"/>
      <c r="X697" s="176" t="s">
        <v>940</v>
      </c>
      <c r="Y697" s="176" t="s">
        <v>940</v>
      </c>
      <c r="Z697" s="176" t="s">
        <v>940</v>
      </c>
    </row>
    <row r="698" spans="1:26" x14ac:dyDescent="0.3">
      <c r="A698" s="227">
        <v>806961</v>
      </c>
      <c r="B698" s="227" t="s">
        <v>1674</v>
      </c>
      <c r="C698" s="227" t="s">
        <v>135</v>
      </c>
      <c r="D698" s="227" t="s">
        <v>643</v>
      </c>
      <c r="E698" s="227">
        <v>1</v>
      </c>
      <c r="F698" s="228">
        <v>35116</v>
      </c>
      <c r="G698" s="227" t="s">
        <v>251</v>
      </c>
      <c r="H698" s="229">
        <v>1</v>
      </c>
      <c r="I698" s="231">
        <v>5</v>
      </c>
      <c r="J698" s="231"/>
      <c r="Y698" s="176" t="s">
        <v>940</v>
      </c>
      <c r="Z698" s="176" t="s">
        <v>940</v>
      </c>
    </row>
    <row r="699" spans="1:26" x14ac:dyDescent="0.3">
      <c r="A699" s="227">
        <v>807019</v>
      </c>
      <c r="B699" s="227" t="s">
        <v>1675</v>
      </c>
      <c r="C699" s="227" t="s">
        <v>64</v>
      </c>
      <c r="D699" s="227" t="s">
        <v>1676</v>
      </c>
      <c r="E699" s="227">
        <v>1</v>
      </c>
      <c r="F699" s="228">
        <v>34090</v>
      </c>
      <c r="G699" s="227" t="s">
        <v>557</v>
      </c>
      <c r="H699" s="229">
        <v>1</v>
      </c>
      <c r="I699" s="231">
        <v>5</v>
      </c>
      <c r="J699" s="231"/>
      <c r="Y699" s="176" t="s">
        <v>940</v>
      </c>
      <c r="Z699" s="176" t="s">
        <v>940</v>
      </c>
    </row>
    <row r="700" spans="1:26" x14ac:dyDescent="0.3">
      <c r="A700" s="227">
        <v>807034</v>
      </c>
      <c r="B700" s="227" t="s">
        <v>1677</v>
      </c>
      <c r="C700" s="227" t="s">
        <v>1109</v>
      </c>
      <c r="D700" s="227" t="s">
        <v>544</v>
      </c>
      <c r="E700" s="227">
        <v>1</v>
      </c>
      <c r="F700" s="228">
        <v>32439</v>
      </c>
      <c r="G700" s="227" t="s">
        <v>586</v>
      </c>
      <c r="H700" s="229">
        <v>1</v>
      </c>
      <c r="I700" s="231">
        <v>5</v>
      </c>
      <c r="J700" s="231"/>
      <c r="Y700" s="176" t="s">
        <v>940</v>
      </c>
      <c r="Z700" s="176" t="s">
        <v>940</v>
      </c>
    </row>
    <row r="701" spans="1:26" x14ac:dyDescent="0.3">
      <c r="A701" s="227">
        <v>807096</v>
      </c>
      <c r="B701" s="227" t="s">
        <v>1679</v>
      </c>
      <c r="C701" s="227" t="s">
        <v>391</v>
      </c>
      <c r="D701" s="227" t="s">
        <v>1680</v>
      </c>
      <c r="E701" s="227">
        <v>1</v>
      </c>
      <c r="F701" s="228">
        <v>35582</v>
      </c>
      <c r="G701" s="227" t="s">
        <v>235</v>
      </c>
      <c r="H701" s="229">
        <v>1</v>
      </c>
      <c r="I701" s="231">
        <v>5</v>
      </c>
      <c r="J701" s="231"/>
      <c r="Y701" s="176" t="s">
        <v>940</v>
      </c>
      <c r="Z701" s="176" t="s">
        <v>940</v>
      </c>
    </row>
    <row r="702" spans="1:26" x14ac:dyDescent="0.3">
      <c r="A702" s="227">
        <v>807318</v>
      </c>
      <c r="B702" s="227" t="s">
        <v>1687</v>
      </c>
      <c r="C702" s="227" t="s">
        <v>308</v>
      </c>
      <c r="D702" s="227" t="s">
        <v>768</v>
      </c>
      <c r="E702" s="227">
        <v>1</v>
      </c>
      <c r="F702" s="228">
        <v>35615</v>
      </c>
      <c r="G702" s="227" t="s">
        <v>235</v>
      </c>
      <c r="H702" s="229">
        <v>1</v>
      </c>
      <c r="I702" s="231">
        <v>5</v>
      </c>
      <c r="J702" s="231"/>
      <c r="X702" s="176" t="s">
        <v>940</v>
      </c>
      <c r="Y702" s="176" t="s">
        <v>940</v>
      </c>
      <c r="Z702" s="176" t="s">
        <v>940</v>
      </c>
    </row>
    <row r="703" spans="1:26" x14ac:dyDescent="0.3">
      <c r="A703" s="227">
        <v>807319</v>
      </c>
      <c r="B703" s="227" t="s">
        <v>1688</v>
      </c>
      <c r="C703" s="227" t="s">
        <v>293</v>
      </c>
      <c r="D703" s="227" t="s">
        <v>742</v>
      </c>
      <c r="E703" s="227">
        <v>1</v>
      </c>
      <c r="H703" s="229">
        <v>1</v>
      </c>
      <c r="I703" s="231">
        <v>5</v>
      </c>
      <c r="J703" s="231"/>
      <c r="Y703" s="176" t="s">
        <v>940</v>
      </c>
      <c r="Z703" s="176" t="s">
        <v>940</v>
      </c>
    </row>
    <row r="704" spans="1:26" x14ac:dyDescent="0.3">
      <c r="A704" s="227">
        <v>807537</v>
      </c>
      <c r="B704" s="227" t="s">
        <v>1689</v>
      </c>
      <c r="C704" s="227" t="s">
        <v>402</v>
      </c>
      <c r="D704" s="227" t="s">
        <v>814</v>
      </c>
      <c r="E704" s="227">
        <v>1</v>
      </c>
      <c r="F704" s="228">
        <v>34734</v>
      </c>
      <c r="G704" s="227" t="s">
        <v>235</v>
      </c>
      <c r="H704" s="229">
        <v>1</v>
      </c>
      <c r="I704" s="231">
        <v>5</v>
      </c>
      <c r="J704" s="231"/>
      <c r="Y704" s="176" t="s">
        <v>940</v>
      </c>
      <c r="Z704" s="176" t="s">
        <v>940</v>
      </c>
    </row>
    <row r="705" spans="1:26" x14ac:dyDescent="0.3">
      <c r="A705" s="227">
        <v>807971</v>
      </c>
      <c r="B705" s="227" t="s">
        <v>1693</v>
      </c>
      <c r="C705" s="227" t="s">
        <v>70</v>
      </c>
      <c r="D705" s="227" t="s">
        <v>526</v>
      </c>
      <c r="E705" s="227">
        <v>1</v>
      </c>
      <c r="F705" s="228">
        <v>33788</v>
      </c>
      <c r="G705" s="227" t="s">
        <v>235</v>
      </c>
      <c r="H705" s="229">
        <v>1</v>
      </c>
      <c r="I705" s="231">
        <v>5</v>
      </c>
      <c r="J705" s="231"/>
      <c r="Y705" s="176" t="s">
        <v>940</v>
      </c>
      <c r="Z705" s="176" t="s">
        <v>940</v>
      </c>
    </row>
    <row r="706" spans="1:26" x14ac:dyDescent="0.3">
      <c r="A706" s="227">
        <v>808539</v>
      </c>
      <c r="B706" s="227" t="s">
        <v>1696</v>
      </c>
      <c r="C706" s="227" t="s">
        <v>1209</v>
      </c>
      <c r="D706" s="227" t="s">
        <v>1108</v>
      </c>
      <c r="E706" s="227">
        <v>1</v>
      </c>
      <c r="F706" s="228">
        <v>36421</v>
      </c>
      <c r="G706" s="227" t="s">
        <v>251</v>
      </c>
      <c r="H706" s="229">
        <v>1</v>
      </c>
      <c r="I706" s="231">
        <v>5</v>
      </c>
      <c r="J706" s="231"/>
      <c r="Y706" s="176" t="s">
        <v>940</v>
      </c>
      <c r="Z706" s="176" t="s">
        <v>940</v>
      </c>
    </row>
    <row r="707" spans="1:26" x14ac:dyDescent="0.3">
      <c r="A707" s="227">
        <v>809453</v>
      </c>
      <c r="B707" s="227" t="s">
        <v>1697</v>
      </c>
      <c r="C707" s="227" t="s">
        <v>111</v>
      </c>
      <c r="D707" s="227" t="s">
        <v>1698</v>
      </c>
      <c r="E707" s="227">
        <v>1</v>
      </c>
      <c r="F707" s="228">
        <v>34717</v>
      </c>
      <c r="G707" s="227" t="s">
        <v>1699</v>
      </c>
      <c r="H707" s="229">
        <v>1</v>
      </c>
      <c r="I707" s="231">
        <v>5</v>
      </c>
      <c r="J707" s="231"/>
      <c r="Y707" s="176" t="s">
        <v>940</v>
      </c>
      <c r="Z707" s="176" t="s">
        <v>940</v>
      </c>
    </row>
    <row r="708" spans="1:26" x14ac:dyDescent="0.3">
      <c r="A708" s="227">
        <v>809493</v>
      </c>
      <c r="B708" s="227" t="s">
        <v>1700</v>
      </c>
      <c r="C708" s="227" t="s">
        <v>429</v>
      </c>
      <c r="D708" s="227" t="s">
        <v>1109</v>
      </c>
      <c r="E708" s="227">
        <v>1</v>
      </c>
      <c r="F708" s="228">
        <v>27395</v>
      </c>
      <c r="G708" s="227" t="s">
        <v>235</v>
      </c>
      <c r="H708" s="229">
        <v>1</v>
      </c>
      <c r="I708" s="231">
        <v>5</v>
      </c>
      <c r="J708" s="231"/>
      <c r="Y708" s="176" t="s">
        <v>940</v>
      </c>
      <c r="Z708" s="176" t="s">
        <v>940</v>
      </c>
    </row>
    <row r="709" spans="1:26" x14ac:dyDescent="0.3">
      <c r="A709" s="227">
        <v>809537</v>
      </c>
      <c r="B709" s="227" t="s">
        <v>1701</v>
      </c>
      <c r="C709" s="227" t="s">
        <v>148</v>
      </c>
      <c r="D709" s="227" t="s">
        <v>854</v>
      </c>
      <c r="E709" s="227">
        <v>1</v>
      </c>
      <c r="F709" s="228">
        <v>35261</v>
      </c>
      <c r="G709" s="227" t="s">
        <v>235</v>
      </c>
      <c r="H709" s="229">
        <v>1</v>
      </c>
      <c r="I709" s="231">
        <v>5</v>
      </c>
      <c r="J709" s="231"/>
      <c r="Y709" s="176" t="s">
        <v>940</v>
      </c>
      <c r="Z709" s="176" t="s">
        <v>940</v>
      </c>
    </row>
    <row r="710" spans="1:26" x14ac:dyDescent="0.3">
      <c r="A710" s="227">
        <v>809570</v>
      </c>
      <c r="B710" s="227" t="s">
        <v>1702</v>
      </c>
      <c r="C710" s="227" t="s">
        <v>161</v>
      </c>
      <c r="D710" s="227" t="s">
        <v>519</v>
      </c>
      <c r="E710" s="227">
        <v>1</v>
      </c>
      <c r="F710" s="228">
        <v>36280</v>
      </c>
      <c r="G710" s="227" t="s">
        <v>235</v>
      </c>
      <c r="H710" s="229">
        <v>1</v>
      </c>
      <c r="I710" s="231">
        <v>5</v>
      </c>
      <c r="J710" s="231"/>
      <c r="Y710" s="176" t="s">
        <v>940</v>
      </c>
      <c r="Z710" s="176" t="s">
        <v>940</v>
      </c>
    </row>
    <row r="711" spans="1:26" x14ac:dyDescent="0.3">
      <c r="A711" s="227">
        <v>809600</v>
      </c>
      <c r="B711" s="227" t="s">
        <v>1703</v>
      </c>
      <c r="C711" s="227" t="s">
        <v>315</v>
      </c>
      <c r="D711" s="227" t="s">
        <v>1127</v>
      </c>
      <c r="E711" s="227">
        <v>1</v>
      </c>
      <c r="F711" s="228">
        <v>31138</v>
      </c>
      <c r="G711" s="227" t="s">
        <v>557</v>
      </c>
      <c r="H711" s="229">
        <v>1</v>
      </c>
      <c r="I711" s="231">
        <v>5</v>
      </c>
      <c r="J711" s="231"/>
      <c r="X711" s="176" t="s">
        <v>940</v>
      </c>
      <c r="Y711" s="176" t="s">
        <v>940</v>
      </c>
      <c r="Z711" s="176" t="s">
        <v>940</v>
      </c>
    </row>
    <row r="712" spans="1:26" x14ac:dyDescent="0.3">
      <c r="A712" s="227">
        <v>809689</v>
      </c>
      <c r="B712" s="227" t="s">
        <v>1705</v>
      </c>
      <c r="C712" s="227" t="s">
        <v>102</v>
      </c>
      <c r="D712" s="227" t="s">
        <v>587</v>
      </c>
      <c r="E712" s="227">
        <v>1</v>
      </c>
      <c r="F712" s="228">
        <v>29952</v>
      </c>
      <c r="G712" s="227" t="s">
        <v>235</v>
      </c>
      <c r="H712" s="229">
        <v>1</v>
      </c>
      <c r="I712" s="231">
        <v>5</v>
      </c>
      <c r="J712" s="231"/>
      <c r="Y712" s="176" t="s">
        <v>940</v>
      </c>
      <c r="Z712" s="176" t="s">
        <v>940</v>
      </c>
    </row>
    <row r="713" spans="1:26" x14ac:dyDescent="0.3">
      <c r="A713" s="227">
        <v>809948</v>
      </c>
      <c r="B713" s="227" t="s">
        <v>1706</v>
      </c>
      <c r="C713" s="227" t="s">
        <v>134</v>
      </c>
      <c r="D713" s="227" t="s">
        <v>669</v>
      </c>
      <c r="E713" s="227">
        <v>1</v>
      </c>
      <c r="F713" s="228">
        <v>33719</v>
      </c>
      <c r="G713" s="227" t="s">
        <v>235</v>
      </c>
      <c r="H713" s="229">
        <v>1</v>
      </c>
      <c r="I713" s="231">
        <v>5</v>
      </c>
      <c r="J713" s="231"/>
      <c r="Y713" s="176" t="s">
        <v>940</v>
      </c>
      <c r="Z713" s="176" t="s">
        <v>940</v>
      </c>
    </row>
    <row r="714" spans="1:26" x14ac:dyDescent="0.3">
      <c r="A714" s="227">
        <v>809956</v>
      </c>
      <c r="B714" s="227" t="s">
        <v>1707</v>
      </c>
      <c r="C714" s="227" t="s">
        <v>308</v>
      </c>
      <c r="D714" s="227" t="s">
        <v>551</v>
      </c>
      <c r="E714" s="227">
        <v>1</v>
      </c>
      <c r="F714" s="228">
        <v>35547</v>
      </c>
      <c r="G714" s="227" t="s">
        <v>570</v>
      </c>
      <c r="H714" s="229">
        <v>1</v>
      </c>
      <c r="I714" s="231">
        <v>5</v>
      </c>
      <c r="J714" s="231"/>
      <c r="Y714" s="176" t="s">
        <v>940</v>
      </c>
      <c r="Z714" s="176" t="s">
        <v>940</v>
      </c>
    </row>
    <row r="715" spans="1:26" x14ac:dyDescent="0.3">
      <c r="A715" s="227">
        <v>810032</v>
      </c>
      <c r="B715" s="227" t="s">
        <v>1708</v>
      </c>
      <c r="C715" s="227" t="s">
        <v>64</v>
      </c>
      <c r="D715" s="227" t="s">
        <v>587</v>
      </c>
      <c r="E715" s="227">
        <v>1</v>
      </c>
      <c r="F715" s="228">
        <v>35432</v>
      </c>
      <c r="G715" s="227" t="s">
        <v>237</v>
      </c>
      <c r="H715" s="229">
        <v>1</v>
      </c>
      <c r="I715" s="231">
        <v>5</v>
      </c>
      <c r="J715" s="231"/>
      <c r="Y715" s="176" t="s">
        <v>940</v>
      </c>
      <c r="Z715" s="176" t="s">
        <v>940</v>
      </c>
    </row>
    <row r="716" spans="1:26" x14ac:dyDescent="0.3">
      <c r="A716" s="227">
        <v>810054</v>
      </c>
      <c r="B716" s="227" t="s">
        <v>1710</v>
      </c>
      <c r="C716" s="227" t="s">
        <v>94</v>
      </c>
      <c r="D716" s="227" t="s">
        <v>502</v>
      </c>
      <c r="E716" s="227">
        <v>1</v>
      </c>
      <c r="F716" s="228">
        <v>34505</v>
      </c>
      <c r="G716" s="227" t="s">
        <v>235</v>
      </c>
      <c r="H716" s="229">
        <v>1</v>
      </c>
      <c r="I716" s="231">
        <v>5</v>
      </c>
      <c r="J716" s="231"/>
      <c r="X716" s="176" t="s">
        <v>940</v>
      </c>
      <c r="Y716" s="176" t="s">
        <v>940</v>
      </c>
      <c r="Z716" s="176" t="s">
        <v>940</v>
      </c>
    </row>
    <row r="717" spans="1:26" x14ac:dyDescent="0.3">
      <c r="A717" s="227">
        <v>810097</v>
      </c>
      <c r="B717" s="227" t="s">
        <v>1711</v>
      </c>
      <c r="C717" s="227" t="s">
        <v>86</v>
      </c>
      <c r="D717" s="227" t="s">
        <v>562</v>
      </c>
      <c r="E717" s="227">
        <v>1</v>
      </c>
      <c r="H717" s="229">
        <v>1</v>
      </c>
      <c r="I717" s="231">
        <v>5</v>
      </c>
      <c r="J717" s="231"/>
      <c r="Y717" s="176" t="s">
        <v>940</v>
      </c>
      <c r="Z717" s="176" t="s">
        <v>940</v>
      </c>
    </row>
    <row r="718" spans="1:26" x14ac:dyDescent="0.3">
      <c r="A718" s="227">
        <v>810133</v>
      </c>
      <c r="B718" s="227" t="s">
        <v>1712</v>
      </c>
      <c r="C718" s="227" t="s">
        <v>122</v>
      </c>
      <c r="D718" s="227" t="s">
        <v>867</v>
      </c>
      <c r="E718" s="227">
        <v>1</v>
      </c>
      <c r="F718" s="228">
        <v>34702</v>
      </c>
      <c r="G718" s="227" t="s">
        <v>235</v>
      </c>
      <c r="H718" s="229">
        <v>1</v>
      </c>
      <c r="I718" s="231">
        <v>5</v>
      </c>
      <c r="J718" s="231"/>
      <c r="X718" s="176" t="s">
        <v>940</v>
      </c>
      <c r="Y718" s="176" t="s">
        <v>940</v>
      </c>
      <c r="Z718" s="176" t="s">
        <v>940</v>
      </c>
    </row>
    <row r="719" spans="1:26" x14ac:dyDescent="0.3">
      <c r="A719" s="227">
        <v>810160</v>
      </c>
      <c r="B719" s="227" t="s">
        <v>1713</v>
      </c>
      <c r="C719" s="227" t="s">
        <v>176</v>
      </c>
      <c r="D719" s="227" t="s">
        <v>871</v>
      </c>
      <c r="E719" s="227">
        <v>1</v>
      </c>
      <c r="H719" s="229">
        <v>1</v>
      </c>
      <c r="I719" s="231">
        <v>5</v>
      </c>
      <c r="J719" s="231"/>
      <c r="Y719" s="176" t="s">
        <v>940</v>
      </c>
      <c r="Z719" s="176" t="s">
        <v>940</v>
      </c>
    </row>
    <row r="720" spans="1:26" x14ac:dyDescent="0.3">
      <c r="A720" s="227">
        <v>810598</v>
      </c>
      <c r="B720" s="227" t="s">
        <v>1720</v>
      </c>
      <c r="C720" s="227" t="s">
        <v>423</v>
      </c>
      <c r="D720" s="227" t="s">
        <v>820</v>
      </c>
      <c r="E720" s="227">
        <v>1</v>
      </c>
      <c r="F720" s="228">
        <v>36161</v>
      </c>
      <c r="G720" s="227" t="s">
        <v>235</v>
      </c>
      <c r="H720" s="229">
        <v>1</v>
      </c>
      <c r="I720" s="231">
        <v>5</v>
      </c>
      <c r="J720" s="231"/>
      <c r="Y720" s="176" t="s">
        <v>940</v>
      </c>
      <c r="Z720" s="176" t="s">
        <v>940</v>
      </c>
    </row>
    <row r="721" spans="1:26" x14ac:dyDescent="0.3">
      <c r="A721" s="227">
        <v>810708</v>
      </c>
      <c r="B721" s="227" t="s">
        <v>1723</v>
      </c>
      <c r="C721" s="227" t="s">
        <v>102</v>
      </c>
      <c r="D721" s="227" t="s">
        <v>772</v>
      </c>
      <c r="E721" s="227">
        <v>1</v>
      </c>
      <c r="F721" s="228">
        <v>35065</v>
      </c>
      <c r="G721" s="227" t="s">
        <v>630</v>
      </c>
      <c r="H721" s="229">
        <v>1</v>
      </c>
      <c r="I721" s="231">
        <v>5</v>
      </c>
      <c r="J721" s="231"/>
      <c r="X721" s="176" t="s">
        <v>940</v>
      </c>
      <c r="Y721" s="176" t="s">
        <v>940</v>
      </c>
      <c r="Z721" s="176" t="s">
        <v>940</v>
      </c>
    </row>
    <row r="722" spans="1:26" x14ac:dyDescent="0.3">
      <c r="A722" s="227">
        <v>811014</v>
      </c>
      <c r="B722" s="227" t="s">
        <v>1729</v>
      </c>
      <c r="C722" s="227" t="s">
        <v>1168</v>
      </c>
      <c r="D722" s="227" t="s">
        <v>1730</v>
      </c>
      <c r="E722" s="227">
        <v>1</v>
      </c>
      <c r="F722" s="228">
        <v>35800</v>
      </c>
      <c r="G722" s="227" t="s">
        <v>1731</v>
      </c>
      <c r="H722" s="229">
        <v>1</v>
      </c>
      <c r="I722" s="231">
        <v>5</v>
      </c>
      <c r="J722" s="231"/>
      <c r="Y722" s="176" t="s">
        <v>940</v>
      </c>
      <c r="Z722" s="176" t="s">
        <v>940</v>
      </c>
    </row>
    <row r="723" spans="1:26" x14ac:dyDescent="0.3">
      <c r="A723" s="227">
        <v>811255</v>
      </c>
      <c r="B723" s="227" t="s">
        <v>1739</v>
      </c>
      <c r="C723" s="227" t="s">
        <v>66</v>
      </c>
      <c r="D723" s="227" t="s">
        <v>1740</v>
      </c>
      <c r="E723" s="227">
        <v>1</v>
      </c>
      <c r="F723" s="228">
        <v>33772</v>
      </c>
      <c r="G723" s="227" t="s">
        <v>235</v>
      </c>
      <c r="H723" s="229">
        <v>1</v>
      </c>
      <c r="I723" s="231">
        <v>5</v>
      </c>
      <c r="J723" s="231"/>
      <c r="X723" s="176" t="s">
        <v>940</v>
      </c>
      <c r="Y723" s="176" t="s">
        <v>940</v>
      </c>
      <c r="Z723" s="176" t="s">
        <v>940</v>
      </c>
    </row>
    <row r="724" spans="1:26" x14ac:dyDescent="0.3">
      <c r="A724" s="227">
        <v>811547</v>
      </c>
      <c r="B724" s="227" t="s">
        <v>1341</v>
      </c>
      <c r="C724" s="227" t="s">
        <v>111</v>
      </c>
      <c r="D724" s="227" t="s">
        <v>511</v>
      </c>
      <c r="E724" s="227">
        <v>1</v>
      </c>
      <c r="F724" s="228">
        <v>33668</v>
      </c>
      <c r="G724" s="227" t="s">
        <v>235</v>
      </c>
      <c r="H724" s="229">
        <v>1</v>
      </c>
      <c r="I724" s="231">
        <v>5</v>
      </c>
      <c r="J724" s="231"/>
      <c r="X724" s="176" t="s">
        <v>940</v>
      </c>
      <c r="Y724" s="176" t="s">
        <v>940</v>
      </c>
      <c r="Z724" s="176" t="s">
        <v>940</v>
      </c>
    </row>
    <row r="725" spans="1:26" x14ac:dyDescent="0.3">
      <c r="A725" s="227">
        <v>811600</v>
      </c>
      <c r="B725" s="227" t="s">
        <v>1742</v>
      </c>
      <c r="C725" s="227" t="s">
        <v>1743</v>
      </c>
      <c r="D725" s="227" t="s">
        <v>531</v>
      </c>
      <c r="E725" s="227">
        <v>1</v>
      </c>
      <c r="F725" s="228">
        <v>32874</v>
      </c>
      <c r="G725" s="227" t="s">
        <v>235</v>
      </c>
      <c r="H725" s="229">
        <v>1</v>
      </c>
      <c r="I725" s="231">
        <v>5</v>
      </c>
      <c r="J725" s="231"/>
      <c r="Y725" s="176" t="s">
        <v>940</v>
      </c>
      <c r="Z725" s="176" t="s">
        <v>940</v>
      </c>
    </row>
    <row r="726" spans="1:26" x14ac:dyDescent="0.3">
      <c r="A726" s="227">
        <v>811875</v>
      </c>
      <c r="B726" s="227" t="s">
        <v>1751</v>
      </c>
      <c r="C726" s="227" t="s">
        <v>66</v>
      </c>
      <c r="D726" s="227" t="s">
        <v>1752</v>
      </c>
      <c r="E726" s="227">
        <v>1</v>
      </c>
      <c r="F726" s="228">
        <v>34700</v>
      </c>
      <c r="G726" s="227" t="s">
        <v>1753</v>
      </c>
      <c r="H726" s="229">
        <v>1</v>
      </c>
      <c r="I726" s="231">
        <v>5</v>
      </c>
      <c r="J726" s="231"/>
      <c r="Y726" s="176" t="s">
        <v>940</v>
      </c>
      <c r="Z726" s="176" t="s">
        <v>940</v>
      </c>
    </row>
    <row r="727" spans="1:26" x14ac:dyDescent="0.3">
      <c r="A727" s="227">
        <v>811926</v>
      </c>
      <c r="B727" s="227" t="s">
        <v>1755</v>
      </c>
      <c r="C727" s="227" t="s">
        <v>64</v>
      </c>
      <c r="D727" s="227" t="s">
        <v>565</v>
      </c>
      <c r="E727" s="227">
        <v>1</v>
      </c>
      <c r="F727" s="228">
        <v>34431</v>
      </c>
      <c r="G727" s="227" t="s">
        <v>1756</v>
      </c>
      <c r="H727" s="229">
        <v>1</v>
      </c>
      <c r="I727" s="231">
        <v>5</v>
      </c>
      <c r="J727" s="231"/>
      <c r="Y727" s="176" t="s">
        <v>940</v>
      </c>
      <c r="Z727" s="176" t="s">
        <v>940</v>
      </c>
    </row>
    <row r="728" spans="1:26" x14ac:dyDescent="0.3">
      <c r="A728" s="227">
        <v>811942</v>
      </c>
      <c r="B728" s="227" t="s">
        <v>1757</v>
      </c>
      <c r="C728" s="227" t="s">
        <v>111</v>
      </c>
      <c r="D728" s="227" t="s">
        <v>563</v>
      </c>
      <c r="E728" s="227">
        <v>1</v>
      </c>
      <c r="F728" s="228">
        <v>33942</v>
      </c>
      <c r="G728" s="227" t="s">
        <v>253</v>
      </c>
      <c r="H728" s="229">
        <v>1</v>
      </c>
      <c r="I728" s="231">
        <v>5</v>
      </c>
      <c r="J728" s="231"/>
      <c r="Y728" s="176" t="s">
        <v>940</v>
      </c>
      <c r="Z728" s="176" t="s">
        <v>940</v>
      </c>
    </row>
    <row r="729" spans="1:26" x14ac:dyDescent="0.3">
      <c r="A729" s="227">
        <v>812994</v>
      </c>
      <c r="B729" s="227" t="s">
        <v>1758</v>
      </c>
      <c r="C729" s="227" t="s">
        <v>69</v>
      </c>
      <c r="D729" s="227" t="s">
        <v>690</v>
      </c>
      <c r="E729" s="227">
        <v>1</v>
      </c>
      <c r="F729" s="228">
        <v>36528</v>
      </c>
      <c r="G729" s="227" t="s">
        <v>235</v>
      </c>
      <c r="H729" s="229">
        <v>1</v>
      </c>
      <c r="I729" s="231">
        <v>5</v>
      </c>
      <c r="J729" s="231"/>
      <c r="Y729" s="176" t="s">
        <v>940</v>
      </c>
      <c r="Z729" s="176" t="s">
        <v>940</v>
      </c>
    </row>
    <row r="730" spans="1:26" x14ac:dyDescent="0.3">
      <c r="A730" s="227">
        <v>813013</v>
      </c>
      <c r="B730" s="227" t="s">
        <v>1759</v>
      </c>
      <c r="C730" s="227" t="s">
        <v>142</v>
      </c>
      <c r="D730" s="227" t="s">
        <v>825</v>
      </c>
      <c r="E730" s="227">
        <v>1</v>
      </c>
      <c r="F730" s="228" t="s">
        <v>1760</v>
      </c>
      <c r="G730" s="227" t="s">
        <v>235</v>
      </c>
      <c r="H730" s="229">
        <v>1</v>
      </c>
      <c r="I730" s="231">
        <v>5</v>
      </c>
      <c r="J730" s="231"/>
      <c r="Y730" s="176" t="s">
        <v>940</v>
      </c>
      <c r="Z730" s="176" t="s">
        <v>940</v>
      </c>
    </row>
    <row r="731" spans="1:26" x14ac:dyDescent="0.3">
      <c r="A731" s="227">
        <v>813333</v>
      </c>
      <c r="B731" s="227" t="s">
        <v>1761</v>
      </c>
      <c r="C731" s="227" t="s">
        <v>108</v>
      </c>
      <c r="D731" s="227" t="s">
        <v>771</v>
      </c>
      <c r="E731" s="227">
        <v>1</v>
      </c>
      <c r="F731" s="228">
        <v>34893</v>
      </c>
      <c r="G731" s="227" t="s">
        <v>235</v>
      </c>
      <c r="H731" s="229">
        <v>1</v>
      </c>
      <c r="I731" s="231">
        <v>5</v>
      </c>
      <c r="J731" s="231"/>
      <c r="Y731" s="176" t="s">
        <v>940</v>
      </c>
      <c r="Z731" s="176" t="s">
        <v>940</v>
      </c>
    </row>
    <row r="732" spans="1:26" x14ac:dyDescent="0.3">
      <c r="A732" s="227">
        <v>813382</v>
      </c>
      <c r="B732" s="227" t="s">
        <v>1762</v>
      </c>
      <c r="C732" s="227" t="s">
        <v>404</v>
      </c>
      <c r="D732" s="227" t="s">
        <v>562</v>
      </c>
      <c r="E732" s="227">
        <v>1</v>
      </c>
      <c r="F732" s="228" t="s">
        <v>1763</v>
      </c>
      <c r="G732" s="227" t="s">
        <v>235</v>
      </c>
      <c r="H732" s="229">
        <v>1</v>
      </c>
      <c r="I732" s="231">
        <v>5</v>
      </c>
      <c r="J732" s="231"/>
      <c r="Y732" s="176" t="s">
        <v>940</v>
      </c>
      <c r="Z732" s="176" t="s">
        <v>940</v>
      </c>
    </row>
    <row r="733" spans="1:26" x14ac:dyDescent="0.3">
      <c r="A733" s="227">
        <v>801600</v>
      </c>
      <c r="B733" s="227" t="s">
        <v>1764</v>
      </c>
      <c r="C733" s="227" t="s">
        <v>300</v>
      </c>
      <c r="D733" s="227" t="s">
        <v>1128</v>
      </c>
      <c r="E733" s="227">
        <v>1</v>
      </c>
      <c r="F733" s="228">
        <v>25586</v>
      </c>
      <c r="G733" s="227" t="s">
        <v>1765</v>
      </c>
      <c r="H733" s="229">
        <v>1</v>
      </c>
      <c r="I733" s="231">
        <v>5</v>
      </c>
      <c r="J733" s="231"/>
      <c r="W733" s="176" t="s">
        <v>940</v>
      </c>
      <c r="Y733" s="176" t="s">
        <v>940</v>
      </c>
      <c r="Z733" s="176" t="s">
        <v>940</v>
      </c>
    </row>
    <row r="734" spans="1:26" x14ac:dyDescent="0.3">
      <c r="A734" s="227">
        <v>802220</v>
      </c>
      <c r="B734" s="227" t="s">
        <v>1766</v>
      </c>
      <c r="C734" s="227" t="s">
        <v>1767</v>
      </c>
      <c r="D734" s="227" t="s">
        <v>856</v>
      </c>
      <c r="E734" s="227">
        <v>1</v>
      </c>
      <c r="F734" s="228">
        <v>34522</v>
      </c>
      <c r="G734" s="227" t="s">
        <v>235</v>
      </c>
      <c r="H734" s="229">
        <v>1</v>
      </c>
      <c r="I734" s="231">
        <v>5</v>
      </c>
      <c r="J734" s="231"/>
      <c r="W734" s="176" t="s">
        <v>940</v>
      </c>
      <c r="X734" s="176" t="s">
        <v>940</v>
      </c>
      <c r="Y734" s="176" t="s">
        <v>940</v>
      </c>
      <c r="Z734" s="176" t="s">
        <v>940</v>
      </c>
    </row>
    <row r="735" spans="1:26" x14ac:dyDescent="0.3">
      <c r="A735" s="227">
        <v>804888</v>
      </c>
      <c r="B735" s="227" t="s">
        <v>1769</v>
      </c>
      <c r="C735" s="227" t="s">
        <v>286</v>
      </c>
      <c r="D735" s="227" t="s">
        <v>641</v>
      </c>
      <c r="E735" s="227">
        <v>1</v>
      </c>
      <c r="F735" s="228" t="s">
        <v>1770</v>
      </c>
      <c r="G735" s="227" t="s">
        <v>235</v>
      </c>
      <c r="H735" s="229">
        <v>1</v>
      </c>
      <c r="I735" s="231">
        <v>5</v>
      </c>
      <c r="J735" s="231"/>
      <c r="W735" s="176" t="s">
        <v>940</v>
      </c>
      <c r="X735" s="176" t="s">
        <v>940</v>
      </c>
      <c r="Y735" s="176" t="s">
        <v>940</v>
      </c>
      <c r="Z735" s="176" t="s">
        <v>940</v>
      </c>
    </row>
    <row r="736" spans="1:26" x14ac:dyDescent="0.3">
      <c r="A736" s="227">
        <v>806396</v>
      </c>
      <c r="B736" s="227" t="s">
        <v>1772</v>
      </c>
      <c r="C736" s="227" t="s">
        <v>1109</v>
      </c>
      <c r="D736" s="227" t="s">
        <v>1160</v>
      </c>
      <c r="E736" s="227">
        <v>1</v>
      </c>
      <c r="F736" s="228">
        <v>34723</v>
      </c>
      <c r="G736" s="227" t="s">
        <v>586</v>
      </c>
      <c r="H736" s="229">
        <v>1</v>
      </c>
      <c r="I736" s="231">
        <v>5</v>
      </c>
      <c r="J736" s="231"/>
      <c r="W736" s="176" t="s">
        <v>940</v>
      </c>
      <c r="Y736" s="176" t="s">
        <v>940</v>
      </c>
      <c r="Z736" s="176" t="s">
        <v>940</v>
      </c>
    </row>
    <row r="737" spans="1:26" x14ac:dyDescent="0.3">
      <c r="A737" s="227">
        <v>808403</v>
      </c>
      <c r="B737" s="227" t="s">
        <v>1775</v>
      </c>
      <c r="C737" s="227" t="s">
        <v>101</v>
      </c>
      <c r="D737" s="227" t="s">
        <v>643</v>
      </c>
      <c r="E737" s="227">
        <v>1</v>
      </c>
      <c r="F737" s="228">
        <v>34710</v>
      </c>
      <c r="G737" s="227" t="s">
        <v>235</v>
      </c>
      <c r="H737" s="229">
        <v>1</v>
      </c>
      <c r="I737" s="231">
        <v>5</v>
      </c>
      <c r="J737" s="231"/>
      <c r="W737" s="176" t="s">
        <v>940</v>
      </c>
      <c r="X737" s="176" t="s">
        <v>940</v>
      </c>
      <c r="Y737" s="176" t="s">
        <v>940</v>
      </c>
      <c r="Z737" s="176" t="s">
        <v>940</v>
      </c>
    </row>
    <row r="738" spans="1:26" x14ac:dyDescent="0.3">
      <c r="A738" s="227">
        <v>808743</v>
      </c>
      <c r="B738" s="227" t="s">
        <v>1776</v>
      </c>
      <c r="C738" s="227" t="s">
        <v>85</v>
      </c>
      <c r="D738" s="227" t="s">
        <v>1266</v>
      </c>
      <c r="E738" s="227">
        <v>1</v>
      </c>
      <c r="F738" s="228">
        <v>31898</v>
      </c>
      <c r="G738" s="227" t="s">
        <v>249</v>
      </c>
      <c r="H738" s="229">
        <v>1</v>
      </c>
      <c r="I738" s="231">
        <v>5</v>
      </c>
      <c r="J738" s="231"/>
      <c r="W738" s="176" t="s">
        <v>940</v>
      </c>
      <c r="X738" s="176" t="s">
        <v>940</v>
      </c>
      <c r="Y738" s="176" t="s">
        <v>940</v>
      </c>
      <c r="Z738" s="176" t="s">
        <v>940</v>
      </c>
    </row>
    <row r="739" spans="1:26" x14ac:dyDescent="0.3">
      <c r="A739" s="227">
        <v>811452</v>
      </c>
      <c r="B739" s="227" t="s">
        <v>1777</v>
      </c>
      <c r="C739" s="227" t="s">
        <v>319</v>
      </c>
      <c r="D739" s="227" t="s">
        <v>878</v>
      </c>
      <c r="E739" s="227">
        <v>1</v>
      </c>
      <c r="F739" s="228">
        <v>30138</v>
      </c>
      <c r="G739" s="227" t="s">
        <v>1778</v>
      </c>
      <c r="H739" s="229">
        <v>1</v>
      </c>
      <c r="I739" s="231">
        <v>5</v>
      </c>
      <c r="J739" s="231"/>
      <c r="W739" s="176" t="s">
        <v>940</v>
      </c>
      <c r="X739" s="176" t="s">
        <v>940</v>
      </c>
      <c r="Y739" s="176" t="s">
        <v>940</v>
      </c>
      <c r="Z739" s="176" t="s">
        <v>940</v>
      </c>
    </row>
    <row r="740" spans="1:26" x14ac:dyDescent="0.3">
      <c r="A740" s="227">
        <v>811463</v>
      </c>
      <c r="B740" s="227" t="s">
        <v>1779</v>
      </c>
      <c r="C740" s="227" t="s">
        <v>374</v>
      </c>
      <c r="D740" s="227" t="s">
        <v>613</v>
      </c>
      <c r="E740" s="227">
        <v>1</v>
      </c>
      <c r="F740" s="228">
        <v>35438</v>
      </c>
      <c r="G740" s="227" t="s">
        <v>784</v>
      </c>
      <c r="H740" s="229">
        <v>1</v>
      </c>
      <c r="I740" s="231">
        <v>5</v>
      </c>
      <c r="J740" s="231"/>
      <c r="W740" s="176" t="s">
        <v>940</v>
      </c>
      <c r="X740" s="176" t="s">
        <v>940</v>
      </c>
      <c r="Y740" s="176" t="s">
        <v>940</v>
      </c>
      <c r="Z740" s="176" t="s">
        <v>940</v>
      </c>
    </row>
    <row r="741" spans="1:26" x14ac:dyDescent="0.3">
      <c r="A741" s="227">
        <v>811891</v>
      </c>
      <c r="B741" s="227" t="s">
        <v>1793</v>
      </c>
      <c r="C741" s="227" t="s">
        <v>1794</v>
      </c>
      <c r="D741" s="227" t="s">
        <v>745</v>
      </c>
      <c r="E741" s="227">
        <v>1</v>
      </c>
      <c r="F741" s="228">
        <v>35462</v>
      </c>
      <c r="G741" s="227" t="s">
        <v>586</v>
      </c>
      <c r="H741" s="229">
        <v>1</v>
      </c>
      <c r="I741" s="231">
        <v>5</v>
      </c>
      <c r="J741" s="231"/>
      <c r="W741" s="176" t="s">
        <v>940</v>
      </c>
      <c r="X741" s="176" t="s">
        <v>940</v>
      </c>
      <c r="Y741" s="176" t="s">
        <v>940</v>
      </c>
      <c r="Z741" s="176" t="s">
        <v>940</v>
      </c>
    </row>
    <row r="742" spans="1:26" x14ac:dyDescent="0.3">
      <c r="A742" s="227">
        <v>811908</v>
      </c>
      <c r="B742" s="227" t="s">
        <v>1797</v>
      </c>
      <c r="C742" s="227" t="s">
        <v>294</v>
      </c>
      <c r="D742" s="227" t="s">
        <v>611</v>
      </c>
      <c r="E742" s="227">
        <v>1</v>
      </c>
      <c r="F742" s="228" t="s">
        <v>1798</v>
      </c>
      <c r="G742" s="227" t="s">
        <v>235</v>
      </c>
      <c r="H742" s="229">
        <v>1</v>
      </c>
      <c r="I742" s="231">
        <v>5</v>
      </c>
      <c r="J742" s="231"/>
      <c r="W742" s="176" t="s">
        <v>940</v>
      </c>
      <c r="X742" s="176" t="s">
        <v>940</v>
      </c>
      <c r="Y742" s="176" t="s">
        <v>940</v>
      </c>
      <c r="Z742" s="176" t="s">
        <v>940</v>
      </c>
    </row>
    <row r="743" spans="1:26" x14ac:dyDescent="0.3">
      <c r="A743" s="227">
        <v>800646</v>
      </c>
      <c r="B743" s="227" t="s">
        <v>1148</v>
      </c>
      <c r="C743" s="227" t="s">
        <v>102</v>
      </c>
      <c r="D743" s="227" t="s">
        <v>693</v>
      </c>
      <c r="E743" s="227">
        <v>1</v>
      </c>
      <c r="F743" s="228">
        <v>28856</v>
      </c>
      <c r="G743" s="227" t="s">
        <v>235</v>
      </c>
      <c r="H743" s="229">
        <v>1</v>
      </c>
      <c r="I743" s="231">
        <v>5</v>
      </c>
      <c r="J743" s="231"/>
      <c r="X743" s="176" t="s">
        <v>940</v>
      </c>
      <c r="Y743" s="176" t="s">
        <v>940</v>
      </c>
      <c r="Z743" s="176" t="s">
        <v>940</v>
      </c>
    </row>
    <row r="744" spans="1:26" x14ac:dyDescent="0.3">
      <c r="A744" s="227">
        <v>804847</v>
      </c>
      <c r="B744" s="227" t="s">
        <v>1804</v>
      </c>
      <c r="C744" s="227" t="s">
        <v>79</v>
      </c>
      <c r="D744" s="227" t="s">
        <v>771</v>
      </c>
      <c r="E744" s="227">
        <v>1</v>
      </c>
      <c r="F744" s="228">
        <v>35431</v>
      </c>
      <c r="G744" s="227" t="s">
        <v>235</v>
      </c>
      <c r="H744" s="229">
        <v>1</v>
      </c>
      <c r="I744" s="231">
        <v>5</v>
      </c>
      <c r="J744" s="231"/>
      <c r="Y744" s="176" t="s">
        <v>940</v>
      </c>
      <c r="Z744" s="176" t="s">
        <v>940</v>
      </c>
    </row>
    <row r="745" spans="1:26" x14ac:dyDescent="0.3">
      <c r="A745" s="227">
        <v>806627</v>
      </c>
      <c r="B745" s="227" t="s">
        <v>1808</v>
      </c>
      <c r="C745" s="227" t="s">
        <v>105</v>
      </c>
      <c r="D745" s="227" t="s">
        <v>1026</v>
      </c>
      <c r="E745" s="227">
        <v>1</v>
      </c>
      <c r="F745" s="228">
        <v>35065</v>
      </c>
      <c r="G745" s="227" t="s">
        <v>235</v>
      </c>
      <c r="H745" s="229">
        <v>1</v>
      </c>
      <c r="I745" s="231">
        <v>5</v>
      </c>
      <c r="J745" s="231"/>
      <c r="Y745" s="176" t="s">
        <v>940</v>
      </c>
      <c r="Z745" s="176" t="s">
        <v>940</v>
      </c>
    </row>
    <row r="746" spans="1:26" x14ac:dyDescent="0.3">
      <c r="A746" s="227">
        <v>807336</v>
      </c>
      <c r="B746" s="227" t="s">
        <v>1810</v>
      </c>
      <c r="C746" s="227" t="s">
        <v>67</v>
      </c>
      <c r="D746" s="227" t="s">
        <v>778</v>
      </c>
      <c r="E746" s="227">
        <v>1</v>
      </c>
      <c r="F746" s="228">
        <v>36161</v>
      </c>
      <c r="G746" s="227" t="s">
        <v>235</v>
      </c>
      <c r="H746" s="229">
        <v>1</v>
      </c>
      <c r="I746" s="231">
        <v>5</v>
      </c>
      <c r="J746" s="231"/>
      <c r="X746" s="176" t="s">
        <v>940</v>
      </c>
      <c r="Y746" s="176" t="s">
        <v>940</v>
      </c>
      <c r="Z746" s="176" t="s">
        <v>940</v>
      </c>
    </row>
    <row r="747" spans="1:26" x14ac:dyDescent="0.3">
      <c r="A747" s="227">
        <v>807354</v>
      </c>
      <c r="B747" s="227" t="s">
        <v>1811</v>
      </c>
      <c r="C747" s="227" t="s">
        <v>91</v>
      </c>
      <c r="D747" s="227" t="s">
        <v>635</v>
      </c>
      <c r="E747" s="227">
        <v>1</v>
      </c>
      <c r="F747" s="228">
        <v>35449</v>
      </c>
      <c r="G747" s="227" t="s">
        <v>251</v>
      </c>
      <c r="H747" s="229">
        <v>1</v>
      </c>
      <c r="I747" s="231">
        <v>5</v>
      </c>
      <c r="J747" s="231"/>
      <c r="X747" s="176" t="s">
        <v>940</v>
      </c>
      <c r="Y747" s="176" t="s">
        <v>940</v>
      </c>
      <c r="Z747" s="176" t="s">
        <v>940</v>
      </c>
    </row>
    <row r="748" spans="1:26" x14ac:dyDescent="0.3">
      <c r="A748" s="227">
        <v>807697</v>
      </c>
      <c r="B748" s="227" t="s">
        <v>1813</v>
      </c>
      <c r="C748" s="227" t="s">
        <v>155</v>
      </c>
      <c r="D748" s="227" t="s">
        <v>521</v>
      </c>
      <c r="E748" s="227">
        <v>1</v>
      </c>
      <c r="F748" s="228">
        <v>35801</v>
      </c>
      <c r="G748" s="227" t="s">
        <v>237</v>
      </c>
      <c r="H748" s="229">
        <v>1</v>
      </c>
      <c r="I748" s="231">
        <v>5</v>
      </c>
      <c r="J748" s="231"/>
      <c r="Y748" s="176" t="s">
        <v>940</v>
      </c>
      <c r="Z748" s="176" t="s">
        <v>940</v>
      </c>
    </row>
    <row r="749" spans="1:26" x14ac:dyDescent="0.3">
      <c r="A749" s="227">
        <v>808010</v>
      </c>
      <c r="B749" s="227" t="s">
        <v>1815</v>
      </c>
      <c r="C749" s="227" t="s">
        <v>227</v>
      </c>
      <c r="D749" s="227" t="s">
        <v>623</v>
      </c>
      <c r="E749" s="227">
        <v>1</v>
      </c>
      <c r="F749" s="228">
        <v>32874</v>
      </c>
      <c r="G749" s="227" t="s">
        <v>1816</v>
      </c>
      <c r="H749" s="229">
        <v>1</v>
      </c>
      <c r="I749" s="231">
        <v>5</v>
      </c>
      <c r="J749" s="231"/>
      <c r="Y749" s="176" t="s">
        <v>940</v>
      </c>
      <c r="Z749" s="176" t="s">
        <v>940</v>
      </c>
    </row>
    <row r="750" spans="1:26" x14ac:dyDescent="0.3">
      <c r="A750" s="227">
        <v>808735</v>
      </c>
      <c r="B750" s="227" t="s">
        <v>1820</v>
      </c>
      <c r="C750" s="227" t="s">
        <v>91</v>
      </c>
      <c r="D750" s="227" t="s">
        <v>1821</v>
      </c>
      <c r="E750" s="227">
        <v>1</v>
      </c>
      <c r="H750" s="229">
        <v>1</v>
      </c>
      <c r="I750" s="231">
        <v>5</v>
      </c>
      <c r="J750" s="231"/>
      <c r="Y750" s="176" t="s">
        <v>940</v>
      </c>
      <c r="Z750" s="176" t="s">
        <v>940</v>
      </c>
    </row>
    <row r="751" spans="1:26" x14ac:dyDescent="0.3">
      <c r="A751" s="227">
        <v>810818</v>
      </c>
      <c r="B751" s="227" t="s">
        <v>1830</v>
      </c>
      <c r="C751" s="227" t="s">
        <v>71</v>
      </c>
      <c r="D751" s="227" t="s">
        <v>1323</v>
      </c>
      <c r="E751" s="227">
        <v>1</v>
      </c>
      <c r="F751" s="228">
        <v>36028</v>
      </c>
      <c r="G751" s="227" t="s">
        <v>235</v>
      </c>
      <c r="H751" s="229">
        <v>1</v>
      </c>
      <c r="I751" s="231">
        <v>5</v>
      </c>
      <c r="J751" s="231"/>
      <c r="Y751" s="176" t="s">
        <v>940</v>
      </c>
      <c r="Z751" s="176" t="s">
        <v>940</v>
      </c>
    </row>
    <row r="752" spans="1:26" x14ac:dyDescent="0.3">
      <c r="A752" s="227">
        <v>811884</v>
      </c>
      <c r="B752" s="227" t="s">
        <v>1837</v>
      </c>
      <c r="C752" s="227" t="s">
        <v>61</v>
      </c>
      <c r="D752" s="227" t="s">
        <v>1284</v>
      </c>
      <c r="E752" s="227">
        <v>1</v>
      </c>
      <c r="F752" s="228">
        <v>33664</v>
      </c>
      <c r="G752" s="227" t="s">
        <v>254</v>
      </c>
      <c r="H752" s="229">
        <v>1</v>
      </c>
      <c r="I752" s="231">
        <v>5</v>
      </c>
      <c r="J752" s="231"/>
      <c r="Y752" s="176" t="s">
        <v>940</v>
      </c>
      <c r="Z752" s="176" t="s">
        <v>940</v>
      </c>
    </row>
    <row r="753" spans="1:26" x14ac:dyDescent="0.3">
      <c r="A753" s="227">
        <v>811909</v>
      </c>
      <c r="B753" s="227" t="s">
        <v>1838</v>
      </c>
      <c r="C753" s="227" t="s">
        <v>1839</v>
      </c>
      <c r="D753" s="227" t="s">
        <v>1217</v>
      </c>
      <c r="E753" s="227">
        <v>1</v>
      </c>
      <c r="G753" s="227" t="s">
        <v>1840</v>
      </c>
      <c r="H753" s="229">
        <v>1</v>
      </c>
      <c r="I753" s="231">
        <v>5</v>
      </c>
      <c r="J753" s="231"/>
      <c r="Y753" s="176" t="s">
        <v>940</v>
      </c>
      <c r="Z753" s="176" t="s">
        <v>940</v>
      </c>
    </row>
    <row r="754" spans="1:26" x14ac:dyDescent="0.3">
      <c r="A754" s="227">
        <v>807545</v>
      </c>
      <c r="B754" s="227" t="s">
        <v>1921</v>
      </c>
      <c r="C754" s="227" t="s">
        <v>91</v>
      </c>
      <c r="D754" s="227" t="s">
        <v>507</v>
      </c>
      <c r="E754" s="227">
        <v>1</v>
      </c>
      <c r="F754" s="228">
        <v>31375</v>
      </c>
      <c r="G754" s="227" t="s">
        <v>246</v>
      </c>
      <c r="H754" s="229">
        <v>1</v>
      </c>
      <c r="I754" s="231">
        <v>5</v>
      </c>
      <c r="J754" s="231"/>
      <c r="Z754" s="176" t="s">
        <v>940</v>
      </c>
    </row>
    <row r="755" spans="1:26" x14ac:dyDescent="0.3">
      <c r="A755" s="227">
        <v>814201</v>
      </c>
      <c r="B755" s="227" t="s">
        <v>1923</v>
      </c>
      <c r="C755" s="227" t="s">
        <v>133</v>
      </c>
      <c r="D755" s="227" t="s">
        <v>1288</v>
      </c>
      <c r="E755" s="227">
        <v>1</v>
      </c>
      <c r="F755" s="228">
        <v>36435</v>
      </c>
      <c r="G755" s="227" t="s">
        <v>235</v>
      </c>
      <c r="H755" s="229">
        <v>1</v>
      </c>
      <c r="I755" s="231">
        <v>5</v>
      </c>
      <c r="J755" s="231"/>
      <c r="Z755" s="176" t="s">
        <v>940</v>
      </c>
    </row>
    <row r="756" spans="1:26" x14ac:dyDescent="0.3">
      <c r="A756" s="227">
        <v>809465</v>
      </c>
      <c r="B756" s="227" t="s">
        <v>1925</v>
      </c>
      <c r="C756" s="227" t="s">
        <v>132</v>
      </c>
      <c r="D756" s="227" t="s">
        <v>738</v>
      </c>
      <c r="E756" s="227">
        <v>1</v>
      </c>
      <c r="F756" s="228">
        <v>36005</v>
      </c>
      <c r="G756" s="227" t="s">
        <v>235</v>
      </c>
      <c r="H756" s="229">
        <v>1</v>
      </c>
      <c r="I756" s="231">
        <v>5</v>
      </c>
      <c r="J756" s="231"/>
      <c r="Z756" s="176" t="s">
        <v>940</v>
      </c>
    </row>
    <row r="757" spans="1:26" x14ac:dyDescent="0.3">
      <c r="A757" s="227">
        <v>803284</v>
      </c>
      <c r="B757" s="227" t="s">
        <v>1931</v>
      </c>
      <c r="C757" s="227" t="s">
        <v>318</v>
      </c>
      <c r="D757" s="227" t="s">
        <v>502</v>
      </c>
      <c r="E757" s="227">
        <v>1</v>
      </c>
      <c r="F757" s="228">
        <v>35088</v>
      </c>
      <c r="G757" s="227" t="s">
        <v>235</v>
      </c>
      <c r="H757" s="229">
        <v>1</v>
      </c>
      <c r="I757" s="231">
        <v>5</v>
      </c>
      <c r="J757" s="231"/>
      <c r="Z757" s="176" t="s">
        <v>940</v>
      </c>
    </row>
    <row r="758" spans="1:26" x14ac:dyDescent="0.3">
      <c r="A758" s="227">
        <v>804594</v>
      </c>
      <c r="B758" s="227" t="s">
        <v>1933</v>
      </c>
      <c r="C758" s="227" t="s">
        <v>102</v>
      </c>
      <c r="D758" s="227" t="s">
        <v>546</v>
      </c>
      <c r="E758" s="227">
        <v>1</v>
      </c>
      <c r="F758" s="228">
        <v>31809</v>
      </c>
      <c r="G758" s="227" t="s">
        <v>1934</v>
      </c>
      <c r="H758" s="229">
        <v>1</v>
      </c>
      <c r="I758" s="231">
        <v>5</v>
      </c>
      <c r="J758" s="231"/>
      <c r="Z758" s="176" t="s">
        <v>940</v>
      </c>
    </row>
    <row r="759" spans="1:26" x14ac:dyDescent="0.3">
      <c r="A759" s="227">
        <v>804111</v>
      </c>
      <c r="B759" s="227" t="s">
        <v>1938</v>
      </c>
      <c r="C759" s="227" t="s">
        <v>70</v>
      </c>
      <c r="D759" s="227" t="s">
        <v>776</v>
      </c>
      <c r="E759" s="227">
        <v>1</v>
      </c>
      <c r="F759" s="228">
        <v>34618</v>
      </c>
      <c r="G759" s="227" t="s">
        <v>594</v>
      </c>
      <c r="H759" s="229">
        <v>1</v>
      </c>
      <c r="I759" s="231">
        <v>5</v>
      </c>
      <c r="J759" s="231"/>
      <c r="Z759" s="176" t="s">
        <v>940</v>
      </c>
    </row>
    <row r="760" spans="1:26" x14ac:dyDescent="0.3">
      <c r="A760" s="227">
        <v>810163</v>
      </c>
      <c r="B760" s="227" t="s">
        <v>1939</v>
      </c>
      <c r="C760" s="227" t="s">
        <v>1940</v>
      </c>
      <c r="D760" s="227" t="s">
        <v>1226</v>
      </c>
      <c r="E760" s="227">
        <v>1</v>
      </c>
      <c r="F760" s="228">
        <v>34734</v>
      </c>
      <c r="G760" s="227" t="s">
        <v>235</v>
      </c>
      <c r="H760" s="229">
        <v>1</v>
      </c>
      <c r="I760" s="231">
        <v>5</v>
      </c>
      <c r="J760" s="231"/>
      <c r="Z760" s="176" t="s">
        <v>940</v>
      </c>
    </row>
    <row r="761" spans="1:26" x14ac:dyDescent="0.3">
      <c r="A761" s="227">
        <v>811812</v>
      </c>
      <c r="B761" s="227" t="s">
        <v>1953</v>
      </c>
      <c r="C761" s="227" t="s">
        <v>159</v>
      </c>
      <c r="D761" s="227" t="s">
        <v>524</v>
      </c>
      <c r="E761" s="227">
        <v>1</v>
      </c>
      <c r="F761" s="228">
        <v>34953</v>
      </c>
      <c r="G761" s="227" t="s">
        <v>586</v>
      </c>
      <c r="H761" s="229">
        <v>1</v>
      </c>
      <c r="I761" s="231">
        <v>5</v>
      </c>
      <c r="J761" s="231"/>
      <c r="Z761" s="176" t="s">
        <v>940</v>
      </c>
    </row>
    <row r="762" spans="1:26" x14ac:dyDescent="0.3">
      <c r="A762" s="227">
        <v>803619</v>
      </c>
      <c r="B762" s="227" t="s">
        <v>1958</v>
      </c>
      <c r="C762" s="227" t="s">
        <v>176</v>
      </c>
      <c r="D762" s="227" t="s">
        <v>1959</v>
      </c>
      <c r="E762" s="227">
        <v>1</v>
      </c>
      <c r="F762" s="228">
        <v>33604</v>
      </c>
      <c r="G762" s="227" t="s">
        <v>1960</v>
      </c>
      <c r="H762" s="229">
        <v>1</v>
      </c>
      <c r="I762" s="231">
        <v>5</v>
      </c>
      <c r="J762" s="231"/>
      <c r="Z762" s="176" t="s">
        <v>940</v>
      </c>
    </row>
    <row r="763" spans="1:26" x14ac:dyDescent="0.3">
      <c r="A763" s="227">
        <v>805525</v>
      </c>
      <c r="B763" s="227" t="s">
        <v>1963</v>
      </c>
      <c r="C763" s="227" t="s">
        <v>65</v>
      </c>
      <c r="D763" s="227" t="s">
        <v>1323</v>
      </c>
      <c r="E763" s="227">
        <v>1</v>
      </c>
      <c r="F763" s="228">
        <v>30958</v>
      </c>
      <c r="G763" s="227" t="s">
        <v>675</v>
      </c>
      <c r="H763" s="229">
        <v>1</v>
      </c>
      <c r="I763" s="231">
        <v>5</v>
      </c>
      <c r="J763" s="231"/>
      <c r="Z763" s="176" t="s">
        <v>940</v>
      </c>
    </row>
    <row r="764" spans="1:26" x14ac:dyDescent="0.3">
      <c r="A764" s="227">
        <v>808538</v>
      </c>
      <c r="B764" s="227" t="s">
        <v>1965</v>
      </c>
      <c r="C764" s="227" t="s">
        <v>64</v>
      </c>
      <c r="D764" s="227" t="s">
        <v>1245</v>
      </c>
      <c r="E764" s="227">
        <v>1</v>
      </c>
      <c r="F764" s="228">
        <v>36526</v>
      </c>
      <c r="G764" s="227" t="s">
        <v>657</v>
      </c>
      <c r="H764" s="229">
        <v>1</v>
      </c>
      <c r="I764" s="231">
        <v>5</v>
      </c>
      <c r="J764" s="231"/>
      <c r="Z764" s="176" t="s">
        <v>940</v>
      </c>
    </row>
    <row r="765" spans="1:26" x14ac:dyDescent="0.3">
      <c r="A765" s="227">
        <v>809442</v>
      </c>
      <c r="B765" s="227" t="s">
        <v>1968</v>
      </c>
      <c r="C765" s="227" t="s">
        <v>66</v>
      </c>
      <c r="D765" s="227" t="s">
        <v>507</v>
      </c>
      <c r="E765" s="227">
        <v>1</v>
      </c>
      <c r="F765" s="228">
        <v>35827</v>
      </c>
      <c r="G765" s="227" t="s">
        <v>253</v>
      </c>
      <c r="H765" s="229">
        <v>1</v>
      </c>
      <c r="I765" s="231">
        <v>5</v>
      </c>
      <c r="J765" s="231"/>
      <c r="Z765" s="176" t="s">
        <v>940</v>
      </c>
    </row>
    <row r="766" spans="1:26" x14ac:dyDescent="0.3">
      <c r="A766" s="227">
        <v>810303</v>
      </c>
      <c r="B766" s="227" t="s">
        <v>1969</v>
      </c>
      <c r="C766" s="227" t="s">
        <v>125</v>
      </c>
      <c r="D766" s="227" t="s">
        <v>771</v>
      </c>
      <c r="E766" s="227">
        <v>1</v>
      </c>
      <c r="F766" s="228">
        <v>36247</v>
      </c>
      <c r="G766" s="227" t="s">
        <v>1312</v>
      </c>
      <c r="H766" s="229">
        <v>1</v>
      </c>
      <c r="I766" s="231">
        <v>5</v>
      </c>
      <c r="J766" s="231"/>
      <c r="Z766" s="176" t="s">
        <v>940</v>
      </c>
    </row>
    <row r="767" spans="1:26" x14ac:dyDescent="0.3">
      <c r="A767" s="227">
        <v>809418</v>
      </c>
      <c r="B767" s="227" t="s">
        <v>1973</v>
      </c>
      <c r="C767" s="227" t="s">
        <v>141</v>
      </c>
      <c r="D767" s="227" t="s">
        <v>860</v>
      </c>
      <c r="E767" s="227">
        <v>1</v>
      </c>
      <c r="F767" s="228" t="s">
        <v>1974</v>
      </c>
      <c r="G767" s="227" t="s">
        <v>235</v>
      </c>
      <c r="H767" s="229">
        <v>1</v>
      </c>
      <c r="I767" s="231">
        <v>5</v>
      </c>
      <c r="J767" s="231"/>
      <c r="V767" s="176" t="s">
        <v>940</v>
      </c>
      <c r="W767" s="176" t="s">
        <v>940</v>
      </c>
      <c r="Z767" s="176" t="s">
        <v>940</v>
      </c>
    </row>
    <row r="768" spans="1:26" x14ac:dyDescent="0.3">
      <c r="A768" s="227">
        <v>809706</v>
      </c>
      <c r="B768" s="227" t="s">
        <v>1975</v>
      </c>
      <c r="C768" s="227" t="s">
        <v>358</v>
      </c>
      <c r="D768" s="227" t="s">
        <v>641</v>
      </c>
      <c r="E768" s="227">
        <v>1</v>
      </c>
      <c r="F768" s="228">
        <v>35065</v>
      </c>
      <c r="G768" s="227" t="s">
        <v>256</v>
      </c>
      <c r="H768" s="229">
        <v>1</v>
      </c>
      <c r="I768" s="231">
        <v>5</v>
      </c>
      <c r="J768" s="231"/>
      <c r="V768" s="176" t="s">
        <v>940</v>
      </c>
      <c r="W768" s="176" t="s">
        <v>940</v>
      </c>
      <c r="Z768" s="176" t="s">
        <v>940</v>
      </c>
    </row>
    <row r="769" spans="1:26" x14ac:dyDescent="0.3">
      <c r="A769" s="227">
        <v>810310</v>
      </c>
      <c r="B769" s="227" t="s">
        <v>1976</v>
      </c>
      <c r="C769" s="227" t="s">
        <v>225</v>
      </c>
      <c r="D769" s="227" t="s">
        <v>752</v>
      </c>
      <c r="E769" s="227">
        <v>1</v>
      </c>
      <c r="F769" s="228">
        <v>35916</v>
      </c>
      <c r="G769" s="227" t="s">
        <v>1169</v>
      </c>
      <c r="H769" s="229">
        <v>1</v>
      </c>
      <c r="I769" s="231">
        <v>5</v>
      </c>
      <c r="J769" s="231"/>
      <c r="V769" s="176" t="s">
        <v>940</v>
      </c>
      <c r="Z769" s="176" t="s">
        <v>940</v>
      </c>
    </row>
    <row r="770" spans="1:26" x14ac:dyDescent="0.3">
      <c r="A770" s="227">
        <v>805707</v>
      </c>
      <c r="B770" s="227" t="s">
        <v>1978</v>
      </c>
      <c r="C770" s="227" t="s">
        <v>365</v>
      </c>
      <c r="D770" s="227" t="s">
        <v>680</v>
      </c>
      <c r="E770" s="227">
        <v>1</v>
      </c>
      <c r="F770" s="228">
        <v>35796</v>
      </c>
      <c r="G770" s="227" t="s">
        <v>235</v>
      </c>
      <c r="H770" s="229">
        <v>1</v>
      </c>
      <c r="I770" s="231">
        <v>5</v>
      </c>
      <c r="J770" s="231"/>
      <c r="V770" s="176" t="s">
        <v>940</v>
      </c>
      <c r="Z770" s="176" t="s">
        <v>940</v>
      </c>
    </row>
    <row r="771" spans="1:26" x14ac:dyDescent="0.3">
      <c r="A771" s="227">
        <v>807649</v>
      </c>
      <c r="B771" s="227" t="s">
        <v>1979</v>
      </c>
      <c r="C771" s="227" t="s">
        <v>1066</v>
      </c>
      <c r="D771" s="227" t="s">
        <v>519</v>
      </c>
      <c r="E771" s="227">
        <v>1</v>
      </c>
      <c r="F771" s="228">
        <v>35457</v>
      </c>
      <c r="G771" s="227" t="s">
        <v>235</v>
      </c>
      <c r="H771" s="229">
        <v>1</v>
      </c>
      <c r="I771" s="231">
        <v>5</v>
      </c>
      <c r="J771" s="231"/>
      <c r="V771" s="176" t="s">
        <v>940</v>
      </c>
      <c r="Z771" s="176" t="s">
        <v>940</v>
      </c>
    </row>
    <row r="772" spans="1:26" x14ac:dyDescent="0.3">
      <c r="A772" s="227">
        <v>807774</v>
      </c>
      <c r="B772" s="227" t="s">
        <v>1980</v>
      </c>
      <c r="C772" s="227" t="s">
        <v>127</v>
      </c>
      <c r="D772" s="227" t="s">
        <v>627</v>
      </c>
      <c r="E772" s="227">
        <v>1</v>
      </c>
      <c r="F772" s="228">
        <v>35146</v>
      </c>
      <c r="G772" s="227" t="s">
        <v>235</v>
      </c>
      <c r="H772" s="229">
        <v>1</v>
      </c>
      <c r="I772" s="231">
        <v>5</v>
      </c>
      <c r="J772" s="231"/>
      <c r="V772" s="176" t="s">
        <v>940</v>
      </c>
      <c r="Z772" s="176" t="s">
        <v>940</v>
      </c>
    </row>
    <row r="773" spans="1:26" x14ac:dyDescent="0.3">
      <c r="A773" s="227">
        <v>810076</v>
      </c>
      <c r="B773" s="227" t="s">
        <v>1984</v>
      </c>
      <c r="C773" s="227" t="s">
        <v>64</v>
      </c>
      <c r="D773" s="227" t="s">
        <v>1985</v>
      </c>
      <c r="E773" s="227">
        <v>1</v>
      </c>
      <c r="F773" s="228">
        <v>36526</v>
      </c>
      <c r="G773" s="227" t="s">
        <v>235</v>
      </c>
      <c r="H773" s="229">
        <v>1</v>
      </c>
      <c r="I773" s="231">
        <v>5</v>
      </c>
      <c r="J773" s="231"/>
      <c r="V773" s="176" t="s">
        <v>940</v>
      </c>
      <c r="Z773" s="176" t="s">
        <v>940</v>
      </c>
    </row>
    <row r="774" spans="1:26" x14ac:dyDescent="0.3">
      <c r="A774" s="227">
        <v>810134</v>
      </c>
      <c r="B774" s="227" t="s">
        <v>1986</v>
      </c>
      <c r="C774" s="227" t="s">
        <v>102</v>
      </c>
      <c r="D774" s="227" t="s">
        <v>847</v>
      </c>
      <c r="E774" s="227">
        <v>1</v>
      </c>
      <c r="F774" s="228">
        <v>35431</v>
      </c>
      <c r="G774" s="227" t="s">
        <v>235</v>
      </c>
      <c r="H774" s="229">
        <v>1</v>
      </c>
      <c r="I774" s="231">
        <v>5</v>
      </c>
      <c r="J774" s="231"/>
      <c r="V774" s="176" t="s">
        <v>940</v>
      </c>
      <c r="Z774" s="176" t="s">
        <v>940</v>
      </c>
    </row>
    <row r="775" spans="1:26" x14ac:dyDescent="0.3">
      <c r="A775" s="227">
        <v>811190</v>
      </c>
      <c r="B775" s="227" t="s">
        <v>1988</v>
      </c>
      <c r="C775" s="227" t="s">
        <v>125</v>
      </c>
      <c r="D775" s="227" t="s">
        <v>544</v>
      </c>
      <c r="E775" s="227">
        <v>1</v>
      </c>
      <c r="F775" s="228">
        <v>33543</v>
      </c>
      <c r="G775" s="227" t="s">
        <v>235</v>
      </c>
      <c r="H775" s="229">
        <v>1</v>
      </c>
      <c r="I775" s="231">
        <v>5</v>
      </c>
      <c r="J775" s="231"/>
      <c r="Z775" s="176" t="s">
        <v>940</v>
      </c>
    </row>
    <row r="776" spans="1:26" x14ac:dyDescent="0.3">
      <c r="A776" s="227">
        <v>812322</v>
      </c>
      <c r="B776" s="227" t="s">
        <v>1992</v>
      </c>
      <c r="C776" s="227" t="s">
        <v>129</v>
      </c>
      <c r="D776" s="227" t="s">
        <v>1993</v>
      </c>
      <c r="E776" s="227">
        <v>1</v>
      </c>
      <c r="F776" s="228">
        <v>32858</v>
      </c>
      <c r="G776" s="227" t="s">
        <v>235</v>
      </c>
      <c r="H776" s="229">
        <v>1</v>
      </c>
      <c r="I776" s="231">
        <v>5</v>
      </c>
      <c r="J776" s="231"/>
      <c r="Z776" s="176" t="s">
        <v>940</v>
      </c>
    </row>
    <row r="777" spans="1:26" x14ac:dyDescent="0.3">
      <c r="A777" s="227">
        <v>803596</v>
      </c>
      <c r="B777" s="227" t="s">
        <v>1995</v>
      </c>
      <c r="C777" s="227" t="s">
        <v>62</v>
      </c>
      <c r="D777" s="227" t="s">
        <v>1428</v>
      </c>
      <c r="E777" s="227">
        <v>1</v>
      </c>
      <c r="F777" s="228">
        <v>32422</v>
      </c>
      <c r="G777" s="227" t="s">
        <v>1996</v>
      </c>
      <c r="H777" s="229">
        <v>1</v>
      </c>
      <c r="I777" s="231">
        <v>5</v>
      </c>
      <c r="J777" s="231"/>
      <c r="Z777" s="176" t="s">
        <v>940</v>
      </c>
    </row>
    <row r="778" spans="1:26" x14ac:dyDescent="0.3">
      <c r="A778" s="227">
        <v>811192</v>
      </c>
      <c r="B778" s="227" t="s">
        <v>1997</v>
      </c>
      <c r="C778" s="227" t="s">
        <v>385</v>
      </c>
      <c r="D778" s="227" t="s">
        <v>820</v>
      </c>
      <c r="E778" s="227">
        <v>1</v>
      </c>
      <c r="F778" s="228">
        <v>34979</v>
      </c>
      <c r="G778" s="227" t="s">
        <v>252</v>
      </c>
      <c r="H778" s="229">
        <v>1</v>
      </c>
      <c r="I778" s="231">
        <v>5</v>
      </c>
      <c r="J778" s="231"/>
      <c r="Z778" s="176" t="s">
        <v>940</v>
      </c>
    </row>
    <row r="779" spans="1:26" x14ac:dyDescent="0.3">
      <c r="A779" s="227">
        <v>812742</v>
      </c>
      <c r="B779" s="227" t="s">
        <v>1125</v>
      </c>
      <c r="C779" s="227" t="s">
        <v>66</v>
      </c>
      <c r="D779" s="227" t="s">
        <v>820</v>
      </c>
      <c r="E779" s="227">
        <v>1</v>
      </c>
      <c r="F779" s="228">
        <v>32010</v>
      </c>
      <c r="G779" s="227" t="s">
        <v>235</v>
      </c>
      <c r="H779" s="229">
        <v>1</v>
      </c>
      <c r="I779" s="231">
        <v>5</v>
      </c>
      <c r="J779" s="231"/>
      <c r="Z779" s="176" t="s">
        <v>940</v>
      </c>
    </row>
    <row r="780" spans="1:26" x14ac:dyDescent="0.3">
      <c r="A780" s="227">
        <v>808295</v>
      </c>
      <c r="B780" s="227" t="s">
        <v>1998</v>
      </c>
      <c r="C780" s="227" t="s">
        <v>311</v>
      </c>
      <c r="D780" s="227" t="s">
        <v>1326</v>
      </c>
      <c r="E780" s="227">
        <v>1</v>
      </c>
      <c r="F780" s="228">
        <v>35891</v>
      </c>
      <c r="G780" s="227" t="s">
        <v>1301</v>
      </c>
      <c r="H780" s="229">
        <v>1</v>
      </c>
      <c r="I780" s="231">
        <v>5</v>
      </c>
      <c r="J780" s="231"/>
      <c r="X780" s="176" t="s">
        <v>940</v>
      </c>
      <c r="Z780" s="176" t="s">
        <v>940</v>
      </c>
    </row>
    <row r="781" spans="1:26" x14ac:dyDescent="0.3">
      <c r="A781" s="227">
        <v>809960</v>
      </c>
      <c r="B781" s="227" t="s">
        <v>1999</v>
      </c>
      <c r="C781" s="227" t="s">
        <v>89</v>
      </c>
      <c r="D781" s="227" t="s">
        <v>507</v>
      </c>
      <c r="E781" s="227">
        <v>1</v>
      </c>
      <c r="F781" s="228">
        <v>34532</v>
      </c>
      <c r="G781" s="227" t="s">
        <v>2000</v>
      </c>
      <c r="H781" s="229">
        <v>1</v>
      </c>
      <c r="I781" s="231">
        <v>5</v>
      </c>
      <c r="J781" s="231"/>
      <c r="Z781" s="176" t="s">
        <v>940</v>
      </c>
    </row>
    <row r="782" spans="1:26" x14ac:dyDescent="0.3">
      <c r="A782" s="227">
        <v>813080</v>
      </c>
      <c r="B782" s="227" t="s">
        <v>2004</v>
      </c>
      <c r="C782" s="227" t="s">
        <v>183</v>
      </c>
      <c r="D782" s="227" t="s">
        <v>1541</v>
      </c>
      <c r="E782" s="227">
        <v>1</v>
      </c>
      <c r="F782" s="228">
        <v>35501</v>
      </c>
      <c r="G782" s="227" t="s">
        <v>245</v>
      </c>
      <c r="H782" s="229">
        <v>1</v>
      </c>
      <c r="I782" s="231">
        <v>5</v>
      </c>
      <c r="J782" s="231"/>
      <c r="Z782" s="176" t="s">
        <v>940</v>
      </c>
    </row>
    <row r="783" spans="1:26" x14ac:dyDescent="0.3">
      <c r="A783" s="227">
        <v>805092</v>
      </c>
      <c r="B783" s="227" t="s">
        <v>2008</v>
      </c>
      <c r="C783" s="227" t="s">
        <v>2009</v>
      </c>
      <c r="D783" s="227" t="s">
        <v>722</v>
      </c>
      <c r="E783" s="227">
        <v>1</v>
      </c>
      <c r="F783" s="228">
        <v>35036</v>
      </c>
      <c r="G783" s="227" t="s">
        <v>235</v>
      </c>
      <c r="H783" s="229">
        <v>1</v>
      </c>
      <c r="I783" s="231">
        <v>5</v>
      </c>
      <c r="J783" s="231"/>
      <c r="Z783" s="176" t="s">
        <v>940</v>
      </c>
    </row>
    <row r="784" spans="1:26" x14ac:dyDescent="0.3">
      <c r="A784" s="227">
        <v>805617</v>
      </c>
      <c r="B784" s="227" t="s">
        <v>2012</v>
      </c>
      <c r="C784" s="227" t="s">
        <v>77</v>
      </c>
      <c r="D784" s="227" t="s">
        <v>969</v>
      </c>
      <c r="E784" s="227">
        <v>1</v>
      </c>
      <c r="F784" s="228">
        <v>35431</v>
      </c>
      <c r="G784" s="227" t="s">
        <v>1158</v>
      </c>
      <c r="H784" s="229">
        <v>1</v>
      </c>
      <c r="I784" s="231">
        <v>5</v>
      </c>
      <c r="J784" s="231"/>
      <c r="Z784" s="176" t="s">
        <v>940</v>
      </c>
    </row>
    <row r="785" spans="1:26" x14ac:dyDescent="0.3">
      <c r="A785" s="227">
        <v>805630</v>
      </c>
      <c r="B785" s="227" t="s">
        <v>2013</v>
      </c>
      <c r="C785" s="227" t="s">
        <v>1255</v>
      </c>
      <c r="D785" s="227" t="s">
        <v>577</v>
      </c>
      <c r="E785" s="227">
        <v>1</v>
      </c>
      <c r="F785" s="228">
        <v>35088</v>
      </c>
      <c r="G785" s="227" t="s">
        <v>1267</v>
      </c>
      <c r="H785" s="229">
        <v>1</v>
      </c>
      <c r="I785" s="231">
        <v>5</v>
      </c>
      <c r="J785" s="231"/>
      <c r="W785" s="176" t="s">
        <v>940</v>
      </c>
      <c r="Z785" s="176" t="s">
        <v>940</v>
      </c>
    </row>
    <row r="786" spans="1:26" x14ac:dyDescent="0.3">
      <c r="A786" s="227">
        <v>805760</v>
      </c>
      <c r="B786" s="227" t="s">
        <v>2015</v>
      </c>
      <c r="C786" s="227" t="s">
        <v>367</v>
      </c>
      <c r="D786" s="227" t="s">
        <v>521</v>
      </c>
      <c r="E786" s="227">
        <v>1</v>
      </c>
      <c r="F786" s="228">
        <v>34700</v>
      </c>
      <c r="G786" s="227" t="s">
        <v>586</v>
      </c>
      <c r="H786" s="229">
        <v>1</v>
      </c>
      <c r="I786" s="231">
        <v>5</v>
      </c>
      <c r="J786" s="231"/>
      <c r="Z786" s="176" t="s">
        <v>940</v>
      </c>
    </row>
    <row r="787" spans="1:26" x14ac:dyDescent="0.3">
      <c r="A787" s="227">
        <v>805913</v>
      </c>
      <c r="B787" s="227" t="s">
        <v>2016</v>
      </c>
      <c r="C787" s="227" t="s">
        <v>126</v>
      </c>
      <c r="D787" s="227" t="s">
        <v>528</v>
      </c>
      <c r="E787" s="227">
        <v>1</v>
      </c>
      <c r="F787" s="228">
        <v>34252</v>
      </c>
      <c r="G787" s="227" t="s">
        <v>235</v>
      </c>
      <c r="H787" s="229">
        <v>1</v>
      </c>
      <c r="I787" s="231">
        <v>5</v>
      </c>
      <c r="J787" s="231"/>
      <c r="Z787" s="176" t="s">
        <v>940</v>
      </c>
    </row>
    <row r="788" spans="1:26" x14ac:dyDescent="0.3">
      <c r="A788" s="227">
        <v>806186</v>
      </c>
      <c r="B788" s="227" t="s">
        <v>2017</v>
      </c>
      <c r="C788" s="227" t="s">
        <v>354</v>
      </c>
      <c r="D788" s="227" t="s">
        <v>794</v>
      </c>
      <c r="E788" s="227">
        <v>1</v>
      </c>
      <c r="F788" s="228">
        <v>35250</v>
      </c>
      <c r="G788" s="227" t="s">
        <v>235</v>
      </c>
      <c r="H788" s="229">
        <v>1</v>
      </c>
      <c r="I788" s="231">
        <v>5</v>
      </c>
      <c r="J788" s="231"/>
      <c r="Z788" s="176" t="s">
        <v>940</v>
      </c>
    </row>
    <row r="789" spans="1:26" x14ac:dyDescent="0.3">
      <c r="A789" s="227">
        <v>806302</v>
      </c>
      <c r="B789" s="227" t="s">
        <v>2018</v>
      </c>
      <c r="C789" s="227" t="s">
        <v>179</v>
      </c>
      <c r="D789" s="227" t="s">
        <v>765</v>
      </c>
      <c r="E789" s="227">
        <v>1</v>
      </c>
      <c r="F789" s="228">
        <v>35431</v>
      </c>
      <c r="G789" s="227" t="s">
        <v>235</v>
      </c>
      <c r="H789" s="229">
        <v>1</v>
      </c>
      <c r="I789" s="231">
        <v>5</v>
      </c>
      <c r="J789" s="231"/>
      <c r="W789" s="176" t="s">
        <v>940</v>
      </c>
      <c r="Z789" s="176" t="s">
        <v>940</v>
      </c>
    </row>
    <row r="790" spans="1:26" x14ac:dyDescent="0.3">
      <c r="A790" s="227">
        <v>806629</v>
      </c>
      <c r="B790" s="227" t="s">
        <v>2021</v>
      </c>
      <c r="C790" s="227" t="s">
        <v>1243</v>
      </c>
      <c r="D790" s="227" t="s">
        <v>523</v>
      </c>
      <c r="E790" s="227">
        <v>1</v>
      </c>
      <c r="F790" s="228">
        <v>34700</v>
      </c>
      <c r="G790" s="227" t="s">
        <v>1135</v>
      </c>
      <c r="H790" s="229">
        <v>1</v>
      </c>
      <c r="I790" s="231">
        <v>5</v>
      </c>
      <c r="J790" s="231"/>
      <c r="Z790" s="176" t="s">
        <v>940</v>
      </c>
    </row>
    <row r="791" spans="1:26" x14ac:dyDescent="0.3">
      <c r="A791" s="227">
        <v>806648</v>
      </c>
      <c r="B791" s="227" t="s">
        <v>2022</v>
      </c>
      <c r="C791" s="227" t="s">
        <v>379</v>
      </c>
      <c r="D791" s="227" t="s">
        <v>843</v>
      </c>
      <c r="E791" s="227">
        <v>1</v>
      </c>
      <c r="F791" s="228">
        <v>35065</v>
      </c>
      <c r="G791" s="227" t="s">
        <v>508</v>
      </c>
      <c r="H791" s="229">
        <v>1</v>
      </c>
      <c r="I791" s="231">
        <v>5</v>
      </c>
      <c r="J791" s="231"/>
      <c r="Z791" s="176" t="s">
        <v>940</v>
      </c>
    </row>
    <row r="792" spans="1:26" x14ac:dyDescent="0.3">
      <c r="A792" s="227">
        <v>806938</v>
      </c>
      <c r="B792" s="227" t="s">
        <v>1151</v>
      </c>
      <c r="C792" s="227" t="s">
        <v>386</v>
      </c>
      <c r="D792" s="227" t="s">
        <v>804</v>
      </c>
      <c r="E792" s="227">
        <v>1</v>
      </c>
      <c r="F792" s="228">
        <v>35431</v>
      </c>
      <c r="G792" s="227" t="s">
        <v>237</v>
      </c>
      <c r="H792" s="229">
        <v>1</v>
      </c>
      <c r="I792" s="231">
        <v>5</v>
      </c>
      <c r="J792" s="231"/>
      <c r="Z792" s="176" t="s">
        <v>940</v>
      </c>
    </row>
    <row r="793" spans="1:26" x14ac:dyDescent="0.3">
      <c r="A793" s="227">
        <v>806960</v>
      </c>
      <c r="B793" s="227" t="s">
        <v>2023</v>
      </c>
      <c r="C793" s="227" t="s">
        <v>285</v>
      </c>
      <c r="D793" s="227" t="s">
        <v>587</v>
      </c>
      <c r="E793" s="227">
        <v>1</v>
      </c>
      <c r="F793" s="228">
        <v>33970</v>
      </c>
      <c r="G793" s="227" t="s">
        <v>658</v>
      </c>
      <c r="H793" s="229">
        <v>1</v>
      </c>
      <c r="I793" s="231">
        <v>5</v>
      </c>
      <c r="J793" s="231"/>
      <c r="Z793" s="176" t="s">
        <v>940</v>
      </c>
    </row>
    <row r="794" spans="1:26" x14ac:dyDescent="0.3">
      <c r="A794" s="227">
        <v>807263</v>
      </c>
      <c r="B794" s="227" t="s">
        <v>2026</v>
      </c>
      <c r="C794" s="227" t="s">
        <v>86</v>
      </c>
      <c r="D794" s="227" t="s">
        <v>771</v>
      </c>
      <c r="E794" s="227">
        <v>1</v>
      </c>
      <c r="F794" s="228">
        <v>35065</v>
      </c>
      <c r="G794" s="227" t="s">
        <v>235</v>
      </c>
      <c r="H794" s="229">
        <v>1</v>
      </c>
      <c r="I794" s="231">
        <v>5</v>
      </c>
      <c r="J794" s="231"/>
      <c r="Z794" s="176" t="s">
        <v>940</v>
      </c>
    </row>
    <row r="795" spans="1:26" x14ac:dyDescent="0.3">
      <c r="A795" s="227">
        <v>807370</v>
      </c>
      <c r="B795" s="227" t="s">
        <v>2027</v>
      </c>
      <c r="C795" s="227" t="s">
        <v>396</v>
      </c>
      <c r="D795" s="227" t="s">
        <v>563</v>
      </c>
      <c r="E795" s="227">
        <v>1</v>
      </c>
      <c r="F795" s="228">
        <v>35796</v>
      </c>
      <c r="G795" s="227" t="s">
        <v>253</v>
      </c>
      <c r="H795" s="229">
        <v>1</v>
      </c>
      <c r="I795" s="231">
        <v>5</v>
      </c>
      <c r="J795" s="231"/>
      <c r="W795" s="176" t="s">
        <v>940</v>
      </c>
      <c r="Z795" s="176" t="s">
        <v>940</v>
      </c>
    </row>
    <row r="796" spans="1:26" x14ac:dyDescent="0.3">
      <c r="A796" s="227">
        <v>807404</v>
      </c>
      <c r="B796" s="227" t="s">
        <v>2028</v>
      </c>
      <c r="C796" s="227" t="s">
        <v>64</v>
      </c>
      <c r="D796" s="227" t="s">
        <v>529</v>
      </c>
      <c r="E796" s="227">
        <v>1</v>
      </c>
      <c r="F796" s="228">
        <v>35431</v>
      </c>
      <c r="G796" s="227" t="s">
        <v>235</v>
      </c>
      <c r="H796" s="229">
        <v>1</v>
      </c>
      <c r="I796" s="231">
        <v>5</v>
      </c>
      <c r="J796" s="231"/>
      <c r="Z796" s="176" t="s">
        <v>940</v>
      </c>
    </row>
    <row r="797" spans="1:26" x14ac:dyDescent="0.3">
      <c r="A797" s="227">
        <v>807477</v>
      </c>
      <c r="B797" s="227" t="s">
        <v>2029</v>
      </c>
      <c r="C797" s="227" t="s">
        <v>401</v>
      </c>
      <c r="D797" s="227" t="s">
        <v>2030</v>
      </c>
      <c r="E797" s="227">
        <v>1</v>
      </c>
      <c r="F797" s="228">
        <v>36109</v>
      </c>
      <c r="G797" s="227" t="s">
        <v>235</v>
      </c>
      <c r="H797" s="229">
        <v>1</v>
      </c>
      <c r="I797" s="231">
        <v>5</v>
      </c>
      <c r="J797" s="231"/>
      <c r="Z797" s="176" t="s">
        <v>940</v>
      </c>
    </row>
    <row r="798" spans="1:26" x14ac:dyDescent="0.3">
      <c r="A798" s="227">
        <v>807498</v>
      </c>
      <c r="B798" s="227" t="s">
        <v>2031</v>
      </c>
      <c r="C798" s="227" t="s">
        <v>393</v>
      </c>
      <c r="D798" s="227" t="s">
        <v>795</v>
      </c>
      <c r="E798" s="227">
        <v>1</v>
      </c>
      <c r="F798" s="228">
        <v>31778</v>
      </c>
      <c r="G798" s="227" t="s">
        <v>235</v>
      </c>
      <c r="H798" s="229">
        <v>1</v>
      </c>
      <c r="I798" s="231">
        <v>5</v>
      </c>
      <c r="J798" s="231"/>
      <c r="Z798" s="176" t="s">
        <v>940</v>
      </c>
    </row>
    <row r="799" spans="1:26" x14ac:dyDescent="0.3">
      <c r="A799" s="227">
        <v>807551</v>
      </c>
      <c r="B799" s="227" t="s">
        <v>2032</v>
      </c>
      <c r="C799" s="227" t="s">
        <v>118</v>
      </c>
      <c r="D799" s="227" t="s">
        <v>2033</v>
      </c>
      <c r="E799" s="227">
        <v>1</v>
      </c>
      <c r="F799" s="228">
        <v>35880</v>
      </c>
      <c r="G799" s="227" t="s">
        <v>586</v>
      </c>
      <c r="H799" s="229">
        <v>1</v>
      </c>
      <c r="I799" s="231">
        <v>5</v>
      </c>
      <c r="J799" s="231"/>
      <c r="Z799" s="176" t="s">
        <v>940</v>
      </c>
    </row>
    <row r="800" spans="1:26" x14ac:dyDescent="0.3">
      <c r="A800" s="227">
        <v>807574</v>
      </c>
      <c r="B800" s="227" t="s">
        <v>2034</v>
      </c>
      <c r="C800" s="227" t="s">
        <v>2035</v>
      </c>
      <c r="D800" s="227" t="s">
        <v>2036</v>
      </c>
      <c r="E800" s="227">
        <v>1</v>
      </c>
      <c r="F800" s="228">
        <v>35976</v>
      </c>
      <c r="G800" s="227" t="s">
        <v>586</v>
      </c>
      <c r="H800" s="229">
        <v>1</v>
      </c>
      <c r="I800" s="231">
        <v>5</v>
      </c>
      <c r="J800" s="231"/>
      <c r="Z800" s="176" t="s">
        <v>940</v>
      </c>
    </row>
    <row r="801" spans="1:26" x14ac:dyDescent="0.3">
      <c r="A801" s="227">
        <v>807822</v>
      </c>
      <c r="B801" s="227" t="s">
        <v>2038</v>
      </c>
      <c r="C801" s="227" t="s">
        <v>855</v>
      </c>
      <c r="D801" s="227" t="s">
        <v>528</v>
      </c>
      <c r="E801" s="227">
        <v>1</v>
      </c>
      <c r="F801" s="228">
        <v>34956</v>
      </c>
      <c r="G801" s="227" t="s">
        <v>235</v>
      </c>
      <c r="H801" s="229">
        <v>1</v>
      </c>
      <c r="I801" s="231">
        <v>5</v>
      </c>
      <c r="J801" s="231"/>
      <c r="Z801" s="176" t="s">
        <v>940</v>
      </c>
    </row>
    <row r="802" spans="1:26" x14ac:dyDescent="0.3">
      <c r="A802" s="227">
        <v>807874</v>
      </c>
      <c r="B802" s="227" t="s">
        <v>2040</v>
      </c>
      <c r="C802" s="227" t="s">
        <v>88</v>
      </c>
      <c r="D802" s="227" t="s">
        <v>628</v>
      </c>
      <c r="E802" s="227">
        <v>1</v>
      </c>
      <c r="F802" s="228">
        <v>36161</v>
      </c>
      <c r="G802" s="227" t="s">
        <v>235</v>
      </c>
      <c r="H802" s="229">
        <v>1</v>
      </c>
      <c r="I802" s="231">
        <v>5</v>
      </c>
      <c r="J802" s="231"/>
      <c r="Z802" s="176" t="s">
        <v>940</v>
      </c>
    </row>
    <row r="803" spans="1:26" x14ac:dyDescent="0.3">
      <c r="A803" s="227">
        <v>807899</v>
      </c>
      <c r="B803" s="227" t="s">
        <v>2041</v>
      </c>
      <c r="C803" s="227" t="s">
        <v>122</v>
      </c>
      <c r="D803" s="227" t="s">
        <v>782</v>
      </c>
      <c r="E803" s="227">
        <v>1</v>
      </c>
      <c r="F803" s="228">
        <v>35949</v>
      </c>
      <c r="G803" s="227" t="s">
        <v>586</v>
      </c>
      <c r="H803" s="229">
        <v>1</v>
      </c>
      <c r="I803" s="231">
        <v>5</v>
      </c>
      <c r="J803" s="231"/>
      <c r="Z803" s="176" t="s">
        <v>940</v>
      </c>
    </row>
    <row r="804" spans="1:26" x14ac:dyDescent="0.3">
      <c r="A804" s="227">
        <v>807904</v>
      </c>
      <c r="B804" s="227" t="s">
        <v>2042</v>
      </c>
      <c r="C804" s="227" t="s">
        <v>160</v>
      </c>
      <c r="D804" s="227" t="s">
        <v>1274</v>
      </c>
      <c r="E804" s="227">
        <v>1</v>
      </c>
      <c r="H804" s="229">
        <v>1</v>
      </c>
      <c r="I804" s="231">
        <v>5</v>
      </c>
      <c r="J804" s="231"/>
      <c r="Z804" s="176" t="s">
        <v>940</v>
      </c>
    </row>
    <row r="805" spans="1:26" x14ac:dyDescent="0.3">
      <c r="A805" s="227">
        <v>808345</v>
      </c>
      <c r="B805" s="227" t="s">
        <v>2047</v>
      </c>
      <c r="C805" s="227" t="s">
        <v>163</v>
      </c>
      <c r="D805" s="227" t="s">
        <v>679</v>
      </c>
      <c r="E805" s="227">
        <v>1</v>
      </c>
      <c r="F805" s="228">
        <v>31048</v>
      </c>
      <c r="G805" s="227" t="s">
        <v>235</v>
      </c>
      <c r="H805" s="229">
        <v>1</v>
      </c>
      <c r="I805" s="231">
        <v>5</v>
      </c>
      <c r="J805" s="231"/>
      <c r="W805" s="176" t="s">
        <v>940</v>
      </c>
      <c r="Z805" s="176" t="s">
        <v>940</v>
      </c>
    </row>
    <row r="806" spans="1:26" x14ac:dyDescent="0.3">
      <c r="A806" s="227">
        <v>808428</v>
      </c>
      <c r="B806" s="227" t="s">
        <v>322</v>
      </c>
      <c r="C806" s="227" t="s">
        <v>68</v>
      </c>
      <c r="D806" s="227" t="s">
        <v>728</v>
      </c>
      <c r="E806" s="227">
        <v>1</v>
      </c>
      <c r="F806" s="228">
        <v>29863</v>
      </c>
      <c r="G806" s="227" t="s">
        <v>2048</v>
      </c>
      <c r="H806" s="229">
        <v>1</v>
      </c>
      <c r="I806" s="231">
        <v>5</v>
      </c>
      <c r="J806" s="231"/>
      <c r="Z806" s="176" t="s">
        <v>940</v>
      </c>
    </row>
    <row r="807" spans="1:26" x14ac:dyDescent="0.3">
      <c r="A807" s="227">
        <v>808820</v>
      </c>
      <c r="B807" s="227" t="s">
        <v>2052</v>
      </c>
      <c r="C807" s="227" t="s">
        <v>66</v>
      </c>
      <c r="D807" s="227" t="s">
        <v>539</v>
      </c>
      <c r="E807" s="227">
        <v>1</v>
      </c>
      <c r="F807" s="228">
        <v>36678</v>
      </c>
      <c r="G807" s="227" t="s">
        <v>235</v>
      </c>
      <c r="H807" s="229">
        <v>1</v>
      </c>
      <c r="I807" s="231">
        <v>5</v>
      </c>
      <c r="J807" s="231"/>
      <c r="Z807" s="176" t="s">
        <v>940</v>
      </c>
    </row>
    <row r="808" spans="1:26" x14ac:dyDescent="0.3">
      <c r="A808" s="227">
        <v>809375</v>
      </c>
      <c r="B808" s="227" t="s">
        <v>2060</v>
      </c>
      <c r="C808" s="227" t="s">
        <v>88</v>
      </c>
      <c r="D808" s="227" t="s">
        <v>2061</v>
      </c>
      <c r="E808" s="227">
        <v>1</v>
      </c>
      <c r="F808" s="228">
        <v>35561</v>
      </c>
      <c r="G808" s="227" t="s">
        <v>235</v>
      </c>
      <c r="H808" s="229">
        <v>1</v>
      </c>
      <c r="I808" s="231">
        <v>5</v>
      </c>
      <c r="J808" s="231"/>
      <c r="Z808" s="176" t="s">
        <v>940</v>
      </c>
    </row>
    <row r="809" spans="1:26" x14ac:dyDescent="0.3">
      <c r="A809" s="227">
        <v>809397</v>
      </c>
      <c r="B809" s="227" t="s">
        <v>2062</v>
      </c>
      <c r="C809" s="227" t="s">
        <v>312</v>
      </c>
      <c r="D809" s="227" t="s">
        <v>969</v>
      </c>
      <c r="E809" s="227">
        <v>1</v>
      </c>
      <c r="F809" s="228">
        <v>36217</v>
      </c>
      <c r="G809" s="227" t="s">
        <v>235</v>
      </c>
      <c r="H809" s="229">
        <v>1</v>
      </c>
      <c r="I809" s="231">
        <v>5</v>
      </c>
      <c r="J809" s="231"/>
      <c r="Z809" s="176" t="s">
        <v>940</v>
      </c>
    </row>
    <row r="810" spans="1:26" x14ac:dyDescent="0.3">
      <c r="A810" s="227">
        <v>809438</v>
      </c>
      <c r="B810" s="227" t="s">
        <v>2063</v>
      </c>
      <c r="C810" s="227" t="s">
        <v>133</v>
      </c>
      <c r="D810" s="227" t="s">
        <v>825</v>
      </c>
      <c r="E810" s="227">
        <v>1</v>
      </c>
      <c r="F810" s="228">
        <v>34932</v>
      </c>
      <c r="G810" s="227" t="s">
        <v>235</v>
      </c>
      <c r="H810" s="229">
        <v>1</v>
      </c>
      <c r="I810" s="231">
        <v>5</v>
      </c>
      <c r="J810" s="231"/>
      <c r="Z810" s="176" t="s">
        <v>940</v>
      </c>
    </row>
    <row r="811" spans="1:26" x14ac:dyDescent="0.3">
      <c r="A811" s="227">
        <v>809448</v>
      </c>
      <c r="B811" s="227" t="s">
        <v>2064</v>
      </c>
      <c r="C811" s="227" t="s">
        <v>2065</v>
      </c>
      <c r="D811" s="227" t="s">
        <v>560</v>
      </c>
      <c r="E811" s="227">
        <v>1</v>
      </c>
      <c r="F811" s="228">
        <v>35830</v>
      </c>
      <c r="G811" s="227" t="s">
        <v>235</v>
      </c>
      <c r="H811" s="229">
        <v>1</v>
      </c>
      <c r="I811" s="231">
        <v>5</v>
      </c>
      <c r="J811" s="231"/>
      <c r="Z811" s="176" t="s">
        <v>940</v>
      </c>
    </row>
    <row r="812" spans="1:26" x14ac:dyDescent="0.3">
      <c r="A812" s="227">
        <v>809516</v>
      </c>
      <c r="B812" s="227" t="s">
        <v>1113</v>
      </c>
      <c r="C812" s="227" t="s">
        <v>66</v>
      </c>
      <c r="D812" s="227" t="s">
        <v>2066</v>
      </c>
      <c r="E812" s="227">
        <v>1</v>
      </c>
      <c r="F812" s="228">
        <v>36135</v>
      </c>
      <c r="G812" s="227" t="s">
        <v>575</v>
      </c>
      <c r="H812" s="229">
        <v>1</v>
      </c>
      <c r="I812" s="231">
        <v>5</v>
      </c>
      <c r="J812" s="231"/>
      <c r="Z812" s="176" t="s">
        <v>940</v>
      </c>
    </row>
    <row r="813" spans="1:26" x14ac:dyDescent="0.3">
      <c r="A813" s="227">
        <v>809519</v>
      </c>
      <c r="B813" s="227" t="s">
        <v>2067</v>
      </c>
      <c r="C813" s="227" t="s">
        <v>303</v>
      </c>
      <c r="D813" s="227" t="s">
        <v>1519</v>
      </c>
      <c r="E813" s="227">
        <v>1</v>
      </c>
      <c r="F813" s="228">
        <v>35468</v>
      </c>
      <c r="G813" s="227" t="s">
        <v>586</v>
      </c>
      <c r="H813" s="229">
        <v>1</v>
      </c>
      <c r="I813" s="231">
        <v>5</v>
      </c>
      <c r="J813" s="231"/>
      <c r="Z813" s="176" t="s">
        <v>940</v>
      </c>
    </row>
    <row r="814" spans="1:26" x14ac:dyDescent="0.3">
      <c r="A814" s="227">
        <v>809520</v>
      </c>
      <c r="B814" s="227" t="s">
        <v>2068</v>
      </c>
      <c r="C814" s="227" t="s">
        <v>1376</v>
      </c>
      <c r="D814" s="227" t="s">
        <v>1296</v>
      </c>
      <c r="E814" s="227">
        <v>1</v>
      </c>
      <c r="F814" s="228">
        <v>35448</v>
      </c>
      <c r="G814" s="227" t="s">
        <v>586</v>
      </c>
      <c r="H814" s="229">
        <v>1</v>
      </c>
      <c r="I814" s="231">
        <v>5</v>
      </c>
      <c r="J814" s="231"/>
      <c r="Z814" s="176" t="s">
        <v>940</v>
      </c>
    </row>
    <row r="815" spans="1:26" x14ac:dyDescent="0.3">
      <c r="A815" s="227">
        <v>809657</v>
      </c>
      <c r="B815" s="227" t="s">
        <v>2069</v>
      </c>
      <c r="C815" s="227" t="s">
        <v>86</v>
      </c>
      <c r="D815" s="227" t="s">
        <v>1266</v>
      </c>
      <c r="E815" s="227">
        <v>1</v>
      </c>
      <c r="F815" s="228">
        <v>35493</v>
      </c>
      <c r="G815" s="227" t="s">
        <v>235</v>
      </c>
      <c r="H815" s="229">
        <v>1</v>
      </c>
      <c r="I815" s="231">
        <v>5</v>
      </c>
      <c r="J815" s="231"/>
      <c r="Z815" s="176" t="s">
        <v>940</v>
      </c>
    </row>
    <row r="816" spans="1:26" x14ac:dyDescent="0.3">
      <c r="A816" s="227">
        <v>809915</v>
      </c>
      <c r="B816" s="227" t="s">
        <v>2070</v>
      </c>
      <c r="C816" s="227" t="s">
        <v>69</v>
      </c>
      <c r="D816" s="227" t="s">
        <v>603</v>
      </c>
      <c r="E816" s="227">
        <v>1</v>
      </c>
      <c r="F816" s="228">
        <v>35431</v>
      </c>
      <c r="G816" s="227" t="s">
        <v>990</v>
      </c>
      <c r="H816" s="229">
        <v>1</v>
      </c>
      <c r="I816" s="231">
        <v>5</v>
      </c>
      <c r="J816" s="231"/>
      <c r="Z816" s="176" t="s">
        <v>940</v>
      </c>
    </row>
    <row r="817" spans="1:26" x14ac:dyDescent="0.3">
      <c r="A817" s="227">
        <v>810043</v>
      </c>
      <c r="B817" s="227" t="s">
        <v>2071</v>
      </c>
      <c r="C817" s="227" t="s">
        <v>64</v>
      </c>
      <c r="D817" s="227" t="s">
        <v>576</v>
      </c>
      <c r="E817" s="227">
        <v>1</v>
      </c>
      <c r="F817" s="228">
        <v>34700</v>
      </c>
      <c r="G817" s="227" t="s">
        <v>235</v>
      </c>
      <c r="H817" s="229">
        <v>1</v>
      </c>
      <c r="I817" s="231">
        <v>5</v>
      </c>
      <c r="J817" s="231"/>
      <c r="Z817" s="176" t="s">
        <v>940</v>
      </c>
    </row>
    <row r="818" spans="1:26" x14ac:dyDescent="0.3">
      <c r="A818" s="227">
        <v>810138</v>
      </c>
      <c r="B818" s="227" t="s">
        <v>2072</v>
      </c>
      <c r="C818" s="227" t="s">
        <v>161</v>
      </c>
      <c r="D818" s="227" t="s">
        <v>2073</v>
      </c>
      <c r="E818" s="227">
        <v>1</v>
      </c>
      <c r="F818" s="228">
        <v>36446</v>
      </c>
      <c r="G818" s="227" t="s">
        <v>235</v>
      </c>
      <c r="H818" s="229">
        <v>1</v>
      </c>
      <c r="I818" s="231">
        <v>5</v>
      </c>
      <c r="J818" s="231"/>
      <c r="Z818" s="176" t="s">
        <v>940</v>
      </c>
    </row>
    <row r="819" spans="1:26" x14ac:dyDescent="0.3">
      <c r="A819" s="227">
        <v>810253</v>
      </c>
      <c r="B819" s="227" t="s">
        <v>2075</v>
      </c>
      <c r="C819" s="227" t="s">
        <v>115</v>
      </c>
      <c r="D819" s="227" t="s">
        <v>813</v>
      </c>
      <c r="E819" s="227">
        <v>1</v>
      </c>
      <c r="F819" s="228">
        <v>35707</v>
      </c>
      <c r="G819" s="227" t="s">
        <v>253</v>
      </c>
      <c r="H819" s="229">
        <v>1</v>
      </c>
      <c r="I819" s="231">
        <v>5</v>
      </c>
      <c r="J819" s="231"/>
      <c r="Z819" s="176" t="s">
        <v>940</v>
      </c>
    </row>
    <row r="820" spans="1:26" x14ac:dyDescent="0.3">
      <c r="A820" s="227">
        <v>810534</v>
      </c>
      <c r="B820" s="227" t="s">
        <v>2078</v>
      </c>
      <c r="C820" s="227" t="s">
        <v>349</v>
      </c>
      <c r="D820" s="227" t="s">
        <v>2079</v>
      </c>
      <c r="E820" s="227">
        <v>1</v>
      </c>
      <c r="F820" s="228">
        <v>34831</v>
      </c>
      <c r="G820" s="227" t="s">
        <v>235</v>
      </c>
      <c r="H820" s="229">
        <v>1</v>
      </c>
      <c r="I820" s="231">
        <v>5</v>
      </c>
      <c r="J820" s="231"/>
      <c r="Z820" s="176" t="s">
        <v>940</v>
      </c>
    </row>
    <row r="821" spans="1:26" x14ac:dyDescent="0.3">
      <c r="A821" s="227">
        <v>810547</v>
      </c>
      <c r="B821" s="227" t="s">
        <v>2080</v>
      </c>
      <c r="C821" s="227" t="s">
        <v>1243</v>
      </c>
      <c r="D821" s="227" t="s">
        <v>2081</v>
      </c>
      <c r="E821" s="227">
        <v>1</v>
      </c>
      <c r="F821" s="228">
        <v>35796</v>
      </c>
      <c r="G821" s="227" t="s">
        <v>667</v>
      </c>
      <c r="H821" s="229">
        <v>1</v>
      </c>
      <c r="I821" s="231">
        <v>5</v>
      </c>
      <c r="J821" s="231"/>
      <c r="Z821" s="176" t="s">
        <v>940</v>
      </c>
    </row>
    <row r="822" spans="1:26" x14ac:dyDescent="0.3">
      <c r="A822" s="227">
        <v>810762</v>
      </c>
      <c r="B822" s="227" t="s">
        <v>2082</v>
      </c>
      <c r="C822" s="227" t="s">
        <v>66</v>
      </c>
      <c r="D822" s="227" t="s">
        <v>560</v>
      </c>
      <c r="E822" s="227">
        <v>1</v>
      </c>
      <c r="F822" s="228">
        <v>34829</v>
      </c>
      <c r="G822" s="227" t="s">
        <v>235</v>
      </c>
      <c r="H822" s="229">
        <v>1</v>
      </c>
      <c r="I822" s="231">
        <v>5</v>
      </c>
      <c r="J822" s="231"/>
      <c r="Z822" s="176" t="s">
        <v>940</v>
      </c>
    </row>
    <row r="823" spans="1:26" x14ac:dyDescent="0.3">
      <c r="A823" s="227">
        <v>810787</v>
      </c>
      <c r="B823" s="227" t="s">
        <v>2083</v>
      </c>
      <c r="C823" s="227" t="s">
        <v>346</v>
      </c>
      <c r="D823" s="227" t="s">
        <v>1203</v>
      </c>
      <c r="E823" s="227">
        <v>1</v>
      </c>
      <c r="G823" s="227" t="s">
        <v>235</v>
      </c>
      <c r="H823" s="229">
        <v>1</v>
      </c>
      <c r="I823" s="231">
        <v>5</v>
      </c>
      <c r="J823" s="231"/>
      <c r="Z823" s="176" t="s">
        <v>940</v>
      </c>
    </row>
    <row r="824" spans="1:26" x14ac:dyDescent="0.3">
      <c r="A824" s="227">
        <v>810967</v>
      </c>
      <c r="B824" s="227" t="s">
        <v>2084</v>
      </c>
      <c r="C824" s="227" t="s">
        <v>397</v>
      </c>
      <c r="D824" s="227" t="s">
        <v>503</v>
      </c>
      <c r="E824" s="227">
        <v>1</v>
      </c>
      <c r="F824" s="228">
        <v>35796</v>
      </c>
      <c r="G824" s="227" t="s">
        <v>235</v>
      </c>
      <c r="H824" s="229">
        <v>1</v>
      </c>
      <c r="I824" s="231">
        <v>5</v>
      </c>
      <c r="J824" s="231"/>
      <c r="Z824" s="176" t="s">
        <v>940</v>
      </c>
    </row>
    <row r="825" spans="1:26" x14ac:dyDescent="0.3">
      <c r="A825" s="227">
        <v>811030</v>
      </c>
      <c r="B825" s="227" t="s">
        <v>2085</v>
      </c>
      <c r="C825" s="227" t="s">
        <v>69</v>
      </c>
      <c r="D825" s="227" t="s">
        <v>2086</v>
      </c>
      <c r="E825" s="227">
        <v>1</v>
      </c>
      <c r="F825" s="228">
        <v>35065</v>
      </c>
      <c r="G825" s="227" t="s">
        <v>235</v>
      </c>
      <c r="H825" s="229">
        <v>1</v>
      </c>
      <c r="I825" s="231">
        <v>5</v>
      </c>
      <c r="J825" s="231"/>
      <c r="Z825" s="176" t="s">
        <v>940</v>
      </c>
    </row>
    <row r="826" spans="1:26" x14ac:dyDescent="0.3">
      <c r="A826" s="227">
        <v>811099</v>
      </c>
      <c r="B826" s="227" t="s">
        <v>2087</v>
      </c>
      <c r="C826" s="227" t="s">
        <v>78</v>
      </c>
      <c r="D826" s="227" t="s">
        <v>1362</v>
      </c>
      <c r="E826" s="227">
        <v>1</v>
      </c>
      <c r="F826" s="228" t="s">
        <v>2088</v>
      </c>
      <c r="G826" s="227" t="s">
        <v>620</v>
      </c>
      <c r="H826" s="229">
        <v>1</v>
      </c>
      <c r="I826" s="231">
        <v>5</v>
      </c>
      <c r="J826" s="231"/>
      <c r="W826" s="176" t="s">
        <v>940</v>
      </c>
      <c r="Z826" s="176" t="s">
        <v>940</v>
      </c>
    </row>
    <row r="827" spans="1:26" x14ac:dyDescent="0.3">
      <c r="A827" s="227">
        <v>811205</v>
      </c>
      <c r="B827" s="227" t="s">
        <v>2089</v>
      </c>
      <c r="C827" s="227" t="s">
        <v>66</v>
      </c>
      <c r="D827" s="227" t="s">
        <v>694</v>
      </c>
      <c r="E827" s="227">
        <v>1</v>
      </c>
      <c r="F827" s="228">
        <v>35497</v>
      </c>
      <c r="G827" s="227" t="s">
        <v>801</v>
      </c>
      <c r="H827" s="229">
        <v>1</v>
      </c>
      <c r="I827" s="231">
        <v>5</v>
      </c>
      <c r="J827" s="231"/>
      <c r="Z827" s="176" t="s">
        <v>940</v>
      </c>
    </row>
    <row r="828" spans="1:26" x14ac:dyDescent="0.3">
      <c r="A828" s="227">
        <v>811291</v>
      </c>
      <c r="B828" s="227" t="s">
        <v>2092</v>
      </c>
      <c r="C828" s="227" t="s">
        <v>2093</v>
      </c>
      <c r="D828" s="227" t="s">
        <v>2094</v>
      </c>
      <c r="E828" s="227">
        <v>1</v>
      </c>
      <c r="F828" s="228">
        <v>35516</v>
      </c>
      <c r="G828" s="227" t="s">
        <v>965</v>
      </c>
      <c r="H828" s="229">
        <v>1</v>
      </c>
      <c r="I828" s="231">
        <v>5</v>
      </c>
      <c r="J828" s="231"/>
      <c r="Z828" s="176" t="s">
        <v>940</v>
      </c>
    </row>
    <row r="829" spans="1:26" x14ac:dyDescent="0.3">
      <c r="A829" s="227">
        <v>811529</v>
      </c>
      <c r="B829" s="227" t="s">
        <v>2096</v>
      </c>
      <c r="C829" s="227" t="s">
        <v>61</v>
      </c>
      <c r="D829" s="227" t="s">
        <v>603</v>
      </c>
      <c r="E829" s="227">
        <v>1</v>
      </c>
      <c r="F829" s="228">
        <v>36177</v>
      </c>
      <c r="G829" s="227" t="s">
        <v>235</v>
      </c>
      <c r="H829" s="229">
        <v>1</v>
      </c>
      <c r="I829" s="231">
        <v>5</v>
      </c>
      <c r="J829" s="231"/>
      <c r="Z829" s="176" t="s">
        <v>940</v>
      </c>
    </row>
    <row r="830" spans="1:26" x14ac:dyDescent="0.3">
      <c r="A830" s="227">
        <v>811751</v>
      </c>
      <c r="B830" s="227" t="s">
        <v>2098</v>
      </c>
      <c r="C830" s="227" t="s">
        <v>126</v>
      </c>
      <c r="D830" s="227" t="s">
        <v>996</v>
      </c>
      <c r="E830" s="227">
        <v>1</v>
      </c>
      <c r="F830" s="228">
        <v>35956</v>
      </c>
      <c r="G830" s="227" t="s">
        <v>235</v>
      </c>
      <c r="H830" s="229">
        <v>1</v>
      </c>
      <c r="I830" s="231">
        <v>5</v>
      </c>
      <c r="J830" s="231"/>
      <c r="Z830" s="176" t="s">
        <v>940</v>
      </c>
    </row>
    <row r="831" spans="1:26" x14ac:dyDescent="0.3">
      <c r="A831" s="227">
        <v>811829</v>
      </c>
      <c r="B831" s="227" t="s">
        <v>2103</v>
      </c>
      <c r="C831" s="227" t="s">
        <v>70</v>
      </c>
      <c r="D831" s="227" t="s">
        <v>880</v>
      </c>
      <c r="E831" s="227">
        <v>1</v>
      </c>
      <c r="F831" s="228">
        <v>29657</v>
      </c>
      <c r="G831" s="227" t="s">
        <v>235</v>
      </c>
      <c r="H831" s="229">
        <v>1</v>
      </c>
      <c r="I831" s="231">
        <v>5</v>
      </c>
      <c r="J831" s="231"/>
      <c r="Z831" s="176" t="s">
        <v>940</v>
      </c>
    </row>
    <row r="832" spans="1:26" x14ac:dyDescent="0.3">
      <c r="A832" s="227">
        <v>811883</v>
      </c>
      <c r="B832" s="227" t="s">
        <v>2106</v>
      </c>
      <c r="C832" s="227" t="s">
        <v>2107</v>
      </c>
      <c r="D832" s="227" t="s">
        <v>1171</v>
      </c>
      <c r="E832" s="227">
        <v>1</v>
      </c>
      <c r="F832" s="228">
        <v>34700</v>
      </c>
      <c r="G832" s="227" t="s">
        <v>253</v>
      </c>
      <c r="H832" s="229">
        <v>1</v>
      </c>
      <c r="I832" s="231">
        <v>5</v>
      </c>
      <c r="J832" s="231"/>
      <c r="Z832" s="176" t="s">
        <v>940</v>
      </c>
    </row>
    <row r="833" spans="1:26" x14ac:dyDescent="0.3">
      <c r="A833" s="227">
        <v>811889</v>
      </c>
      <c r="B833" s="227" t="s">
        <v>2109</v>
      </c>
      <c r="C833" s="227" t="s">
        <v>455</v>
      </c>
      <c r="D833" s="227" t="s">
        <v>764</v>
      </c>
      <c r="E833" s="227">
        <v>1</v>
      </c>
      <c r="F833" s="228">
        <v>35195</v>
      </c>
      <c r="G833" s="227" t="s">
        <v>235</v>
      </c>
      <c r="H833" s="229">
        <v>1</v>
      </c>
      <c r="I833" s="231">
        <v>5</v>
      </c>
      <c r="J833" s="231"/>
      <c r="W833" s="176" t="s">
        <v>940</v>
      </c>
      <c r="Z833" s="176" t="s">
        <v>940</v>
      </c>
    </row>
    <row r="834" spans="1:26" x14ac:dyDescent="0.3">
      <c r="A834" s="227">
        <v>811896</v>
      </c>
      <c r="B834" s="227" t="s">
        <v>2110</v>
      </c>
      <c r="C834" s="227" t="s">
        <v>344</v>
      </c>
      <c r="D834" s="227" t="s">
        <v>764</v>
      </c>
      <c r="E834" s="227">
        <v>1</v>
      </c>
      <c r="F834" s="228">
        <v>34969</v>
      </c>
      <c r="G834" s="227" t="s">
        <v>235</v>
      </c>
      <c r="H834" s="229">
        <v>1</v>
      </c>
      <c r="I834" s="231">
        <v>5</v>
      </c>
      <c r="J834" s="231"/>
      <c r="Z834" s="176" t="s">
        <v>940</v>
      </c>
    </row>
    <row r="835" spans="1:26" x14ac:dyDescent="0.3">
      <c r="A835" s="227">
        <v>812159</v>
      </c>
      <c r="B835" s="227" t="s">
        <v>2111</v>
      </c>
      <c r="C835" s="227" t="s">
        <v>1209</v>
      </c>
      <c r="D835" s="227" t="s">
        <v>189</v>
      </c>
      <c r="E835" s="227">
        <v>1</v>
      </c>
      <c r="F835" s="228">
        <v>36526</v>
      </c>
      <c r="G835" s="227" t="s">
        <v>2112</v>
      </c>
      <c r="H835" s="229">
        <v>1</v>
      </c>
      <c r="I835" s="231">
        <v>5</v>
      </c>
      <c r="J835" s="231"/>
      <c r="Z835" s="176" t="s">
        <v>940</v>
      </c>
    </row>
    <row r="836" spans="1:26" x14ac:dyDescent="0.3">
      <c r="A836" s="227">
        <v>812265</v>
      </c>
      <c r="B836" s="227" t="s">
        <v>2115</v>
      </c>
      <c r="C836" s="227" t="s">
        <v>96</v>
      </c>
      <c r="D836" s="227" t="s">
        <v>709</v>
      </c>
      <c r="E836" s="227">
        <v>1</v>
      </c>
      <c r="F836" s="228">
        <v>35810</v>
      </c>
      <c r="G836" s="227" t="s">
        <v>253</v>
      </c>
      <c r="H836" s="229">
        <v>1</v>
      </c>
      <c r="I836" s="231">
        <v>5</v>
      </c>
      <c r="J836" s="231"/>
      <c r="Z836" s="176" t="s">
        <v>940</v>
      </c>
    </row>
    <row r="837" spans="1:26" x14ac:dyDescent="0.3">
      <c r="A837" s="227">
        <v>812268</v>
      </c>
      <c r="B837" s="227" t="s">
        <v>2116</v>
      </c>
      <c r="C837" s="227" t="s">
        <v>125</v>
      </c>
      <c r="D837" s="227" t="s">
        <v>693</v>
      </c>
      <c r="E837" s="227">
        <v>1</v>
      </c>
      <c r="F837" s="228">
        <v>35069</v>
      </c>
      <c r="G837" s="227" t="s">
        <v>256</v>
      </c>
      <c r="H837" s="229">
        <v>1</v>
      </c>
      <c r="I837" s="231">
        <v>5</v>
      </c>
      <c r="J837" s="231"/>
      <c r="Z837" s="176" t="s">
        <v>940</v>
      </c>
    </row>
    <row r="838" spans="1:26" x14ac:dyDescent="0.3">
      <c r="A838" s="227">
        <v>812274</v>
      </c>
      <c r="B838" s="227" t="s">
        <v>2117</v>
      </c>
      <c r="C838" s="227" t="s">
        <v>66</v>
      </c>
      <c r="D838" s="227" t="s">
        <v>803</v>
      </c>
      <c r="E838" s="227">
        <v>1</v>
      </c>
      <c r="F838" s="228">
        <v>35672</v>
      </c>
      <c r="G838" s="227" t="s">
        <v>235</v>
      </c>
      <c r="H838" s="229">
        <v>1</v>
      </c>
      <c r="I838" s="231">
        <v>5</v>
      </c>
      <c r="J838" s="231"/>
      <c r="Z838" s="176" t="s">
        <v>940</v>
      </c>
    </row>
    <row r="839" spans="1:26" x14ac:dyDescent="0.3">
      <c r="A839" s="227">
        <v>812476</v>
      </c>
      <c r="B839" s="227" t="s">
        <v>2119</v>
      </c>
      <c r="C839" s="227" t="s">
        <v>128</v>
      </c>
      <c r="D839" s="227" t="s">
        <v>503</v>
      </c>
      <c r="E839" s="227">
        <v>1</v>
      </c>
      <c r="F839" s="228">
        <v>36161</v>
      </c>
      <c r="G839" s="227" t="s">
        <v>255</v>
      </c>
      <c r="H839" s="229">
        <v>1</v>
      </c>
      <c r="I839" s="231">
        <v>5</v>
      </c>
      <c r="J839" s="231"/>
      <c r="Z839" s="176" t="s">
        <v>940</v>
      </c>
    </row>
    <row r="840" spans="1:26" x14ac:dyDescent="0.3">
      <c r="A840" s="227">
        <v>812501</v>
      </c>
      <c r="B840" s="227" t="s">
        <v>2120</v>
      </c>
      <c r="C840" s="227" t="s">
        <v>102</v>
      </c>
      <c r="D840" s="227" t="s">
        <v>752</v>
      </c>
      <c r="E840" s="227">
        <v>1</v>
      </c>
      <c r="F840" s="228">
        <v>36501</v>
      </c>
      <c r="G840" s="227" t="s">
        <v>766</v>
      </c>
      <c r="H840" s="229">
        <v>1</v>
      </c>
      <c r="I840" s="231">
        <v>5</v>
      </c>
      <c r="J840" s="231"/>
      <c r="Z840" s="176" t="s">
        <v>940</v>
      </c>
    </row>
    <row r="841" spans="1:26" x14ac:dyDescent="0.3">
      <c r="A841" s="227">
        <v>812731</v>
      </c>
      <c r="B841" s="227" t="s">
        <v>2123</v>
      </c>
      <c r="C841" s="227" t="s">
        <v>1254</v>
      </c>
      <c r="D841" s="227" t="s">
        <v>880</v>
      </c>
      <c r="E841" s="227">
        <v>1</v>
      </c>
      <c r="F841" s="228">
        <v>29898</v>
      </c>
      <c r="G841" s="227" t="s">
        <v>2124</v>
      </c>
      <c r="H841" s="229">
        <v>1</v>
      </c>
      <c r="I841" s="231">
        <v>5</v>
      </c>
      <c r="J841" s="231"/>
      <c r="Z841" s="176" t="s">
        <v>940</v>
      </c>
    </row>
    <row r="842" spans="1:26" x14ac:dyDescent="0.3">
      <c r="A842" s="227">
        <v>812743</v>
      </c>
      <c r="B842" s="227" t="s">
        <v>2125</v>
      </c>
      <c r="C842" s="227" t="s">
        <v>65</v>
      </c>
      <c r="D842" s="227" t="s">
        <v>507</v>
      </c>
      <c r="E842" s="227">
        <v>1</v>
      </c>
      <c r="F842" s="228">
        <v>34222</v>
      </c>
      <c r="G842" s="227" t="s">
        <v>235</v>
      </c>
      <c r="H842" s="229">
        <v>1</v>
      </c>
      <c r="I842" s="231">
        <v>5</v>
      </c>
      <c r="J842" s="231"/>
      <c r="Z842" s="176" t="s">
        <v>940</v>
      </c>
    </row>
    <row r="843" spans="1:26" x14ac:dyDescent="0.3">
      <c r="A843" s="227">
        <v>812758</v>
      </c>
      <c r="B843" s="227" t="s">
        <v>2126</v>
      </c>
      <c r="C843" s="227" t="s">
        <v>1117</v>
      </c>
      <c r="D843" s="227" t="s">
        <v>2127</v>
      </c>
      <c r="E843" s="227">
        <v>1</v>
      </c>
      <c r="F843" s="228">
        <v>31048</v>
      </c>
      <c r="G843" s="227" t="s">
        <v>2128</v>
      </c>
      <c r="H843" s="229">
        <v>1</v>
      </c>
      <c r="I843" s="231">
        <v>5</v>
      </c>
      <c r="J843" s="231"/>
      <c r="Z843" s="176" t="s">
        <v>940</v>
      </c>
    </row>
    <row r="844" spans="1:26" x14ac:dyDescent="0.3">
      <c r="A844" s="227">
        <v>813112</v>
      </c>
      <c r="B844" s="227" t="s">
        <v>2129</v>
      </c>
      <c r="C844" s="227" t="s">
        <v>323</v>
      </c>
      <c r="D844" s="227" t="s">
        <v>1202</v>
      </c>
      <c r="E844" s="227">
        <v>1</v>
      </c>
      <c r="F844" s="228">
        <v>36353</v>
      </c>
      <c r="G844" s="227" t="s">
        <v>548</v>
      </c>
      <c r="H844" s="229">
        <v>1</v>
      </c>
      <c r="I844" s="231">
        <v>5</v>
      </c>
      <c r="J844" s="231"/>
      <c r="Z844" s="176" t="s">
        <v>940</v>
      </c>
    </row>
    <row r="845" spans="1:26" x14ac:dyDescent="0.3">
      <c r="A845" s="227">
        <v>813331</v>
      </c>
      <c r="B845" s="227" t="s">
        <v>2133</v>
      </c>
      <c r="C845" s="227" t="s">
        <v>88</v>
      </c>
      <c r="D845" s="227" t="s">
        <v>618</v>
      </c>
      <c r="E845" s="227">
        <v>1</v>
      </c>
      <c r="F845" s="228">
        <v>35420</v>
      </c>
      <c r="G845" s="227" t="s">
        <v>235</v>
      </c>
      <c r="H845" s="229">
        <v>1</v>
      </c>
      <c r="I845" s="231">
        <v>5</v>
      </c>
      <c r="J845" s="231"/>
      <c r="Z845" s="176" t="s">
        <v>940</v>
      </c>
    </row>
    <row r="846" spans="1:26" x14ac:dyDescent="0.3">
      <c r="A846" s="227">
        <v>813386</v>
      </c>
      <c r="B846" s="227" t="s">
        <v>2134</v>
      </c>
      <c r="C846" s="227" t="s">
        <v>285</v>
      </c>
      <c r="D846" s="227" t="s">
        <v>316</v>
      </c>
      <c r="E846" s="227">
        <v>1</v>
      </c>
      <c r="F846" s="228">
        <v>29775</v>
      </c>
      <c r="G846" s="227" t="s">
        <v>235</v>
      </c>
      <c r="H846" s="229">
        <v>1</v>
      </c>
      <c r="I846" s="231">
        <v>5</v>
      </c>
      <c r="J846" s="231"/>
      <c r="Z846" s="176" t="s">
        <v>940</v>
      </c>
    </row>
    <row r="847" spans="1:26" x14ac:dyDescent="0.3">
      <c r="A847" s="227">
        <v>812019</v>
      </c>
      <c r="B847" s="227" t="s">
        <v>2146</v>
      </c>
      <c r="C847" s="227" t="s">
        <v>68</v>
      </c>
      <c r="D847" s="227" t="s">
        <v>523</v>
      </c>
      <c r="E847" s="227">
        <v>1</v>
      </c>
      <c r="F847" s="228">
        <v>31152</v>
      </c>
      <c r="G847" s="227" t="s">
        <v>640</v>
      </c>
      <c r="H847" s="229">
        <v>1</v>
      </c>
      <c r="I847" s="231">
        <v>5</v>
      </c>
      <c r="J847" s="231"/>
      <c r="Z847" s="176" t="s">
        <v>940</v>
      </c>
    </row>
    <row r="848" spans="1:26" x14ac:dyDescent="0.3">
      <c r="A848" s="227">
        <v>807718</v>
      </c>
      <c r="B848" s="227" t="s">
        <v>2147</v>
      </c>
      <c r="C848" s="227" t="s">
        <v>103</v>
      </c>
      <c r="D848" s="227" t="s">
        <v>643</v>
      </c>
      <c r="E848" s="227">
        <v>1</v>
      </c>
      <c r="F848" s="228">
        <v>35851</v>
      </c>
      <c r="G848" s="227" t="s">
        <v>879</v>
      </c>
      <c r="H848" s="229">
        <v>1</v>
      </c>
      <c r="I848" s="231">
        <v>5</v>
      </c>
      <c r="J848" s="231"/>
      <c r="W848" s="176" t="s">
        <v>940</v>
      </c>
      <c r="Z848" s="176" t="s">
        <v>940</v>
      </c>
    </row>
    <row r="849" spans="1:26" x14ac:dyDescent="0.3">
      <c r="A849" s="227">
        <v>811370</v>
      </c>
      <c r="B849" s="227" t="s">
        <v>2148</v>
      </c>
      <c r="C849" s="227" t="s">
        <v>2149</v>
      </c>
      <c r="D849" s="227" t="s">
        <v>507</v>
      </c>
      <c r="E849" s="227">
        <v>1</v>
      </c>
      <c r="F849" s="228">
        <v>35207</v>
      </c>
      <c r="G849" s="227" t="s">
        <v>652</v>
      </c>
      <c r="H849" s="229">
        <v>1</v>
      </c>
      <c r="I849" s="231">
        <v>5</v>
      </c>
      <c r="J849" s="231"/>
      <c r="W849" s="176" t="s">
        <v>940</v>
      </c>
      <c r="Z849" s="176" t="s">
        <v>940</v>
      </c>
    </row>
    <row r="850" spans="1:26" x14ac:dyDescent="0.3">
      <c r="A850" s="227">
        <v>812001</v>
      </c>
      <c r="B850" s="227" t="s">
        <v>2150</v>
      </c>
      <c r="C850" s="227" t="s">
        <v>66</v>
      </c>
      <c r="D850" s="227" t="s">
        <v>1846</v>
      </c>
      <c r="E850" s="227">
        <v>1</v>
      </c>
      <c r="F850" s="228">
        <v>35835</v>
      </c>
      <c r="G850" s="227" t="s">
        <v>557</v>
      </c>
      <c r="H850" s="229">
        <v>1</v>
      </c>
      <c r="I850" s="231">
        <v>5</v>
      </c>
      <c r="J850" s="231"/>
      <c r="Z850" s="176" t="s">
        <v>940</v>
      </c>
    </row>
    <row r="851" spans="1:26" x14ac:dyDescent="0.3">
      <c r="A851" s="227">
        <v>812016</v>
      </c>
      <c r="B851" s="227" t="s">
        <v>2151</v>
      </c>
      <c r="C851" s="227" t="s">
        <v>89</v>
      </c>
      <c r="D851" s="227" t="s">
        <v>2152</v>
      </c>
      <c r="E851" s="227">
        <v>1</v>
      </c>
      <c r="F851" s="228">
        <v>34667</v>
      </c>
      <c r="G851" s="227" t="s">
        <v>235</v>
      </c>
      <c r="H851" s="229">
        <v>1</v>
      </c>
      <c r="I851" s="231">
        <v>5</v>
      </c>
      <c r="J851" s="231"/>
      <c r="Z851" s="176" t="s">
        <v>940</v>
      </c>
    </row>
    <row r="852" spans="1:26" x14ac:dyDescent="0.3">
      <c r="A852" s="227">
        <v>800431</v>
      </c>
      <c r="B852" s="227" t="s">
        <v>2175</v>
      </c>
      <c r="C852" s="227" t="s">
        <v>79</v>
      </c>
      <c r="D852" s="227" t="s">
        <v>762</v>
      </c>
      <c r="E852" s="227">
        <v>1</v>
      </c>
      <c r="F852" s="228">
        <v>28612</v>
      </c>
      <c r="G852" s="227" t="s">
        <v>2176</v>
      </c>
      <c r="H852" s="229">
        <v>1</v>
      </c>
      <c r="I852" s="231">
        <v>5</v>
      </c>
      <c r="J852" s="231"/>
    </row>
    <row r="853" spans="1:26" x14ac:dyDescent="0.3">
      <c r="A853" s="227">
        <v>800663</v>
      </c>
      <c r="B853" s="227" t="s">
        <v>2180</v>
      </c>
      <c r="C853" s="227" t="s">
        <v>68</v>
      </c>
      <c r="D853" s="227" t="s">
        <v>565</v>
      </c>
      <c r="E853" s="227">
        <v>1</v>
      </c>
      <c r="F853" s="228">
        <v>29587</v>
      </c>
      <c r="G853" s="227" t="s">
        <v>416</v>
      </c>
      <c r="H853" s="229">
        <v>1</v>
      </c>
      <c r="I853" s="231">
        <v>5</v>
      </c>
      <c r="J853" s="231"/>
    </row>
    <row r="854" spans="1:26" x14ac:dyDescent="0.3">
      <c r="A854" s="227">
        <v>800867</v>
      </c>
      <c r="B854" s="227" t="s">
        <v>2184</v>
      </c>
      <c r="C854" s="227" t="s">
        <v>2185</v>
      </c>
      <c r="D854" s="227" t="s">
        <v>723</v>
      </c>
      <c r="E854" s="227">
        <v>1</v>
      </c>
      <c r="F854" s="228">
        <v>32700</v>
      </c>
      <c r="G854" s="227" t="s">
        <v>586</v>
      </c>
      <c r="H854" s="229">
        <v>1</v>
      </c>
      <c r="I854" s="231">
        <v>5</v>
      </c>
      <c r="J854" s="231"/>
    </row>
    <row r="855" spans="1:26" x14ac:dyDescent="0.3">
      <c r="A855" s="227">
        <v>801518</v>
      </c>
      <c r="B855" s="227" t="s">
        <v>2191</v>
      </c>
      <c r="C855" s="227" t="s">
        <v>91</v>
      </c>
      <c r="D855" s="227" t="s">
        <v>565</v>
      </c>
      <c r="E855" s="227">
        <v>1</v>
      </c>
      <c r="F855" s="228">
        <v>33537</v>
      </c>
      <c r="G855" s="227" t="s">
        <v>579</v>
      </c>
      <c r="H855" s="229">
        <v>1</v>
      </c>
      <c r="I855" s="231">
        <v>5</v>
      </c>
      <c r="J855" s="231"/>
    </row>
    <row r="856" spans="1:26" x14ac:dyDescent="0.3">
      <c r="A856" s="227">
        <v>803233</v>
      </c>
      <c r="B856" s="227" t="s">
        <v>2220</v>
      </c>
      <c r="C856" s="227" t="s">
        <v>94</v>
      </c>
      <c r="D856" s="227" t="s">
        <v>771</v>
      </c>
      <c r="E856" s="227">
        <v>1</v>
      </c>
      <c r="F856" s="228">
        <v>29815</v>
      </c>
      <c r="G856" s="227" t="s">
        <v>235</v>
      </c>
      <c r="H856" s="229">
        <v>1</v>
      </c>
      <c r="I856" s="231">
        <v>5</v>
      </c>
      <c r="J856" s="231"/>
    </row>
    <row r="857" spans="1:26" x14ac:dyDescent="0.3">
      <c r="A857" s="227">
        <v>803354</v>
      </c>
      <c r="B857" s="227" t="s">
        <v>2221</v>
      </c>
      <c r="C857" s="227" t="s">
        <v>2222</v>
      </c>
      <c r="D857" s="227" t="s">
        <v>1339</v>
      </c>
      <c r="E857" s="227">
        <v>1</v>
      </c>
      <c r="F857" s="228">
        <v>30742</v>
      </c>
      <c r="G857" s="227" t="s">
        <v>235</v>
      </c>
      <c r="H857" s="229">
        <v>1</v>
      </c>
      <c r="I857" s="231">
        <v>5</v>
      </c>
      <c r="J857" s="231"/>
    </row>
    <row r="858" spans="1:26" x14ac:dyDescent="0.3">
      <c r="A858" s="227">
        <v>803701</v>
      </c>
      <c r="B858" s="227" t="s">
        <v>2227</v>
      </c>
      <c r="C858" s="227" t="s">
        <v>96</v>
      </c>
      <c r="D858" s="227" t="s">
        <v>1373</v>
      </c>
      <c r="E858" s="227">
        <v>1</v>
      </c>
      <c r="G858" s="227" t="s">
        <v>586</v>
      </c>
      <c r="H858" s="229">
        <v>1</v>
      </c>
      <c r="I858" s="231">
        <v>5</v>
      </c>
      <c r="J858" s="231"/>
    </row>
    <row r="859" spans="1:26" x14ac:dyDescent="0.3">
      <c r="A859" s="227">
        <v>803984</v>
      </c>
      <c r="B859" s="227" t="s">
        <v>2235</v>
      </c>
      <c r="C859" s="227" t="s">
        <v>1857</v>
      </c>
      <c r="D859" s="227" t="s">
        <v>1353</v>
      </c>
      <c r="E859" s="227">
        <v>1</v>
      </c>
      <c r="F859" s="228">
        <v>33982</v>
      </c>
      <c r="G859" s="227" t="s">
        <v>616</v>
      </c>
      <c r="H859" s="229">
        <v>1</v>
      </c>
      <c r="I859" s="231">
        <v>5</v>
      </c>
      <c r="J859" s="231"/>
    </row>
    <row r="860" spans="1:26" x14ac:dyDescent="0.3">
      <c r="A860" s="227">
        <v>804103</v>
      </c>
      <c r="B860" s="227" t="s">
        <v>2238</v>
      </c>
      <c r="C860" s="227" t="s">
        <v>2239</v>
      </c>
      <c r="D860" s="227" t="s">
        <v>1730</v>
      </c>
      <c r="E860" s="227">
        <v>1</v>
      </c>
      <c r="F860" s="228">
        <v>31783</v>
      </c>
      <c r="H860" s="229">
        <v>1</v>
      </c>
      <c r="I860" s="231">
        <v>5</v>
      </c>
      <c r="J860" s="231"/>
    </row>
    <row r="861" spans="1:26" x14ac:dyDescent="0.3">
      <c r="A861" s="227">
        <v>804170</v>
      </c>
      <c r="B861" s="227" t="s">
        <v>2240</v>
      </c>
      <c r="C861" s="227" t="s">
        <v>64</v>
      </c>
      <c r="D861" s="227" t="s">
        <v>1141</v>
      </c>
      <c r="E861" s="227">
        <v>1</v>
      </c>
      <c r="F861" s="228">
        <v>35065</v>
      </c>
      <c r="G861" s="227" t="s">
        <v>2241</v>
      </c>
      <c r="H861" s="229">
        <v>1</v>
      </c>
      <c r="I861" s="231">
        <v>5</v>
      </c>
      <c r="J861" s="231"/>
    </row>
    <row r="862" spans="1:26" x14ac:dyDescent="0.3">
      <c r="A862" s="227">
        <v>804297</v>
      </c>
      <c r="B862" s="227" t="s">
        <v>2242</v>
      </c>
      <c r="C862" s="227" t="s">
        <v>226</v>
      </c>
      <c r="D862" s="227" t="s">
        <v>2243</v>
      </c>
      <c r="E862" s="227">
        <v>1</v>
      </c>
      <c r="F862" s="228">
        <v>31413</v>
      </c>
      <c r="G862" s="227" t="s">
        <v>586</v>
      </c>
      <c r="H862" s="229">
        <v>1</v>
      </c>
      <c r="I862" s="231">
        <v>5</v>
      </c>
      <c r="J862" s="231"/>
    </row>
    <row r="863" spans="1:26" x14ac:dyDescent="0.3">
      <c r="A863" s="227">
        <v>804359</v>
      </c>
      <c r="B863" s="227" t="s">
        <v>2244</v>
      </c>
      <c r="C863" s="227" t="s">
        <v>128</v>
      </c>
      <c r="D863" s="227" t="s">
        <v>618</v>
      </c>
      <c r="E863" s="227">
        <v>1</v>
      </c>
      <c r="H863" s="229">
        <v>1</v>
      </c>
      <c r="I863" s="231">
        <v>5</v>
      </c>
      <c r="J863" s="231"/>
    </row>
    <row r="864" spans="1:26" x14ac:dyDescent="0.3">
      <c r="A864" s="227">
        <v>804675</v>
      </c>
      <c r="B864" s="227" t="s">
        <v>2250</v>
      </c>
      <c r="C864" s="227" t="s">
        <v>66</v>
      </c>
      <c r="D864" s="227" t="s">
        <v>641</v>
      </c>
      <c r="E864" s="227">
        <v>1</v>
      </c>
      <c r="F864" s="228">
        <v>33765</v>
      </c>
      <c r="G864" s="227" t="s">
        <v>237</v>
      </c>
      <c r="H864" s="229">
        <v>1</v>
      </c>
      <c r="I864" s="231">
        <v>5</v>
      </c>
      <c r="J864" s="231"/>
    </row>
    <row r="865" spans="1:10" x14ac:dyDescent="0.3">
      <c r="A865" s="227">
        <v>804793</v>
      </c>
      <c r="B865" s="227" t="s">
        <v>2254</v>
      </c>
      <c r="C865" s="227" t="s">
        <v>102</v>
      </c>
      <c r="D865" s="227" t="s">
        <v>650</v>
      </c>
      <c r="E865" s="227">
        <v>1</v>
      </c>
      <c r="F865" s="228">
        <v>35065</v>
      </c>
      <c r="G865" s="227" t="s">
        <v>246</v>
      </c>
      <c r="H865" s="229">
        <v>1</v>
      </c>
      <c r="I865" s="231">
        <v>5</v>
      </c>
      <c r="J865" s="231"/>
    </row>
    <row r="866" spans="1:10" x14ac:dyDescent="0.3">
      <c r="A866" s="227">
        <v>804992</v>
      </c>
      <c r="B866" s="227" t="s">
        <v>2259</v>
      </c>
      <c r="C866" s="227" t="s">
        <v>347</v>
      </c>
      <c r="D866" s="227" t="s">
        <v>2260</v>
      </c>
      <c r="E866" s="227">
        <v>1</v>
      </c>
      <c r="F866" s="228">
        <v>35017</v>
      </c>
      <c r="G866" s="227" t="s">
        <v>656</v>
      </c>
      <c r="H866" s="229">
        <v>1</v>
      </c>
      <c r="I866" s="231">
        <v>5</v>
      </c>
      <c r="J866" s="231"/>
    </row>
    <row r="867" spans="1:10" x14ac:dyDescent="0.3">
      <c r="A867" s="227">
        <v>805130</v>
      </c>
      <c r="B867" s="227" t="s">
        <v>2266</v>
      </c>
      <c r="C867" s="227" t="s">
        <v>2267</v>
      </c>
      <c r="D867" s="227" t="s">
        <v>587</v>
      </c>
      <c r="E867" s="227">
        <v>1</v>
      </c>
      <c r="H867" s="229">
        <v>1</v>
      </c>
      <c r="I867" s="231">
        <v>5</v>
      </c>
      <c r="J867" s="231"/>
    </row>
    <row r="868" spans="1:10" x14ac:dyDescent="0.3">
      <c r="A868" s="227">
        <v>805193</v>
      </c>
      <c r="B868" s="227" t="s">
        <v>2271</v>
      </c>
      <c r="C868" s="227" t="s">
        <v>176</v>
      </c>
      <c r="D868" s="227" t="s">
        <v>627</v>
      </c>
      <c r="E868" s="227">
        <v>1</v>
      </c>
      <c r="F868" s="228">
        <v>35459</v>
      </c>
      <c r="G868" s="227" t="s">
        <v>586</v>
      </c>
      <c r="H868" s="229">
        <v>1</v>
      </c>
      <c r="I868" s="231">
        <v>5</v>
      </c>
      <c r="J868" s="231"/>
    </row>
    <row r="869" spans="1:10" x14ac:dyDescent="0.3">
      <c r="A869" s="227">
        <v>805701</v>
      </c>
      <c r="B869" s="227" t="s">
        <v>2309</v>
      </c>
      <c r="C869" s="227" t="s">
        <v>67</v>
      </c>
      <c r="D869" s="227" t="s">
        <v>753</v>
      </c>
      <c r="E869" s="227">
        <v>1</v>
      </c>
      <c r="F869" s="228">
        <v>32886</v>
      </c>
      <c r="G869" s="227" t="s">
        <v>235</v>
      </c>
      <c r="H869" s="229">
        <v>1</v>
      </c>
      <c r="I869" s="231">
        <v>5</v>
      </c>
      <c r="J869" s="231"/>
    </row>
    <row r="870" spans="1:10" x14ac:dyDescent="0.3">
      <c r="A870" s="227">
        <v>805818</v>
      </c>
      <c r="B870" s="227" t="s">
        <v>2317</v>
      </c>
      <c r="C870" s="227" t="s">
        <v>338</v>
      </c>
      <c r="D870" s="227" t="s">
        <v>583</v>
      </c>
      <c r="E870" s="227">
        <v>1</v>
      </c>
      <c r="F870" s="228">
        <v>35819</v>
      </c>
      <c r="G870" s="227" t="s">
        <v>235</v>
      </c>
      <c r="H870" s="229">
        <v>1</v>
      </c>
      <c r="I870" s="231">
        <v>5</v>
      </c>
      <c r="J870" s="231"/>
    </row>
    <row r="871" spans="1:10" x14ac:dyDescent="0.3">
      <c r="A871" s="227">
        <v>805967</v>
      </c>
      <c r="B871" s="227" t="s">
        <v>2324</v>
      </c>
      <c r="C871" s="227" t="s">
        <v>1743</v>
      </c>
      <c r="D871" s="227" t="s">
        <v>1357</v>
      </c>
      <c r="E871" s="227">
        <v>1</v>
      </c>
      <c r="F871" s="228">
        <v>34885</v>
      </c>
      <c r="G871" s="227" t="s">
        <v>235</v>
      </c>
      <c r="H871" s="229">
        <v>1</v>
      </c>
      <c r="I871" s="231">
        <v>5</v>
      </c>
      <c r="J871" s="231"/>
    </row>
    <row r="872" spans="1:10" x14ac:dyDescent="0.3">
      <c r="A872" s="227">
        <v>806102</v>
      </c>
      <c r="B872" s="227" t="s">
        <v>2327</v>
      </c>
      <c r="C872" s="227" t="s">
        <v>131</v>
      </c>
      <c r="D872" s="227" t="s">
        <v>676</v>
      </c>
      <c r="E872" s="227">
        <v>1</v>
      </c>
      <c r="F872" s="228">
        <v>35697</v>
      </c>
      <c r="G872" s="227" t="s">
        <v>235</v>
      </c>
      <c r="H872" s="229">
        <v>1</v>
      </c>
      <c r="I872" s="231">
        <v>5</v>
      </c>
      <c r="J872" s="231"/>
    </row>
    <row r="873" spans="1:10" x14ac:dyDescent="0.3">
      <c r="A873" s="227">
        <v>806548</v>
      </c>
      <c r="B873" s="227" t="s">
        <v>2351</v>
      </c>
      <c r="C873" s="227" t="s">
        <v>285</v>
      </c>
      <c r="D873" s="227" t="s">
        <v>2258</v>
      </c>
      <c r="E873" s="227">
        <v>1</v>
      </c>
      <c r="F873" s="228">
        <v>29952</v>
      </c>
      <c r="G873" s="227" t="s">
        <v>235</v>
      </c>
      <c r="H873" s="229">
        <v>1</v>
      </c>
      <c r="I873" s="231">
        <v>5</v>
      </c>
      <c r="J873" s="231"/>
    </row>
    <row r="874" spans="1:10" x14ac:dyDescent="0.3">
      <c r="A874" s="227">
        <v>806554</v>
      </c>
      <c r="B874" s="227" t="s">
        <v>2352</v>
      </c>
      <c r="C874" s="227" t="s">
        <v>293</v>
      </c>
      <c r="D874" s="227" t="s">
        <v>863</v>
      </c>
      <c r="E874" s="227">
        <v>1</v>
      </c>
      <c r="F874" s="228">
        <v>35804</v>
      </c>
      <c r="G874" s="227" t="s">
        <v>235</v>
      </c>
      <c r="H874" s="229">
        <v>1</v>
      </c>
      <c r="I874" s="231">
        <v>5</v>
      </c>
      <c r="J874" s="231"/>
    </row>
    <row r="875" spans="1:10" x14ac:dyDescent="0.3">
      <c r="A875" s="227">
        <v>806707</v>
      </c>
      <c r="B875" s="227" t="s">
        <v>2354</v>
      </c>
      <c r="C875" s="227" t="s">
        <v>187</v>
      </c>
      <c r="D875" s="227" t="s">
        <v>529</v>
      </c>
      <c r="E875" s="227">
        <v>1</v>
      </c>
      <c r="F875" s="228">
        <v>35217</v>
      </c>
      <c r="G875" s="227" t="s">
        <v>235</v>
      </c>
      <c r="H875" s="229">
        <v>1</v>
      </c>
      <c r="I875" s="231">
        <v>5</v>
      </c>
      <c r="J875" s="231"/>
    </row>
    <row r="876" spans="1:10" x14ac:dyDescent="0.3">
      <c r="A876" s="227">
        <v>806737</v>
      </c>
      <c r="B876" s="227" t="s">
        <v>2357</v>
      </c>
      <c r="C876" s="227" t="s">
        <v>66</v>
      </c>
      <c r="D876" s="227" t="s">
        <v>643</v>
      </c>
      <c r="E876" s="227">
        <v>1</v>
      </c>
      <c r="F876" s="228">
        <v>35551</v>
      </c>
      <c r="G876" s="227" t="s">
        <v>245</v>
      </c>
      <c r="H876" s="229">
        <v>1</v>
      </c>
      <c r="I876" s="231">
        <v>5</v>
      </c>
      <c r="J876" s="231"/>
    </row>
    <row r="877" spans="1:10" x14ac:dyDescent="0.3">
      <c r="A877" s="227">
        <v>806787</v>
      </c>
      <c r="B877" s="227" t="s">
        <v>2364</v>
      </c>
      <c r="C877" s="227" t="s">
        <v>190</v>
      </c>
      <c r="D877" s="227" t="s">
        <v>603</v>
      </c>
      <c r="E877" s="227">
        <v>1</v>
      </c>
      <c r="F877" s="228">
        <v>35194</v>
      </c>
      <c r="G877" s="227" t="s">
        <v>237</v>
      </c>
      <c r="H877" s="229">
        <v>1</v>
      </c>
      <c r="I877" s="231">
        <v>5</v>
      </c>
      <c r="J877" s="231"/>
    </row>
    <row r="878" spans="1:10" x14ac:dyDescent="0.3">
      <c r="A878" s="227">
        <v>806921</v>
      </c>
      <c r="B878" s="227" t="s">
        <v>2378</v>
      </c>
      <c r="C878" s="227" t="s">
        <v>384</v>
      </c>
      <c r="D878" s="227" t="s">
        <v>1896</v>
      </c>
      <c r="E878" s="227">
        <v>1</v>
      </c>
      <c r="F878" s="228">
        <v>36161</v>
      </c>
      <c r="G878" s="227" t="s">
        <v>248</v>
      </c>
      <c r="H878" s="229">
        <v>1</v>
      </c>
      <c r="I878" s="231">
        <v>5</v>
      </c>
      <c r="J878" s="231"/>
    </row>
    <row r="879" spans="1:10" x14ac:dyDescent="0.3">
      <c r="A879" s="227">
        <v>807111</v>
      </c>
      <c r="B879" s="227" t="s">
        <v>2397</v>
      </c>
      <c r="C879" s="227" t="s">
        <v>102</v>
      </c>
      <c r="D879" s="227" t="s">
        <v>189</v>
      </c>
      <c r="E879" s="227">
        <v>1</v>
      </c>
      <c r="H879" s="229">
        <v>1</v>
      </c>
      <c r="I879" s="231">
        <v>5</v>
      </c>
      <c r="J879" s="231"/>
    </row>
    <row r="880" spans="1:10" x14ac:dyDescent="0.3">
      <c r="A880" s="227">
        <v>807206</v>
      </c>
      <c r="B880" s="227" t="s">
        <v>2403</v>
      </c>
      <c r="C880" s="227" t="s">
        <v>122</v>
      </c>
      <c r="D880" s="227" t="s">
        <v>511</v>
      </c>
      <c r="E880" s="227">
        <v>1</v>
      </c>
      <c r="F880" s="228">
        <v>36107</v>
      </c>
      <c r="G880" s="227" t="s">
        <v>235</v>
      </c>
      <c r="H880" s="229">
        <v>1</v>
      </c>
      <c r="I880" s="231">
        <v>5</v>
      </c>
      <c r="J880" s="231"/>
    </row>
    <row r="881" spans="1:10" x14ac:dyDescent="0.3">
      <c r="A881" s="227">
        <v>807453</v>
      </c>
      <c r="B881" s="227" t="s">
        <v>400</v>
      </c>
      <c r="C881" s="227" t="s">
        <v>79</v>
      </c>
      <c r="D881" s="227" t="s">
        <v>679</v>
      </c>
      <c r="E881" s="227">
        <v>1</v>
      </c>
      <c r="F881" s="228">
        <v>36084</v>
      </c>
      <c r="G881" s="227" t="s">
        <v>235</v>
      </c>
      <c r="H881" s="229">
        <v>1</v>
      </c>
      <c r="I881" s="231">
        <v>5</v>
      </c>
      <c r="J881" s="231"/>
    </row>
    <row r="882" spans="1:10" x14ac:dyDescent="0.3">
      <c r="A882" s="227">
        <v>807546</v>
      </c>
      <c r="B882" s="227" t="s">
        <v>2419</v>
      </c>
      <c r="C882" s="227" t="s">
        <v>334</v>
      </c>
      <c r="D882" s="227" t="s">
        <v>553</v>
      </c>
      <c r="E882" s="227">
        <v>1</v>
      </c>
      <c r="F882" s="228">
        <v>35821</v>
      </c>
      <c r="G882" s="227" t="s">
        <v>237</v>
      </c>
      <c r="H882" s="229">
        <v>1</v>
      </c>
      <c r="I882" s="231">
        <v>5</v>
      </c>
      <c r="J882" s="231"/>
    </row>
    <row r="883" spans="1:10" x14ac:dyDescent="0.3">
      <c r="A883" s="227">
        <v>807595</v>
      </c>
      <c r="B883" s="227" t="s">
        <v>2426</v>
      </c>
      <c r="C883" s="227" t="s">
        <v>120</v>
      </c>
      <c r="D883" s="227" t="s">
        <v>2427</v>
      </c>
      <c r="E883" s="227">
        <v>1</v>
      </c>
      <c r="G883" s="227" t="s">
        <v>235</v>
      </c>
      <c r="H883" s="229">
        <v>1</v>
      </c>
      <c r="I883" s="231">
        <v>5</v>
      </c>
      <c r="J883" s="231"/>
    </row>
    <row r="884" spans="1:10" x14ac:dyDescent="0.3">
      <c r="A884" s="227">
        <v>807744</v>
      </c>
      <c r="B884" s="227" t="s">
        <v>1378</v>
      </c>
      <c r="C884" s="227" t="s">
        <v>376</v>
      </c>
      <c r="D884" s="227" t="s">
        <v>628</v>
      </c>
      <c r="E884" s="227">
        <v>1</v>
      </c>
      <c r="F884" s="228">
        <v>35812</v>
      </c>
      <c r="G884" s="227" t="s">
        <v>235</v>
      </c>
      <c r="H884" s="229">
        <v>1</v>
      </c>
      <c r="I884" s="231">
        <v>5</v>
      </c>
      <c r="J884" s="231"/>
    </row>
    <row r="885" spans="1:10" x14ac:dyDescent="0.3">
      <c r="A885" s="227">
        <v>807804</v>
      </c>
      <c r="B885" s="227" t="s">
        <v>2442</v>
      </c>
      <c r="C885" s="227" t="s">
        <v>68</v>
      </c>
      <c r="D885" s="227" t="s">
        <v>543</v>
      </c>
      <c r="E885" s="227">
        <v>1</v>
      </c>
      <c r="F885" s="228">
        <v>31912</v>
      </c>
      <c r="G885" s="227" t="s">
        <v>619</v>
      </c>
      <c r="H885" s="229">
        <v>1</v>
      </c>
      <c r="I885" s="231">
        <v>5</v>
      </c>
      <c r="J885" s="231"/>
    </row>
    <row r="886" spans="1:10" x14ac:dyDescent="0.3">
      <c r="A886" s="227">
        <v>807815</v>
      </c>
      <c r="B886" s="227" t="s">
        <v>2443</v>
      </c>
      <c r="C886" s="227" t="s">
        <v>67</v>
      </c>
      <c r="D886" s="227" t="s">
        <v>560</v>
      </c>
      <c r="E886" s="227">
        <v>1</v>
      </c>
      <c r="F886" s="228">
        <v>36179</v>
      </c>
      <c r="G886" s="227" t="s">
        <v>235</v>
      </c>
      <c r="H886" s="229">
        <v>1</v>
      </c>
      <c r="I886" s="231">
        <v>5</v>
      </c>
      <c r="J886" s="231"/>
    </row>
    <row r="887" spans="1:10" x14ac:dyDescent="0.3">
      <c r="A887" s="227">
        <v>807843</v>
      </c>
      <c r="B887" s="227" t="s">
        <v>2444</v>
      </c>
      <c r="C887" s="227" t="s">
        <v>1207</v>
      </c>
      <c r="D887" s="227" t="s">
        <v>848</v>
      </c>
      <c r="E887" s="227">
        <v>1</v>
      </c>
      <c r="F887" s="228">
        <v>35952</v>
      </c>
      <c r="G887" s="227" t="s">
        <v>235</v>
      </c>
      <c r="H887" s="229">
        <v>1</v>
      </c>
      <c r="I887" s="231">
        <v>5</v>
      </c>
      <c r="J887" s="231"/>
    </row>
    <row r="888" spans="1:10" x14ac:dyDescent="0.3">
      <c r="A888" s="227">
        <v>807892</v>
      </c>
      <c r="B888" s="227" t="s">
        <v>2446</v>
      </c>
      <c r="C888" s="227" t="s">
        <v>69</v>
      </c>
      <c r="D888" s="227" t="s">
        <v>507</v>
      </c>
      <c r="E888" s="227">
        <v>1</v>
      </c>
      <c r="F888" s="228">
        <v>35237</v>
      </c>
      <c r="G888" s="227" t="s">
        <v>235</v>
      </c>
      <c r="H888" s="229">
        <v>1</v>
      </c>
      <c r="I888" s="231">
        <v>5</v>
      </c>
      <c r="J888" s="231"/>
    </row>
    <row r="889" spans="1:10" x14ac:dyDescent="0.3">
      <c r="A889" s="227">
        <v>807893</v>
      </c>
      <c r="B889" s="227" t="s">
        <v>2447</v>
      </c>
      <c r="C889" s="227" t="s">
        <v>76</v>
      </c>
      <c r="D889" s="227" t="s">
        <v>627</v>
      </c>
      <c r="E889" s="227">
        <v>1</v>
      </c>
      <c r="F889" s="228">
        <v>35796</v>
      </c>
      <c r="G889" s="227" t="s">
        <v>235</v>
      </c>
      <c r="H889" s="229">
        <v>1</v>
      </c>
      <c r="I889" s="231">
        <v>5</v>
      </c>
      <c r="J889" s="231"/>
    </row>
    <row r="890" spans="1:10" x14ac:dyDescent="0.3">
      <c r="A890" s="227">
        <v>807901</v>
      </c>
      <c r="B890" s="227" t="s">
        <v>2448</v>
      </c>
      <c r="C890" s="227" t="s">
        <v>2267</v>
      </c>
      <c r="D890" s="227" t="s">
        <v>836</v>
      </c>
      <c r="E890" s="227">
        <v>1</v>
      </c>
      <c r="G890" s="227" t="s">
        <v>235</v>
      </c>
      <c r="H890" s="229">
        <v>1</v>
      </c>
      <c r="I890" s="231">
        <v>5</v>
      </c>
      <c r="J890" s="231"/>
    </row>
    <row r="891" spans="1:10" x14ac:dyDescent="0.3">
      <c r="A891" s="227">
        <v>807947</v>
      </c>
      <c r="B891" s="227" t="s">
        <v>2450</v>
      </c>
      <c r="C891" s="227" t="s">
        <v>110</v>
      </c>
      <c r="D891" s="227" t="s">
        <v>560</v>
      </c>
      <c r="E891" s="227">
        <v>1</v>
      </c>
      <c r="F891" s="228">
        <v>35208</v>
      </c>
      <c r="G891" s="227" t="s">
        <v>235</v>
      </c>
      <c r="H891" s="229">
        <v>1</v>
      </c>
      <c r="I891" s="231">
        <v>5</v>
      </c>
      <c r="J891" s="231"/>
    </row>
    <row r="892" spans="1:10" x14ac:dyDescent="0.3">
      <c r="A892" s="227">
        <v>807958</v>
      </c>
      <c r="B892" s="227" t="s">
        <v>2451</v>
      </c>
      <c r="C892" s="227" t="s">
        <v>66</v>
      </c>
      <c r="D892" s="227" t="s">
        <v>862</v>
      </c>
      <c r="E892" s="227">
        <v>1</v>
      </c>
      <c r="F892" s="228">
        <v>32143</v>
      </c>
      <c r="G892" s="227" t="s">
        <v>253</v>
      </c>
      <c r="H892" s="229">
        <v>1</v>
      </c>
      <c r="I892" s="231">
        <v>5</v>
      </c>
      <c r="J892" s="231"/>
    </row>
    <row r="893" spans="1:10" x14ac:dyDescent="0.3">
      <c r="A893" s="227">
        <v>808012</v>
      </c>
      <c r="B893" s="227" t="s">
        <v>2453</v>
      </c>
      <c r="C893" s="227" t="s">
        <v>351</v>
      </c>
      <c r="D893" s="227" t="s">
        <v>602</v>
      </c>
      <c r="E893" s="227">
        <v>1</v>
      </c>
      <c r="F893" s="228">
        <v>35901</v>
      </c>
      <c r="G893" s="227" t="s">
        <v>586</v>
      </c>
      <c r="H893" s="229">
        <v>1</v>
      </c>
      <c r="I893" s="231">
        <v>5</v>
      </c>
      <c r="J893" s="231"/>
    </row>
    <row r="894" spans="1:10" x14ac:dyDescent="0.3">
      <c r="A894" s="227">
        <v>808016</v>
      </c>
      <c r="B894" s="227" t="s">
        <v>2455</v>
      </c>
      <c r="C894" s="227" t="s">
        <v>66</v>
      </c>
      <c r="D894" s="227" t="s">
        <v>2396</v>
      </c>
      <c r="E894" s="227">
        <v>1</v>
      </c>
      <c r="F894" s="228">
        <v>35799</v>
      </c>
      <c r="G894" s="227" t="s">
        <v>724</v>
      </c>
      <c r="H894" s="229">
        <v>1</v>
      </c>
      <c r="I894" s="231">
        <v>5</v>
      </c>
      <c r="J894" s="231"/>
    </row>
    <row r="895" spans="1:10" x14ac:dyDescent="0.3">
      <c r="A895" s="227">
        <v>808026</v>
      </c>
      <c r="B895" s="227" t="s">
        <v>2456</v>
      </c>
      <c r="C895" s="227" t="s">
        <v>66</v>
      </c>
      <c r="D895" s="227" t="s">
        <v>614</v>
      </c>
      <c r="E895" s="227">
        <v>1</v>
      </c>
      <c r="F895" s="228">
        <v>35803</v>
      </c>
      <c r="G895" s="227" t="s">
        <v>235</v>
      </c>
      <c r="H895" s="229">
        <v>1</v>
      </c>
      <c r="I895" s="231">
        <v>5</v>
      </c>
      <c r="J895" s="231"/>
    </row>
    <row r="896" spans="1:10" x14ac:dyDescent="0.3">
      <c r="A896" s="227">
        <v>808059</v>
      </c>
      <c r="B896" s="227" t="s">
        <v>2459</v>
      </c>
      <c r="C896" s="227" t="s">
        <v>66</v>
      </c>
      <c r="D896" s="227" t="s">
        <v>678</v>
      </c>
      <c r="E896" s="227">
        <v>1</v>
      </c>
      <c r="F896" s="228">
        <v>28400</v>
      </c>
      <c r="G896" s="227" t="s">
        <v>837</v>
      </c>
      <c r="H896" s="229">
        <v>1</v>
      </c>
      <c r="I896" s="231">
        <v>5</v>
      </c>
      <c r="J896" s="231"/>
    </row>
    <row r="897" spans="1:10" x14ac:dyDescent="0.3">
      <c r="A897" s="227">
        <v>808109</v>
      </c>
      <c r="B897" s="227" t="s">
        <v>2464</v>
      </c>
      <c r="C897" s="227" t="s">
        <v>148</v>
      </c>
      <c r="D897" s="227" t="s">
        <v>531</v>
      </c>
      <c r="E897" s="227">
        <v>1</v>
      </c>
      <c r="F897" s="228">
        <v>35582</v>
      </c>
      <c r="G897" s="227" t="s">
        <v>235</v>
      </c>
      <c r="H897" s="229">
        <v>1</v>
      </c>
      <c r="I897" s="231">
        <v>5</v>
      </c>
      <c r="J897" s="231"/>
    </row>
    <row r="898" spans="1:10" x14ac:dyDescent="0.3">
      <c r="A898" s="227">
        <v>808298</v>
      </c>
      <c r="B898" s="227" t="s">
        <v>2472</v>
      </c>
      <c r="C898" s="227" t="s">
        <v>65</v>
      </c>
      <c r="D898" s="227" t="s">
        <v>1238</v>
      </c>
      <c r="E898" s="227">
        <v>1</v>
      </c>
      <c r="F898" s="228">
        <v>35551</v>
      </c>
      <c r="G898" s="227" t="s">
        <v>235</v>
      </c>
      <c r="H898" s="229">
        <v>1</v>
      </c>
      <c r="I898" s="231">
        <v>5</v>
      </c>
      <c r="J898" s="231"/>
    </row>
    <row r="899" spans="1:10" x14ac:dyDescent="0.3">
      <c r="A899" s="227">
        <v>808312</v>
      </c>
      <c r="B899" s="227" t="s">
        <v>2474</v>
      </c>
      <c r="C899" s="227" t="s">
        <v>381</v>
      </c>
      <c r="D899" s="227" t="s">
        <v>544</v>
      </c>
      <c r="E899" s="227">
        <v>1</v>
      </c>
      <c r="H899" s="229">
        <v>1</v>
      </c>
      <c r="I899" s="231">
        <v>5</v>
      </c>
      <c r="J899" s="231"/>
    </row>
    <row r="900" spans="1:10" x14ac:dyDescent="0.3">
      <c r="A900" s="227">
        <v>808357</v>
      </c>
      <c r="B900" s="227" t="s">
        <v>412</v>
      </c>
      <c r="C900" s="227" t="s">
        <v>2407</v>
      </c>
      <c r="D900" s="227" t="s">
        <v>2478</v>
      </c>
      <c r="E900" s="227">
        <v>1</v>
      </c>
      <c r="F900" s="228">
        <v>31534</v>
      </c>
      <c r="G900" s="227" t="s">
        <v>1303</v>
      </c>
      <c r="H900" s="229">
        <v>1</v>
      </c>
      <c r="I900" s="231">
        <v>5</v>
      </c>
      <c r="J900" s="231"/>
    </row>
    <row r="901" spans="1:10" x14ac:dyDescent="0.3">
      <c r="A901" s="227">
        <v>808362</v>
      </c>
      <c r="B901" s="227" t="s">
        <v>2479</v>
      </c>
      <c r="C901" s="227" t="s">
        <v>1049</v>
      </c>
      <c r="D901" s="227" t="s">
        <v>560</v>
      </c>
      <c r="E901" s="227">
        <v>1</v>
      </c>
      <c r="F901" s="228">
        <v>35433</v>
      </c>
      <c r="G901" s="227" t="s">
        <v>235</v>
      </c>
      <c r="H901" s="229">
        <v>1</v>
      </c>
      <c r="I901" s="231">
        <v>5</v>
      </c>
      <c r="J901" s="231"/>
    </row>
    <row r="902" spans="1:10" x14ac:dyDescent="0.3">
      <c r="A902" s="227">
        <v>808371</v>
      </c>
      <c r="B902" s="227" t="s">
        <v>2480</v>
      </c>
      <c r="C902" s="227" t="s">
        <v>151</v>
      </c>
      <c r="D902" s="227" t="s">
        <v>1722</v>
      </c>
      <c r="E902" s="227">
        <v>1</v>
      </c>
      <c r="F902" s="228">
        <v>35445</v>
      </c>
      <c r="G902" s="227" t="s">
        <v>2481</v>
      </c>
      <c r="H902" s="229">
        <v>1</v>
      </c>
      <c r="I902" s="231">
        <v>5</v>
      </c>
      <c r="J902" s="231"/>
    </row>
    <row r="903" spans="1:10" x14ac:dyDescent="0.3">
      <c r="A903" s="227">
        <v>808382</v>
      </c>
      <c r="B903" s="227" t="s">
        <v>2482</v>
      </c>
      <c r="C903" s="227" t="s">
        <v>151</v>
      </c>
      <c r="D903" s="227" t="s">
        <v>565</v>
      </c>
      <c r="E903" s="227">
        <v>1</v>
      </c>
      <c r="F903" s="228">
        <v>35373</v>
      </c>
      <c r="G903" s="227" t="s">
        <v>660</v>
      </c>
      <c r="H903" s="229">
        <v>1</v>
      </c>
      <c r="I903" s="231">
        <v>5</v>
      </c>
      <c r="J903" s="231"/>
    </row>
    <row r="904" spans="1:10" x14ac:dyDescent="0.3">
      <c r="A904" s="227">
        <v>808389</v>
      </c>
      <c r="B904" s="227" t="s">
        <v>2483</v>
      </c>
      <c r="C904" s="227" t="s">
        <v>398</v>
      </c>
      <c r="D904" s="227" t="s">
        <v>550</v>
      </c>
      <c r="E904" s="227">
        <v>1</v>
      </c>
      <c r="F904" s="228">
        <v>33328</v>
      </c>
      <c r="G904" s="227" t="s">
        <v>548</v>
      </c>
      <c r="H904" s="229">
        <v>1</v>
      </c>
      <c r="I904" s="231">
        <v>5</v>
      </c>
      <c r="J904" s="231"/>
    </row>
    <row r="905" spans="1:10" x14ac:dyDescent="0.3">
      <c r="A905" s="227">
        <v>808408</v>
      </c>
      <c r="B905" s="227" t="s">
        <v>2484</v>
      </c>
      <c r="C905" s="227" t="s">
        <v>65</v>
      </c>
      <c r="D905" s="227" t="s">
        <v>2485</v>
      </c>
      <c r="E905" s="227">
        <v>1</v>
      </c>
      <c r="F905" s="228">
        <v>36526</v>
      </c>
      <c r="G905" s="227" t="s">
        <v>235</v>
      </c>
      <c r="H905" s="229">
        <v>1</v>
      </c>
      <c r="I905" s="231">
        <v>5</v>
      </c>
      <c r="J905" s="231"/>
    </row>
    <row r="906" spans="1:10" x14ac:dyDescent="0.3">
      <c r="A906" s="227">
        <v>808432</v>
      </c>
      <c r="B906" s="227" t="s">
        <v>2486</v>
      </c>
      <c r="C906" s="227" t="s">
        <v>297</v>
      </c>
      <c r="D906" s="227" t="s">
        <v>945</v>
      </c>
      <c r="E906" s="227">
        <v>1</v>
      </c>
      <c r="F906" s="228">
        <v>35502</v>
      </c>
      <c r="G906" s="227" t="s">
        <v>235</v>
      </c>
      <c r="H906" s="229">
        <v>1</v>
      </c>
      <c r="I906" s="231">
        <v>5</v>
      </c>
      <c r="J906" s="231"/>
    </row>
    <row r="907" spans="1:10" x14ac:dyDescent="0.3">
      <c r="A907" s="227">
        <v>808441</v>
      </c>
      <c r="B907" s="227" t="s">
        <v>2487</v>
      </c>
      <c r="C907" s="227" t="s">
        <v>285</v>
      </c>
      <c r="D907" s="227" t="s">
        <v>565</v>
      </c>
      <c r="E907" s="227">
        <v>1</v>
      </c>
      <c r="F907" s="228">
        <v>35796</v>
      </c>
      <c r="G907" s="227" t="s">
        <v>235</v>
      </c>
      <c r="H907" s="229">
        <v>1</v>
      </c>
      <c r="I907" s="231">
        <v>5</v>
      </c>
      <c r="J907" s="231"/>
    </row>
    <row r="908" spans="1:10" x14ac:dyDescent="0.3">
      <c r="A908" s="227">
        <v>808472</v>
      </c>
      <c r="B908" s="227" t="s">
        <v>2489</v>
      </c>
      <c r="C908" s="227" t="s">
        <v>66</v>
      </c>
      <c r="D908" s="227" t="s">
        <v>867</v>
      </c>
      <c r="E908" s="227">
        <v>1</v>
      </c>
      <c r="F908" s="228">
        <v>35826</v>
      </c>
      <c r="G908" s="227" t="s">
        <v>235</v>
      </c>
      <c r="H908" s="229">
        <v>1</v>
      </c>
      <c r="I908" s="231">
        <v>5</v>
      </c>
      <c r="J908" s="231"/>
    </row>
    <row r="909" spans="1:10" x14ac:dyDescent="0.3">
      <c r="A909" s="227">
        <v>808490</v>
      </c>
      <c r="B909" s="227" t="s">
        <v>2492</v>
      </c>
      <c r="C909" s="227" t="s">
        <v>113</v>
      </c>
      <c r="D909" s="227" t="s">
        <v>1903</v>
      </c>
      <c r="E909" s="227">
        <v>1</v>
      </c>
      <c r="F909" s="228">
        <v>36364</v>
      </c>
      <c r="G909" s="227" t="s">
        <v>235</v>
      </c>
      <c r="H909" s="229">
        <v>1</v>
      </c>
      <c r="I909" s="231">
        <v>5</v>
      </c>
      <c r="J909" s="231"/>
    </row>
    <row r="910" spans="1:10" x14ac:dyDescent="0.3">
      <c r="A910" s="227">
        <v>808542</v>
      </c>
      <c r="B910" s="227" t="s">
        <v>2494</v>
      </c>
      <c r="C910" s="227" t="s">
        <v>66</v>
      </c>
      <c r="D910" s="227" t="s">
        <v>583</v>
      </c>
      <c r="E910" s="227">
        <v>1</v>
      </c>
      <c r="F910" s="228">
        <v>35926</v>
      </c>
      <c r="G910" s="227" t="s">
        <v>1863</v>
      </c>
      <c r="H910" s="229">
        <v>1</v>
      </c>
      <c r="I910" s="231">
        <v>5</v>
      </c>
      <c r="J910" s="231"/>
    </row>
    <row r="911" spans="1:10" x14ac:dyDescent="0.3">
      <c r="A911" s="227">
        <v>808577</v>
      </c>
      <c r="B911" s="227" t="s">
        <v>2499</v>
      </c>
      <c r="C911" s="227" t="s">
        <v>93</v>
      </c>
      <c r="D911" s="227" t="s">
        <v>1491</v>
      </c>
      <c r="E911" s="227">
        <v>1</v>
      </c>
      <c r="F911" s="228">
        <v>36472</v>
      </c>
      <c r="G911" s="227" t="s">
        <v>235</v>
      </c>
      <c r="H911" s="229">
        <v>1</v>
      </c>
      <c r="I911" s="231">
        <v>5</v>
      </c>
      <c r="J911" s="231"/>
    </row>
    <row r="912" spans="1:10" x14ac:dyDescent="0.3">
      <c r="A912" s="227">
        <v>808592</v>
      </c>
      <c r="B912" s="227" t="s">
        <v>2500</v>
      </c>
      <c r="C912" s="227" t="s">
        <v>416</v>
      </c>
      <c r="D912" s="227" t="s">
        <v>891</v>
      </c>
      <c r="E912" s="227">
        <v>1</v>
      </c>
      <c r="F912" s="228">
        <v>35796</v>
      </c>
      <c r="G912" s="227" t="s">
        <v>2501</v>
      </c>
      <c r="H912" s="229">
        <v>1</v>
      </c>
      <c r="I912" s="231">
        <v>5</v>
      </c>
      <c r="J912" s="231"/>
    </row>
    <row r="913" spans="1:10" x14ac:dyDescent="0.3">
      <c r="A913" s="227">
        <v>808619</v>
      </c>
      <c r="B913" s="227" t="s">
        <v>2504</v>
      </c>
      <c r="C913" s="227" t="s">
        <v>138</v>
      </c>
      <c r="D913" s="227" t="s">
        <v>573</v>
      </c>
      <c r="E913" s="227">
        <v>1</v>
      </c>
      <c r="F913" s="228">
        <v>35431</v>
      </c>
      <c r="G913" s="227" t="s">
        <v>235</v>
      </c>
      <c r="H913" s="229">
        <v>1</v>
      </c>
      <c r="I913" s="231">
        <v>5</v>
      </c>
      <c r="J913" s="231"/>
    </row>
    <row r="914" spans="1:10" x14ac:dyDescent="0.3">
      <c r="A914" s="227">
        <v>808670</v>
      </c>
      <c r="B914" s="227" t="s">
        <v>2511</v>
      </c>
      <c r="C914" s="227" t="s">
        <v>111</v>
      </c>
      <c r="D914" s="227" t="s">
        <v>1990</v>
      </c>
      <c r="E914" s="227">
        <v>1</v>
      </c>
      <c r="F914" s="228">
        <v>36024</v>
      </c>
      <c r="G914" s="227" t="s">
        <v>1247</v>
      </c>
      <c r="H914" s="229">
        <v>1</v>
      </c>
      <c r="I914" s="231">
        <v>5</v>
      </c>
      <c r="J914" s="231"/>
    </row>
    <row r="915" spans="1:10" x14ac:dyDescent="0.3">
      <c r="A915" s="227">
        <v>808702</v>
      </c>
      <c r="B915" s="227" t="s">
        <v>2515</v>
      </c>
      <c r="C915" s="227" t="s">
        <v>138</v>
      </c>
      <c r="D915" s="227" t="s">
        <v>722</v>
      </c>
      <c r="E915" s="227">
        <v>1</v>
      </c>
      <c r="F915" s="228">
        <v>36540</v>
      </c>
      <c r="G915" s="227" t="s">
        <v>235</v>
      </c>
      <c r="H915" s="229">
        <v>1</v>
      </c>
      <c r="I915" s="231">
        <v>5</v>
      </c>
      <c r="J915" s="231"/>
    </row>
    <row r="916" spans="1:10" x14ac:dyDescent="0.3">
      <c r="A916" s="227">
        <v>808706</v>
      </c>
      <c r="B916" s="227" t="s">
        <v>2516</v>
      </c>
      <c r="C916" s="227" t="s">
        <v>64</v>
      </c>
      <c r="D916" s="227" t="s">
        <v>1363</v>
      </c>
      <c r="E916" s="227">
        <v>1</v>
      </c>
      <c r="F916" s="228">
        <v>36526</v>
      </c>
      <c r="G916" s="227" t="s">
        <v>237</v>
      </c>
      <c r="H916" s="229">
        <v>1</v>
      </c>
      <c r="I916" s="231">
        <v>5</v>
      </c>
      <c r="J916" s="231"/>
    </row>
    <row r="917" spans="1:10" x14ac:dyDescent="0.3">
      <c r="A917" s="227">
        <v>808746</v>
      </c>
      <c r="B917" s="227" t="s">
        <v>2517</v>
      </c>
      <c r="C917" s="227" t="s">
        <v>114</v>
      </c>
      <c r="D917" s="227" t="s">
        <v>1250</v>
      </c>
      <c r="E917" s="227">
        <v>1</v>
      </c>
      <c r="F917" s="228">
        <v>29719</v>
      </c>
      <c r="G917" s="227" t="s">
        <v>251</v>
      </c>
      <c r="H917" s="229">
        <v>1</v>
      </c>
      <c r="I917" s="231">
        <v>5</v>
      </c>
      <c r="J917" s="231"/>
    </row>
    <row r="918" spans="1:10" x14ac:dyDescent="0.3">
      <c r="A918" s="227">
        <v>808821</v>
      </c>
      <c r="B918" s="227" t="s">
        <v>2522</v>
      </c>
      <c r="C918" s="227" t="s">
        <v>2523</v>
      </c>
      <c r="D918" s="227" t="s">
        <v>568</v>
      </c>
      <c r="E918" s="227">
        <v>1</v>
      </c>
      <c r="F918" s="228">
        <v>35796</v>
      </c>
      <c r="G918" s="227" t="s">
        <v>235</v>
      </c>
      <c r="H918" s="229">
        <v>1</v>
      </c>
      <c r="I918" s="231">
        <v>5</v>
      </c>
      <c r="J918" s="231"/>
    </row>
    <row r="919" spans="1:10" x14ac:dyDescent="0.3">
      <c r="A919" s="227">
        <v>808901</v>
      </c>
      <c r="B919" s="227" t="s">
        <v>2533</v>
      </c>
      <c r="C919" s="227" t="s">
        <v>323</v>
      </c>
      <c r="D919" s="227" t="s">
        <v>1914</v>
      </c>
      <c r="E919" s="227">
        <v>1</v>
      </c>
      <c r="F919" s="228">
        <v>36188</v>
      </c>
      <c r="G919" s="227" t="s">
        <v>2534</v>
      </c>
      <c r="H919" s="229">
        <v>1</v>
      </c>
      <c r="I919" s="231">
        <v>5</v>
      </c>
      <c r="J919" s="231"/>
    </row>
    <row r="920" spans="1:10" x14ac:dyDescent="0.3">
      <c r="A920" s="227">
        <v>808955</v>
      </c>
      <c r="B920" s="227" t="s">
        <v>2545</v>
      </c>
      <c r="C920" s="227" t="s">
        <v>66</v>
      </c>
      <c r="D920" s="227" t="s">
        <v>706</v>
      </c>
      <c r="E920" s="227">
        <v>1</v>
      </c>
      <c r="F920" s="228">
        <v>36558</v>
      </c>
      <c r="G920" s="227" t="s">
        <v>1173</v>
      </c>
      <c r="H920" s="229">
        <v>1</v>
      </c>
      <c r="I920" s="231">
        <v>5</v>
      </c>
      <c r="J920" s="231"/>
    </row>
    <row r="921" spans="1:10" x14ac:dyDescent="0.3">
      <c r="A921" s="227">
        <v>808962</v>
      </c>
      <c r="B921" s="227" t="s">
        <v>2546</v>
      </c>
      <c r="C921" s="227" t="s">
        <v>86</v>
      </c>
      <c r="D921" s="227" t="s">
        <v>843</v>
      </c>
      <c r="E921" s="227">
        <v>1</v>
      </c>
      <c r="F921" s="228">
        <v>36162</v>
      </c>
      <c r="G921" s="227" t="s">
        <v>235</v>
      </c>
      <c r="H921" s="229">
        <v>1</v>
      </c>
      <c r="I921" s="231">
        <v>5</v>
      </c>
      <c r="J921" s="231"/>
    </row>
    <row r="922" spans="1:10" x14ac:dyDescent="0.3">
      <c r="A922" s="227">
        <v>808965</v>
      </c>
      <c r="B922" s="227" t="s">
        <v>2547</v>
      </c>
      <c r="C922" s="227" t="s">
        <v>102</v>
      </c>
      <c r="D922" s="227" t="s">
        <v>669</v>
      </c>
      <c r="E922" s="227">
        <v>1</v>
      </c>
      <c r="F922" s="228">
        <v>29221</v>
      </c>
      <c r="G922" s="227" t="s">
        <v>518</v>
      </c>
      <c r="H922" s="229">
        <v>1</v>
      </c>
      <c r="I922" s="231">
        <v>5</v>
      </c>
      <c r="J922" s="231"/>
    </row>
    <row r="923" spans="1:10" x14ac:dyDescent="0.3">
      <c r="A923" s="227">
        <v>809215</v>
      </c>
      <c r="B923" s="227" t="s">
        <v>2582</v>
      </c>
      <c r="C923" s="227" t="s">
        <v>68</v>
      </c>
      <c r="D923" s="227" t="s">
        <v>2583</v>
      </c>
      <c r="E923" s="227">
        <v>1</v>
      </c>
      <c r="F923" s="228">
        <v>28511</v>
      </c>
      <c r="G923" s="227" t="s">
        <v>667</v>
      </c>
      <c r="H923" s="229">
        <v>1</v>
      </c>
      <c r="I923" s="231">
        <v>5</v>
      </c>
      <c r="J923" s="231"/>
    </row>
    <row r="924" spans="1:10" x14ac:dyDescent="0.3">
      <c r="A924" s="227">
        <v>809224</v>
      </c>
      <c r="B924" s="227" t="s">
        <v>2584</v>
      </c>
      <c r="C924" s="227" t="s">
        <v>303</v>
      </c>
      <c r="D924" s="227" t="s">
        <v>1058</v>
      </c>
      <c r="E924" s="227">
        <v>1</v>
      </c>
      <c r="F924" s="228">
        <v>35250</v>
      </c>
      <c r="G924" s="227" t="s">
        <v>235</v>
      </c>
      <c r="H924" s="229">
        <v>1</v>
      </c>
      <c r="I924" s="231">
        <v>5</v>
      </c>
      <c r="J924" s="231"/>
    </row>
    <row r="925" spans="1:10" x14ac:dyDescent="0.3">
      <c r="A925" s="227">
        <v>809261</v>
      </c>
      <c r="B925" s="227" t="s">
        <v>2593</v>
      </c>
      <c r="C925" s="227" t="s">
        <v>426</v>
      </c>
      <c r="D925" s="227" t="s">
        <v>662</v>
      </c>
      <c r="E925" s="227">
        <v>1</v>
      </c>
      <c r="F925" s="228">
        <v>30317</v>
      </c>
      <c r="G925" s="227" t="s">
        <v>594</v>
      </c>
      <c r="H925" s="229">
        <v>1</v>
      </c>
      <c r="I925" s="231">
        <v>5</v>
      </c>
      <c r="J925" s="231"/>
    </row>
    <row r="926" spans="1:10" x14ac:dyDescent="0.3">
      <c r="A926" s="227">
        <v>809264</v>
      </c>
      <c r="B926" s="227" t="s">
        <v>2594</v>
      </c>
      <c r="C926" s="227" t="s">
        <v>68</v>
      </c>
      <c r="D926" s="227" t="s">
        <v>836</v>
      </c>
      <c r="E926" s="227">
        <v>1</v>
      </c>
      <c r="F926" s="228">
        <v>36093</v>
      </c>
      <c r="G926" s="227" t="s">
        <v>235</v>
      </c>
      <c r="H926" s="229">
        <v>1</v>
      </c>
      <c r="I926" s="231">
        <v>5</v>
      </c>
      <c r="J926" s="231"/>
    </row>
    <row r="927" spans="1:10" x14ac:dyDescent="0.3">
      <c r="A927" s="227">
        <v>809319</v>
      </c>
      <c r="B927" s="227" t="s">
        <v>2600</v>
      </c>
      <c r="C927" s="227" t="s">
        <v>293</v>
      </c>
      <c r="D927" s="227" t="s">
        <v>867</v>
      </c>
      <c r="E927" s="227">
        <v>1</v>
      </c>
      <c r="F927" s="228">
        <v>36161</v>
      </c>
      <c r="G927" s="227" t="s">
        <v>235</v>
      </c>
      <c r="H927" s="229">
        <v>1</v>
      </c>
      <c r="I927" s="231">
        <v>5</v>
      </c>
      <c r="J927" s="231"/>
    </row>
    <row r="928" spans="1:10" x14ac:dyDescent="0.3">
      <c r="A928" s="227">
        <v>809357</v>
      </c>
      <c r="B928" s="227" t="s">
        <v>2606</v>
      </c>
      <c r="C928" s="227" t="s">
        <v>132</v>
      </c>
      <c r="D928" s="227" t="s">
        <v>1296</v>
      </c>
      <c r="E928" s="227">
        <v>1</v>
      </c>
      <c r="F928" s="228">
        <v>36526</v>
      </c>
      <c r="G928" s="227" t="s">
        <v>235</v>
      </c>
      <c r="H928" s="229">
        <v>1</v>
      </c>
      <c r="I928" s="231">
        <v>5</v>
      </c>
      <c r="J928" s="231"/>
    </row>
    <row r="929" spans="1:10" x14ac:dyDescent="0.3">
      <c r="A929" s="227">
        <v>809371</v>
      </c>
      <c r="B929" s="227" t="s">
        <v>2610</v>
      </c>
      <c r="C929" s="227" t="s">
        <v>325</v>
      </c>
      <c r="D929" s="227" t="s">
        <v>797</v>
      </c>
      <c r="E929" s="227">
        <v>1</v>
      </c>
      <c r="F929" s="228">
        <v>36526</v>
      </c>
      <c r="G929" s="227" t="s">
        <v>235</v>
      </c>
      <c r="H929" s="229">
        <v>1</v>
      </c>
      <c r="I929" s="231">
        <v>5</v>
      </c>
      <c r="J929" s="231"/>
    </row>
    <row r="930" spans="1:10" x14ac:dyDescent="0.3">
      <c r="A930" s="227">
        <v>809376</v>
      </c>
      <c r="B930" s="227" t="s">
        <v>1286</v>
      </c>
      <c r="C930" s="227" t="s">
        <v>92</v>
      </c>
      <c r="D930" s="227" t="s">
        <v>2611</v>
      </c>
      <c r="E930" s="227">
        <v>1</v>
      </c>
      <c r="F930" s="228">
        <v>32043</v>
      </c>
      <c r="G930" s="227" t="s">
        <v>554</v>
      </c>
      <c r="H930" s="229">
        <v>1</v>
      </c>
      <c r="I930" s="231">
        <v>5</v>
      </c>
      <c r="J930" s="231"/>
    </row>
    <row r="931" spans="1:10" x14ac:dyDescent="0.3">
      <c r="A931" s="227">
        <v>809377</v>
      </c>
      <c r="B931" s="227" t="s">
        <v>2612</v>
      </c>
      <c r="C931" s="227" t="s">
        <v>160</v>
      </c>
      <c r="D931" s="227" t="s">
        <v>583</v>
      </c>
      <c r="E931" s="227">
        <v>1</v>
      </c>
      <c r="F931" s="228">
        <v>36526</v>
      </c>
      <c r="G931" s="227" t="s">
        <v>235</v>
      </c>
      <c r="H931" s="229">
        <v>1</v>
      </c>
      <c r="I931" s="231">
        <v>5</v>
      </c>
      <c r="J931" s="231"/>
    </row>
    <row r="932" spans="1:10" x14ac:dyDescent="0.3">
      <c r="A932" s="227">
        <v>809395</v>
      </c>
      <c r="B932" s="227" t="s">
        <v>2615</v>
      </c>
      <c r="C932" s="227" t="s">
        <v>1320</v>
      </c>
      <c r="D932" s="227" t="s">
        <v>2616</v>
      </c>
      <c r="E932" s="227">
        <v>1</v>
      </c>
      <c r="F932" s="228">
        <v>36164</v>
      </c>
      <c r="G932" s="227" t="s">
        <v>586</v>
      </c>
      <c r="H932" s="229">
        <v>1</v>
      </c>
      <c r="I932" s="231">
        <v>5</v>
      </c>
      <c r="J932" s="231"/>
    </row>
    <row r="933" spans="1:10" x14ac:dyDescent="0.3">
      <c r="A933" s="227">
        <v>809398</v>
      </c>
      <c r="B933" s="227" t="s">
        <v>2617</v>
      </c>
      <c r="C933" s="227" t="s">
        <v>364</v>
      </c>
      <c r="D933" s="227" t="s">
        <v>602</v>
      </c>
      <c r="E933" s="227">
        <v>1</v>
      </c>
      <c r="F933" s="228">
        <v>36526</v>
      </c>
      <c r="G933" s="227" t="s">
        <v>235</v>
      </c>
      <c r="H933" s="229">
        <v>1</v>
      </c>
      <c r="I933" s="231">
        <v>5</v>
      </c>
      <c r="J933" s="231"/>
    </row>
    <row r="934" spans="1:10" x14ac:dyDescent="0.3">
      <c r="A934" s="227">
        <v>809399</v>
      </c>
      <c r="B934" s="227" t="s">
        <v>2618</v>
      </c>
      <c r="C934" s="227" t="s">
        <v>170</v>
      </c>
      <c r="D934" s="227" t="s">
        <v>759</v>
      </c>
      <c r="E934" s="227">
        <v>1</v>
      </c>
      <c r="F934" s="228">
        <v>35996</v>
      </c>
      <c r="G934" s="227" t="s">
        <v>235</v>
      </c>
      <c r="H934" s="229">
        <v>1</v>
      </c>
      <c r="I934" s="231">
        <v>5</v>
      </c>
      <c r="J934" s="231"/>
    </row>
    <row r="935" spans="1:10" x14ac:dyDescent="0.3">
      <c r="A935" s="227">
        <v>809401</v>
      </c>
      <c r="B935" s="227" t="s">
        <v>2619</v>
      </c>
      <c r="C935" s="227" t="s">
        <v>136</v>
      </c>
      <c r="D935" s="227" t="s">
        <v>768</v>
      </c>
      <c r="E935" s="227">
        <v>1</v>
      </c>
      <c r="F935" s="228">
        <v>36275</v>
      </c>
      <c r="G935" s="227" t="s">
        <v>235</v>
      </c>
      <c r="H935" s="229">
        <v>1</v>
      </c>
      <c r="I935" s="231">
        <v>5</v>
      </c>
      <c r="J935" s="231"/>
    </row>
    <row r="936" spans="1:10" x14ac:dyDescent="0.3">
      <c r="A936" s="227">
        <v>809413</v>
      </c>
      <c r="B936" s="227" t="s">
        <v>2620</v>
      </c>
      <c r="C936" s="227" t="s">
        <v>66</v>
      </c>
      <c r="D936" s="227" t="s">
        <v>503</v>
      </c>
      <c r="E936" s="227">
        <v>1</v>
      </c>
      <c r="F936" s="228">
        <v>36434</v>
      </c>
      <c r="G936" s="227" t="s">
        <v>235</v>
      </c>
      <c r="H936" s="229">
        <v>1</v>
      </c>
      <c r="I936" s="231">
        <v>5</v>
      </c>
      <c r="J936" s="231"/>
    </row>
    <row r="937" spans="1:10" x14ac:dyDescent="0.3">
      <c r="A937" s="227">
        <v>809436</v>
      </c>
      <c r="B937" s="227" t="s">
        <v>2621</v>
      </c>
      <c r="C937" s="227" t="s">
        <v>178</v>
      </c>
      <c r="D937" s="227" t="s">
        <v>1225</v>
      </c>
      <c r="E937" s="227">
        <v>1</v>
      </c>
      <c r="F937" s="228">
        <v>35714</v>
      </c>
      <c r="G937" s="227" t="s">
        <v>235</v>
      </c>
      <c r="H937" s="229">
        <v>1</v>
      </c>
      <c r="I937" s="231">
        <v>5</v>
      </c>
      <c r="J937" s="231"/>
    </row>
    <row r="938" spans="1:10" x14ac:dyDescent="0.3">
      <c r="A938" s="227">
        <v>809540</v>
      </c>
      <c r="B938" s="227" t="s">
        <v>2627</v>
      </c>
      <c r="C938" s="227" t="s">
        <v>66</v>
      </c>
      <c r="D938" s="227" t="s">
        <v>825</v>
      </c>
      <c r="E938" s="227">
        <v>1</v>
      </c>
      <c r="F938" s="228">
        <v>36287</v>
      </c>
      <c r="G938" s="227" t="s">
        <v>235</v>
      </c>
      <c r="H938" s="229">
        <v>1</v>
      </c>
      <c r="I938" s="231">
        <v>5</v>
      </c>
      <c r="J938" s="231"/>
    </row>
    <row r="939" spans="1:10" x14ac:dyDescent="0.3">
      <c r="A939" s="227">
        <v>809569</v>
      </c>
      <c r="B939" s="227" t="s">
        <v>2629</v>
      </c>
      <c r="C939" s="227" t="s">
        <v>218</v>
      </c>
      <c r="D939" s="227" t="s">
        <v>2630</v>
      </c>
      <c r="E939" s="227">
        <v>1</v>
      </c>
      <c r="F939" s="228">
        <v>36246</v>
      </c>
      <c r="G939" s="227" t="s">
        <v>586</v>
      </c>
      <c r="H939" s="229">
        <v>1</v>
      </c>
      <c r="I939" s="231">
        <v>5</v>
      </c>
      <c r="J939" s="231"/>
    </row>
    <row r="940" spans="1:10" x14ac:dyDescent="0.3">
      <c r="A940" s="227">
        <v>809578</v>
      </c>
      <c r="B940" s="227" t="s">
        <v>2631</v>
      </c>
      <c r="C940" s="227" t="s">
        <v>71</v>
      </c>
      <c r="D940" s="227" t="s">
        <v>711</v>
      </c>
      <c r="E940" s="227">
        <v>1</v>
      </c>
      <c r="F940" s="228">
        <v>36299</v>
      </c>
      <c r="G940" s="227" t="s">
        <v>255</v>
      </c>
      <c r="H940" s="229">
        <v>1</v>
      </c>
      <c r="I940" s="231">
        <v>5</v>
      </c>
      <c r="J940" s="231"/>
    </row>
    <row r="941" spans="1:10" x14ac:dyDescent="0.3">
      <c r="A941" s="227">
        <v>809582</v>
      </c>
      <c r="B941" s="227" t="s">
        <v>2632</v>
      </c>
      <c r="C941" s="227" t="s">
        <v>2605</v>
      </c>
      <c r="D941" s="227" t="s">
        <v>603</v>
      </c>
      <c r="E941" s="227">
        <v>1</v>
      </c>
      <c r="F941" s="228">
        <v>36161</v>
      </c>
      <c r="G941" s="227" t="s">
        <v>235</v>
      </c>
      <c r="H941" s="229">
        <v>1</v>
      </c>
      <c r="I941" s="231">
        <v>5</v>
      </c>
      <c r="J941" s="231"/>
    </row>
    <row r="942" spans="1:10" x14ac:dyDescent="0.3">
      <c r="A942" s="227">
        <v>809586</v>
      </c>
      <c r="B942" s="227" t="s">
        <v>2633</v>
      </c>
      <c r="C942" s="227" t="s">
        <v>302</v>
      </c>
      <c r="D942" s="227" t="s">
        <v>2079</v>
      </c>
      <c r="E942" s="227">
        <v>1</v>
      </c>
      <c r="F942" s="228">
        <v>35065</v>
      </c>
      <c r="G942" s="227" t="s">
        <v>554</v>
      </c>
      <c r="H942" s="229">
        <v>1</v>
      </c>
      <c r="I942" s="231">
        <v>5</v>
      </c>
      <c r="J942" s="231"/>
    </row>
    <row r="943" spans="1:10" x14ac:dyDescent="0.3">
      <c r="A943" s="227">
        <v>809650</v>
      </c>
      <c r="B943" s="227" t="s">
        <v>2636</v>
      </c>
      <c r="C943" s="227" t="s">
        <v>2637</v>
      </c>
      <c r="D943" s="227" t="s">
        <v>2638</v>
      </c>
      <c r="E943" s="227">
        <v>1</v>
      </c>
      <c r="F943" s="228">
        <v>36355</v>
      </c>
      <c r="G943" s="227" t="s">
        <v>235</v>
      </c>
      <c r="H943" s="229">
        <v>1</v>
      </c>
      <c r="I943" s="231">
        <v>5</v>
      </c>
      <c r="J943" s="231"/>
    </row>
    <row r="944" spans="1:10" x14ac:dyDescent="0.3">
      <c r="A944" s="227">
        <v>809665</v>
      </c>
      <c r="B944" s="227" t="s">
        <v>2639</v>
      </c>
      <c r="C944" s="227" t="s">
        <v>156</v>
      </c>
      <c r="D944" s="227" t="s">
        <v>2640</v>
      </c>
      <c r="E944" s="227">
        <v>1</v>
      </c>
      <c r="F944" s="228">
        <v>34594</v>
      </c>
      <c r="G944" s="227" t="s">
        <v>246</v>
      </c>
      <c r="H944" s="229">
        <v>1</v>
      </c>
      <c r="I944" s="231">
        <v>5</v>
      </c>
      <c r="J944" s="231"/>
    </row>
    <row r="945" spans="1:10" x14ac:dyDescent="0.3">
      <c r="A945" s="227">
        <v>809685</v>
      </c>
      <c r="B945" s="227" t="s">
        <v>2642</v>
      </c>
      <c r="C945" s="227" t="s">
        <v>433</v>
      </c>
      <c r="D945" s="227" t="s">
        <v>2643</v>
      </c>
      <c r="E945" s="227">
        <v>1</v>
      </c>
      <c r="F945" s="228">
        <v>36446</v>
      </c>
      <c r="G945" s="227" t="s">
        <v>525</v>
      </c>
      <c r="H945" s="229">
        <v>1</v>
      </c>
      <c r="I945" s="231">
        <v>5</v>
      </c>
      <c r="J945" s="231"/>
    </row>
    <row r="946" spans="1:10" x14ac:dyDescent="0.3">
      <c r="A946" s="227">
        <v>809708</v>
      </c>
      <c r="B946" s="227" t="s">
        <v>2645</v>
      </c>
      <c r="C946" s="227" t="s">
        <v>64</v>
      </c>
      <c r="D946" s="227" t="s">
        <v>2646</v>
      </c>
      <c r="E946" s="227">
        <v>1</v>
      </c>
      <c r="F946" s="228">
        <v>35490</v>
      </c>
      <c r="G946" s="227" t="s">
        <v>2647</v>
      </c>
      <c r="H946" s="229">
        <v>1</v>
      </c>
      <c r="I946" s="231">
        <v>5</v>
      </c>
      <c r="J946" s="231"/>
    </row>
    <row r="947" spans="1:10" x14ac:dyDescent="0.3">
      <c r="A947" s="227">
        <v>809715</v>
      </c>
      <c r="B947" s="227" t="s">
        <v>2648</v>
      </c>
      <c r="C947" s="227" t="s">
        <v>149</v>
      </c>
      <c r="D947" s="227" t="s">
        <v>1388</v>
      </c>
      <c r="E947" s="227">
        <v>1</v>
      </c>
      <c r="F947" s="228">
        <v>36526</v>
      </c>
      <c r="G947" s="227" t="s">
        <v>235</v>
      </c>
      <c r="H947" s="229">
        <v>1</v>
      </c>
      <c r="I947" s="231">
        <v>5</v>
      </c>
      <c r="J947" s="231"/>
    </row>
    <row r="948" spans="1:10" x14ac:dyDescent="0.3">
      <c r="A948" s="227">
        <v>809716</v>
      </c>
      <c r="B948" s="227" t="s">
        <v>2649</v>
      </c>
      <c r="C948" s="227" t="s">
        <v>70</v>
      </c>
      <c r="D948" s="227" t="s">
        <v>756</v>
      </c>
      <c r="E948" s="227">
        <v>1</v>
      </c>
      <c r="F948" s="228">
        <v>36161</v>
      </c>
      <c r="G948" s="227" t="s">
        <v>235</v>
      </c>
      <c r="H948" s="229">
        <v>1</v>
      </c>
      <c r="I948" s="231">
        <v>5</v>
      </c>
      <c r="J948" s="231"/>
    </row>
    <row r="949" spans="1:10" x14ac:dyDescent="0.3">
      <c r="A949" s="227">
        <v>809771</v>
      </c>
      <c r="B949" s="227" t="s">
        <v>2654</v>
      </c>
      <c r="C949" s="227" t="s">
        <v>86</v>
      </c>
      <c r="D949" s="227" t="s">
        <v>564</v>
      </c>
      <c r="E949" s="227">
        <v>1</v>
      </c>
      <c r="F949" s="228">
        <v>34589</v>
      </c>
      <c r="G949" s="227" t="s">
        <v>235</v>
      </c>
      <c r="H949" s="229">
        <v>1</v>
      </c>
      <c r="I949" s="231">
        <v>5</v>
      </c>
      <c r="J949" s="231"/>
    </row>
    <row r="950" spans="1:10" x14ac:dyDescent="0.3">
      <c r="A950" s="227">
        <v>809786</v>
      </c>
      <c r="B950" s="227" t="s">
        <v>2656</v>
      </c>
      <c r="C950" s="227" t="s">
        <v>383</v>
      </c>
      <c r="D950" s="227" t="s">
        <v>1256</v>
      </c>
      <c r="E950" s="227">
        <v>1</v>
      </c>
      <c r="F950" s="228">
        <v>35201</v>
      </c>
      <c r="G950" s="227" t="s">
        <v>235</v>
      </c>
      <c r="H950" s="229">
        <v>1</v>
      </c>
      <c r="I950" s="231">
        <v>5</v>
      </c>
      <c r="J950" s="231"/>
    </row>
    <row r="951" spans="1:10" x14ac:dyDescent="0.3">
      <c r="A951" s="227">
        <v>809856</v>
      </c>
      <c r="B951" s="227" t="s">
        <v>2658</v>
      </c>
      <c r="C951" s="227" t="s">
        <v>436</v>
      </c>
      <c r="D951" s="227" t="s">
        <v>2659</v>
      </c>
      <c r="E951" s="227">
        <v>1</v>
      </c>
      <c r="G951" s="227" t="s">
        <v>586</v>
      </c>
      <c r="H951" s="229">
        <v>1</v>
      </c>
      <c r="I951" s="231">
        <v>5</v>
      </c>
      <c r="J951" s="231"/>
    </row>
    <row r="952" spans="1:10" x14ac:dyDescent="0.3">
      <c r="A952" s="227">
        <v>809858</v>
      </c>
      <c r="B952" s="227" t="s">
        <v>2660</v>
      </c>
      <c r="C952" s="227" t="s">
        <v>327</v>
      </c>
      <c r="D952" s="227" t="s">
        <v>503</v>
      </c>
      <c r="E952" s="227">
        <v>1</v>
      </c>
      <c r="F952" s="228">
        <v>36226</v>
      </c>
      <c r="G952" s="227" t="s">
        <v>235</v>
      </c>
      <c r="H952" s="229">
        <v>1</v>
      </c>
      <c r="I952" s="231">
        <v>5</v>
      </c>
      <c r="J952" s="231"/>
    </row>
    <row r="953" spans="1:10" x14ac:dyDescent="0.3">
      <c r="A953" s="227">
        <v>809865</v>
      </c>
      <c r="B953" s="227" t="s">
        <v>2661</v>
      </c>
      <c r="C953" s="227" t="s">
        <v>301</v>
      </c>
      <c r="D953" s="227" t="s">
        <v>552</v>
      </c>
      <c r="E953" s="227">
        <v>1</v>
      </c>
      <c r="F953" s="228">
        <v>35065</v>
      </c>
      <c r="G953" s="227" t="s">
        <v>235</v>
      </c>
      <c r="H953" s="229">
        <v>1</v>
      </c>
      <c r="I953" s="231">
        <v>5</v>
      </c>
      <c r="J953" s="231"/>
    </row>
    <row r="954" spans="1:10" x14ac:dyDescent="0.3">
      <c r="A954" s="227">
        <v>809868</v>
      </c>
      <c r="B954" s="227" t="s">
        <v>1244</v>
      </c>
      <c r="C954" s="227" t="s">
        <v>130</v>
      </c>
      <c r="D954" s="227" t="s">
        <v>679</v>
      </c>
      <c r="E954" s="227">
        <v>1</v>
      </c>
      <c r="F954" s="228">
        <v>36428</v>
      </c>
      <c r="G954" s="227" t="s">
        <v>237</v>
      </c>
      <c r="H954" s="229">
        <v>1</v>
      </c>
      <c r="I954" s="231">
        <v>5</v>
      </c>
      <c r="J954" s="231"/>
    </row>
    <row r="955" spans="1:10" x14ac:dyDescent="0.3">
      <c r="A955" s="227">
        <v>809893</v>
      </c>
      <c r="B955" s="227" t="s">
        <v>2662</v>
      </c>
      <c r="C955" s="227" t="s">
        <v>437</v>
      </c>
      <c r="D955" s="227" t="s">
        <v>1241</v>
      </c>
      <c r="E955" s="227">
        <v>1</v>
      </c>
      <c r="F955" s="228">
        <v>36526</v>
      </c>
      <c r="G955" s="227" t="s">
        <v>1000</v>
      </c>
      <c r="H955" s="229">
        <v>1</v>
      </c>
      <c r="I955" s="231">
        <v>5</v>
      </c>
      <c r="J955" s="231"/>
    </row>
    <row r="956" spans="1:10" x14ac:dyDescent="0.3">
      <c r="A956" s="227">
        <v>809923</v>
      </c>
      <c r="B956" s="227" t="s">
        <v>2663</v>
      </c>
      <c r="C956" s="227" t="s">
        <v>1253</v>
      </c>
      <c r="D956" s="227" t="s">
        <v>825</v>
      </c>
      <c r="E956" s="227">
        <v>1</v>
      </c>
      <c r="F956" s="228">
        <v>36219</v>
      </c>
      <c r="G956" s="227" t="s">
        <v>235</v>
      </c>
      <c r="H956" s="229">
        <v>1</v>
      </c>
      <c r="I956" s="231">
        <v>5</v>
      </c>
      <c r="J956" s="231"/>
    </row>
    <row r="957" spans="1:10" x14ac:dyDescent="0.3">
      <c r="A957" s="227">
        <v>809989</v>
      </c>
      <c r="B957" s="227" t="s">
        <v>2665</v>
      </c>
      <c r="C957" s="227" t="s">
        <v>111</v>
      </c>
      <c r="D957" s="227" t="s">
        <v>2666</v>
      </c>
      <c r="E957" s="227">
        <v>1</v>
      </c>
      <c r="F957" s="228">
        <v>35796</v>
      </c>
      <c r="G957" s="227" t="s">
        <v>235</v>
      </c>
      <c r="H957" s="229">
        <v>1</v>
      </c>
      <c r="I957" s="231">
        <v>5</v>
      </c>
      <c r="J957" s="231"/>
    </row>
    <row r="958" spans="1:10" x14ac:dyDescent="0.3">
      <c r="A958" s="227">
        <v>810000</v>
      </c>
      <c r="B958" s="227" t="s">
        <v>948</v>
      </c>
      <c r="C958" s="227" t="s">
        <v>168</v>
      </c>
      <c r="D958" s="227" t="s">
        <v>1722</v>
      </c>
      <c r="E958" s="227">
        <v>1</v>
      </c>
      <c r="F958" s="228">
        <v>36458</v>
      </c>
      <c r="G958" s="227" t="s">
        <v>235</v>
      </c>
      <c r="H958" s="229">
        <v>1</v>
      </c>
      <c r="I958" s="231">
        <v>5</v>
      </c>
      <c r="J958" s="231"/>
    </row>
    <row r="959" spans="1:10" x14ac:dyDescent="0.3">
      <c r="A959" s="227">
        <v>810028</v>
      </c>
      <c r="B959" s="227" t="s">
        <v>2668</v>
      </c>
      <c r="C959" s="227" t="s">
        <v>89</v>
      </c>
      <c r="D959" s="227" t="s">
        <v>783</v>
      </c>
      <c r="E959" s="227">
        <v>1</v>
      </c>
      <c r="F959" s="228">
        <v>36242</v>
      </c>
      <c r="G959" s="227" t="s">
        <v>235</v>
      </c>
      <c r="H959" s="229">
        <v>1</v>
      </c>
      <c r="I959" s="231">
        <v>5</v>
      </c>
      <c r="J959" s="231"/>
    </row>
    <row r="960" spans="1:10" x14ac:dyDescent="0.3">
      <c r="A960" s="227">
        <v>810088</v>
      </c>
      <c r="B960" s="227" t="s">
        <v>2674</v>
      </c>
      <c r="C960" s="227" t="s">
        <v>142</v>
      </c>
      <c r="D960" s="227" t="s">
        <v>771</v>
      </c>
      <c r="E960" s="227">
        <v>1</v>
      </c>
      <c r="F960" s="228">
        <v>35954</v>
      </c>
      <c r="G960" s="227" t="s">
        <v>235</v>
      </c>
      <c r="H960" s="229">
        <v>1</v>
      </c>
      <c r="I960" s="231">
        <v>5</v>
      </c>
      <c r="J960" s="231"/>
    </row>
    <row r="961" spans="1:10" x14ac:dyDescent="0.3">
      <c r="A961" s="227">
        <v>810157</v>
      </c>
      <c r="B961" s="227" t="s">
        <v>2675</v>
      </c>
      <c r="C961" s="227" t="s">
        <v>64</v>
      </c>
      <c r="D961" s="227" t="s">
        <v>503</v>
      </c>
      <c r="E961" s="227">
        <v>1</v>
      </c>
      <c r="F961" s="228">
        <v>35296</v>
      </c>
      <c r="G961" s="227" t="s">
        <v>637</v>
      </c>
      <c r="H961" s="229">
        <v>1</v>
      </c>
      <c r="I961" s="231">
        <v>5</v>
      </c>
      <c r="J961" s="231"/>
    </row>
    <row r="962" spans="1:10" x14ac:dyDescent="0.3">
      <c r="A962" s="227">
        <v>810164</v>
      </c>
      <c r="B962" s="227" t="s">
        <v>2676</v>
      </c>
      <c r="C962" s="227" t="s">
        <v>218</v>
      </c>
      <c r="D962" s="227" t="s">
        <v>629</v>
      </c>
      <c r="E962" s="227">
        <v>1</v>
      </c>
      <c r="F962" s="228">
        <v>35172</v>
      </c>
      <c r="G962" s="227" t="s">
        <v>630</v>
      </c>
      <c r="H962" s="229">
        <v>1</v>
      </c>
      <c r="I962" s="231">
        <v>5</v>
      </c>
      <c r="J962" s="231"/>
    </row>
    <row r="963" spans="1:10" x14ac:dyDescent="0.3">
      <c r="A963" s="227">
        <v>810228</v>
      </c>
      <c r="B963" s="227" t="s">
        <v>2684</v>
      </c>
      <c r="C963" s="227" t="s">
        <v>66</v>
      </c>
      <c r="D963" s="227" t="s">
        <v>782</v>
      </c>
      <c r="E963" s="227">
        <v>1</v>
      </c>
      <c r="G963" s="227" t="s">
        <v>525</v>
      </c>
      <c r="H963" s="229">
        <v>1</v>
      </c>
      <c r="I963" s="231">
        <v>5</v>
      </c>
      <c r="J963" s="231"/>
    </row>
    <row r="964" spans="1:10" x14ac:dyDescent="0.3">
      <c r="A964" s="227">
        <v>810237</v>
      </c>
      <c r="B964" s="227" t="s">
        <v>2685</v>
      </c>
      <c r="C964" s="227" t="s">
        <v>1165</v>
      </c>
      <c r="D964" s="227" t="s">
        <v>2686</v>
      </c>
      <c r="E964" s="227">
        <v>1</v>
      </c>
      <c r="F964" s="228">
        <v>36281</v>
      </c>
      <c r="G964" s="227" t="s">
        <v>586</v>
      </c>
      <c r="H964" s="229">
        <v>1</v>
      </c>
      <c r="I964" s="231">
        <v>5</v>
      </c>
      <c r="J964" s="231"/>
    </row>
    <row r="965" spans="1:10" x14ac:dyDescent="0.3">
      <c r="A965" s="227">
        <v>810287</v>
      </c>
      <c r="B965" s="227" t="s">
        <v>2692</v>
      </c>
      <c r="C965" s="227" t="s">
        <v>2693</v>
      </c>
      <c r="D965" s="227" t="s">
        <v>722</v>
      </c>
      <c r="E965" s="227">
        <v>1</v>
      </c>
      <c r="G965" s="227" t="s">
        <v>248</v>
      </c>
      <c r="H965" s="229">
        <v>1</v>
      </c>
      <c r="I965" s="231">
        <v>5</v>
      </c>
      <c r="J965" s="231"/>
    </row>
    <row r="966" spans="1:10" x14ac:dyDescent="0.3">
      <c r="A966" s="227">
        <v>810398</v>
      </c>
      <c r="B966" s="227" t="s">
        <v>2706</v>
      </c>
      <c r="C966" s="227" t="s">
        <v>407</v>
      </c>
      <c r="D966" s="227" t="s">
        <v>1369</v>
      </c>
      <c r="E966" s="227">
        <v>1</v>
      </c>
      <c r="F966" s="228">
        <v>35796</v>
      </c>
      <c r="G966" s="227" t="s">
        <v>586</v>
      </c>
      <c r="H966" s="229">
        <v>1</v>
      </c>
      <c r="I966" s="231">
        <v>5</v>
      </c>
      <c r="J966" s="231"/>
    </row>
    <row r="967" spans="1:10" x14ac:dyDescent="0.3">
      <c r="A967" s="227">
        <v>810428</v>
      </c>
      <c r="B967" s="227" t="s">
        <v>2713</v>
      </c>
      <c r="C967" s="227" t="s">
        <v>66</v>
      </c>
      <c r="D967" s="227" t="s">
        <v>2714</v>
      </c>
      <c r="E967" s="227">
        <v>1</v>
      </c>
      <c r="F967" s="228">
        <v>34700</v>
      </c>
      <c r="G967" s="227" t="s">
        <v>595</v>
      </c>
      <c r="H967" s="229">
        <v>1</v>
      </c>
      <c r="I967" s="231">
        <v>5</v>
      </c>
      <c r="J967" s="231"/>
    </row>
    <row r="968" spans="1:10" x14ac:dyDescent="0.3">
      <c r="A968" s="227">
        <v>810552</v>
      </c>
      <c r="B968" s="227" t="s">
        <v>2727</v>
      </c>
      <c r="C968" s="227" t="s">
        <v>151</v>
      </c>
      <c r="D968" s="227" t="s">
        <v>2728</v>
      </c>
      <c r="E968" s="227">
        <v>1</v>
      </c>
      <c r="F968" s="228">
        <v>33239</v>
      </c>
      <c r="G968" s="227" t="s">
        <v>586</v>
      </c>
      <c r="H968" s="229">
        <v>1</v>
      </c>
      <c r="I968" s="231">
        <v>5</v>
      </c>
      <c r="J968" s="231"/>
    </row>
    <row r="969" spans="1:10" x14ac:dyDescent="0.3">
      <c r="A969" s="227">
        <v>810582</v>
      </c>
      <c r="B969" s="227" t="s">
        <v>2730</v>
      </c>
      <c r="C969" s="227" t="s">
        <v>2731</v>
      </c>
      <c r="D969" s="227" t="s">
        <v>717</v>
      </c>
      <c r="E969" s="227">
        <v>1</v>
      </c>
      <c r="F969" s="228">
        <v>36029</v>
      </c>
      <c r="G969" s="227" t="s">
        <v>586</v>
      </c>
      <c r="H969" s="229">
        <v>1</v>
      </c>
      <c r="I969" s="231">
        <v>5</v>
      </c>
      <c r="J969" s="231"/>
    </row>
    <row r="970" spans="1:10" x14ac:dyDescent="0.3">
      <c r="A970" s="227">
        <v>810613</v>
      </c>
      <c r="B970" s="227" t="s">
        <v>2732</v>
      </c>
      <c r="C970" s="227" t="s">
        <v>2231</v>
      </c>
      <c r="D970" s="227" t="s">
        <v>576</v>
      </c>
      <c r="E970" s="227">
        <v>1</v>
      </c>
      <c r="F970" s="228">
        <v>36530</v>
      </c>
      <c r="G970" s="227" t="s">
        <v>235</v>
      </c>
      <c r="H970" s="229">
        <v>1</v>
      </c>
      <c r="I970" s="231">
        <v>5</v>
      </c>
      <c r="J970" s="231"/>
    </row>
    <row r="971" spans="1:10" x14ac:dyDescent="0.3">
      <c r="A971" s="227">
        <v>810629</v>
      </c>
      <c r="B971" s="227" t="s">
        <v>2735</v>
      </c>
      <c r="C971" s="227" t="s">
        <v>119</v>
      </c>
      <c r="D971" s="227" t="s">
        <v>641</v>
      </c>
      <c r="E971" s="227">
        <v>1</v>
      </c>
      <c r="F971" s="228">
        <v>32539</v>
      </c>
      <c r="G971" s="227" t="s">
        <v>2736</v>
      </c>
      <c r="H971" s="229">
        <v>1</v>
      </c>
      <c r="I971" s="231">
        <v>5</v>
      </c>
      <c r="J971" s="231"/>
    </row>
    <row r="972" spans="1:10" x14ac:dyDescent="0.3">
      <c r="A972" s="227">
        <v>810634</v>
      </c>
      <c r="B972" s="227" t="s">
        <v>2737</v>
      </c>
      <c r="C972" s="227" t="s">
        <v>2190</v>
      </c>
      <c r="D972" s="227" t="s">
        <v>2738</v>
      </c>
      <c r="E972" s="227">
        <v>1</v>
      </c>
      <c r="F972" s="228">
        <v>35436</v>
      </c>
      <c r="G972" s="227" t="s">
        <v>586</v>
      </c>
      <c r="H972" s="229">
        <v>1</v>
      </c>
      <c r="I972" s="231">
        <v>5</v>
      </c>
      <c r="J972" s="231"/>
    </row>
    <row r="973" spans="1:10" x14ac:dyDescent="0.3">
      <c r="A973" s="227">
        <v>810636</v>
      </c>
      <c r="B973" s="227" t="s">
        <v>2739</v>
      </c>
      <c r="C973" s="227" t="s">
        <v>102</v>
      </c>
      <c r="D973" s="227" t="s">
        <v>618</v>
      </c>
      <c r="E973" s="227">
        <v>1</v>
      </c>
      <c r="F973" s="228">
        <v>36161</v>
      </c>
      <c r="G973" s="227" t="s">
        <v>570</v>
      </c>
      <c r="H973" s="229">
        <v>1</v>
      </c>
      <c r="I973" s="231">
        <v>5</v>
      </c>
      <c r="J973" s="231"/>
    </row>
    <row r="974" spans="1:10" x14ac:dyDescent="0.3">
      <c r="A974" s="227">
        <v>810772</v>
      </c>
      <c r="B974" s="227" t="s">
        <v>2748</v>
      </c>
      <c r="C974" s="227" t="s">
        <v>2172</v>
      </c>
      <c r="D974" s="227" t="s">
        <v>1860</v>
      </c>
      <c r="E974" s="227">
        <v>1</v>
      </c>
      <c r="G974" s="227" t="s">
        <v>2749</v>
      </c>
      <c r="H974" s="229">
        <v>1</v>
      </c>
      <c r="I974" s="231">
        <v>5</v>
      </c>
      <c r="J974" s="231"/>
    </row>
    <row r="975" spans="1:10" x14ac:dyDescent="0.3">
      <c r="A975" s="227">
        <v>810892</v>
      </c>
      <c r="B975" s="227" t="s">
        <v>2764</v>
      </c>
      <c r="C975" s="227" t="s">
        <v>314</v>
      </c>
      <c r="D975" s="227" t="s">
        <v>2765</v>
      </c>
      <c r="E975" s="227">
        <v>1</v>
      </c>
      <c r="F975" s="228">
        <v>35956</v>
      </c>
      <c r="G975" s="227" t="s">
        <v>642</v>
      </c>
      <c r="H975" s="229">
        <v>1</v>
      </c>
      <c r="I975" s="231">
        <v>5</v>
      </c>
      <c r="J975" s="231"/>
    </row>
    <row r="976" spans="1:10" x14ac:dyDescent="0.3">
      <c r="A976" s="227">
        <v>810919</v>
      </c>
      <c r="B976" s="227" t="s">
        <v>2774</v>
      </c>
      <c r="C976" s="227" t="s">
        <v>450</v>
      </c>
      <c r="D976" s="227" t="s">
        <v>553</v>
      </c>
      <c r="E976" s="227">
        <v>1</v>
      </c>
      <c r="F976" s="228">
        <v>35962</v>
      </c>
      <c r="G976" s="227" t="s">
        <v>237</v>
      </c>
      <c r="H976" s="229">
        <v>1</v>
      </c>
      <c r="I976" s="231">
        <v>5</v>
      </c>
      <c r="J976" s="231"/>
    </row>
    <row r="977" spans="1:10" x14ac:dyDescent="0.3">
      <c r="A977" s="227">
        <v>810938</v>
      </c>
      <c r="B977" s="227" t="s">
        <v>2775</v>
      </c>
      <c r="C977" s="227" t="s">
        <v>64</v>
      </c>
      <c r="D977" s="227" t="s">
        <v>627</v>
      </c>
      <c r="E977" s="227">
        <v>1</v>
      </c>
      <c r="H977" s="229">
        <v>1</v>
      </c>
      <c r="I977" s="231">
        <v>5</v>
      </c>
      <c r="J977" s="231"/>
    </row>
    <row r="978" spans="1:10" x14ac:dyDescent="0.3">
      <c r="A978" s="227">
        <v>810968</v>
      </c>
      <c r="B978" s="227" t="s">
        <v>2783</v>
      </c>
      <c r="C978" s="227" t="s">
        <v>425</v>
      </c>
      <c r="D978" s="227" t="s">
        <v>1250</v>
      </c>
      <c r="E978" s="227">
        <v>1</v>
      </c>
      <c r="F978" s="228">
        <v>29398</v>
      </c>
      <c r="G978" s="227" t="s">
        <v>561</v>
      </c>
      <c r="H978" s="229">
        <v>1</v>
      </c>
      <c r="I978" s="231">
        <v>5</v>
      </c>
      <c r="J978" s="231"/>
    </row>
    <row r="979" spans="1:10" x14ac:dyDescent="0.3">
      <c r="A979" s="227">
        <v>811049</v>
      </c>
      <c r="B979" s="227" t="s">
        <v>2796</v>
      </c>
      <c r="C979" s="227" t="s">
        <v>115</v>
      </c>
      <c r="D979" s="227" t="s">
        <v>705</v>
      </c>
      <c r="E979" s="227">
        <v>1</v>
      </c>
      <c r="F979" s="228">
        <v>33637</v>
      </c>
      <c r="G979" s="227" t="s">
        <v>249</v>
      </c>
      <c r="H979" s="229">
        <v>1</v>
      </c>
      <c r="I979" s="231">
        <v>5</v>
      </c>
      <c r="J979" s="231"/>
    </row>
    <row r="980" spans="1:10" x14ac:dyDescent="0.3">
      <c r="A980" s="227">
        <v>811071</v>
      </c>
      <c r="B980" s="227" t="s">
        <v>2803</v>
      </c>
      <c r="C980" s="227" t="s">
        <v>2804</v>
      </c>
      <c r="D980" s="227" t="s">
        <v>2805</v>
      </c>
      <c r="E980" s="227">
        <v>1</v>
      </c>
      <c r="F980" s="228">
        <v>28918</v>
      </c>
      <c r="G980" s="227" t="s">
        <v>235</v>
      </c>
      <c r="H980" s="229">
        <v>1</v>
      </c>
      <c r="I980" s="231">
        <v>5</v>
      </c>
      <c r="J980" s="231"/>
    </row>
    <row r="981" spans="1:10" x14ac:dyDescent="0.3">
      <c r="A981" s="227">
        <v>811079</v>
      </c>
      <c r="B981" s="227" t="s">
        <v>2806</v>
      </c>
      <c r="C981" s="227" t="s">
        <v>144</v>
      </c>
      <c r="D981" s="227" t="s">
        <v>2182</v>
      </c>
      <c r="E981" s="227">
        <v>1</v>
      </c>
      <c r="F981" s="228">
        <v>36312</v>
      </c>
      <c r="G981" s="227" t="s">
        <v>2319</v>
      </c>
      <c r="H981" s="229">
        <v>1</v>
      </c>
      <c r="I981" s="231">
        <v>5</v>
      </c>
      <c r="J981" s="231"/>
    </row>
    <row r="982" spans="1:10" x14ac:dyDescent="0.3">
      <c r="A982" s="227">
        <v>811107</v>
      </c>
      <c r="B982" s="227" t="s">
        <v>2811</v>
      </c>
      <c r="C982" s="227" t="s">
        <v>453</v>
      </c>
      <c r="D982" s="227" t="s">
        <v>2812</v>
      </c>
      <c r="E982" s="227">
        <v>1</v>
      </c>
      <c r="F982" s="228">
        <v>31416</v>
      </c>
      <c r="G982" s="227" t="s">
        <v>642</v>
      </c>
      <c r="H982" s="229">
        <v>1</v>
      </c>
      <c r="I982" s="231">
        <v>5</v>
      </c>
      <c r="J982" s="231"/>
    </row>
    <row r="983" spans="1:10" x14ac:dyDescent="0.3">
      <c r="A983" s="227">
        <v>811231</v>
      </c>
      <c r="B983" s="227" t="s">
        <v>2838</v>
      </c>
      <c r="C983" s="227" t="s">
        <v>2839</v>
      </c>
      <c r="D983" s="227" t="s">
        <v>774</v>
      </c>
      <c r="E983" s="227">
        <v>1</v>
      </c>
      <c r="F983" s="228">
        <v>31126</v>
      </c>
      <c r="G983" s="227" t="s">
        <v>586</v>
      </c>
      <c r="H983" s="229">
        <v>1</v>
      </c>
      <c r="I983" s="231">
        <v>5</v>
      </c>
      <c r="J983" s="231"/>
    </row>
    <row r="984" spans="1:10" x14ac:dyDescent="0.3">
      <c r="A984" s="227">
        <v>811235</v>
      </c>
      <c r="B984" s="227" t="s">
        <v>2840</v>
      </c>
      <c r="C984" s="227" t="s">
        <v>89</v>
      </c>
      <c r="D984" s="227" t="s">
        <v>662</v>
      </c>
      <c r="E984" s="227">
        <v>1</v>
      </c>
      <c r="F984" s="228">
        <v>31544</v>
      </c>
      <c r="G984" s="227" t="s">
        <v>665</v>
      </c>
      <c r="H984" s="229">
        <v>1</v>
      </c>
      <c r="I984" s="231">
        <v>5</v>
      </c>
      <c r="J984" s="231"/>
    </row>
    <row r="985" spans="1:10" x14ac:dyDescent="0.3">
      <c r="A985" s="227">
        <v>811253</v>
      </c>
      <c r="B985" s="227" t="s">
        <v>2845</v>
      </c>
      <c r="C985" s="227" t="s">
        <v>2846</v>
      </c>
      <c r="D985" s="227" t="s">
        <v>576</v>
      </c>
      <c r="E985" s="227">
        <v>1</v>
      </c>
      <c r="F985" s="228">
        <v>34335</v>
      </c>
      <c r="G985" s="227" t="s">
        <v>741</v>
      </c>
      <c r="H985" s="229">
        <v>1</v>
      </c>
      <c r="I985" s="231">
        <v>5</v>
      </c>
      <c r="J985" s="231"/>
    </row>
    <row r="986" spans="1:10" x14ac:dyDescent="0.3">
      <c r="A986" s="227">
        <v>811275</v>
      </c>
      <c r="B986" s="227" t="s">
        <v>2849</v>
      </c>
      <c r="C986" s="227" t="s">
        <v>2850</v>
      </c>
      <c r="D986" s="227" t="s">
        <v>500</v>
      </c>
      <c r="E986" s="227">
        <v>1</v>
      </c>
      <c r="F986" s="228">
        <v>27498</v>
      </c>
      <c r="G986" s="227" t="s">
        <v>235</v>
      </c>
      <c r="H986" s="229">
        <v>1</v>
      </c>
      <c r="I986" s="231">
        <v>5</v>
      </c>
      <c r="J986" s="231"/>
    </row>
    <row r="987" spans="1:10" x14ac:dyDescent="0.3">
      <c r="A987" s="227">
        <v>811277</v>
      </c>
      <c r="B987" s="227" t="s">
        <v>2851</v>
      </c>
      <c r="C987" s="227" t="s">
        <v>93</v>
      </c>
      <c r="D987" s="227" t="s">
        <v>507</v>
      </c>
      <c r="E987" s="227">
        <v>1</v>
      </c>
      <c r="F987" s="228">
        <v>36161</v>
      </c>
      <c r="G987" s="227" t="s">
        <v>235</v>
      </c>
      <c r="H987" s="229">
        <v>1</v>
      </c>
      <c r="I987" s="231">
        <v>5</v>
      </c>
      <c r="J987" s="231"/>
    </row>
    <row r="988" spans="1:10" x14ac:dyDescent="0.3">
      <c r="A988" s="227">
        <v>811284</v>
      </c>
      <c r="B988" s="227" t="s">
        <v>2854</v>
      </c>
      <c r="C988" s="227" t="s">
        <v>293</v>
      </c>
      <c r="D988" s="227" t="s">
        <v>803</v>
      </c>
      <c r="E988" s="227">
        <v>1</v>
      </c>
      <c r="F988" s="228">
        <v>35092</v>
      </c>
      <c r="G988" s="227" t="s">
        <v>1219</v>
      </c>
      <c r="H988" s="229">
        <v>1</v>
      </c>
      <c r="I988" s="231">
        <v>5</v>
      </c>
      <c r="J988" s="231"/>
    </row>
    <row r="989" spans="1:10" x14ac:dyDescent="0.3">
      <c r="A989" s="227">
        <v>811297</v>
      </c>
      <c r="B989" s="227" t="s">
        <v>2855</v>
      </c>
      <c r="C989" s="227" t="s">
        <v>82</v>
      </c>
      <c r="D989" s="227" t="s">
        <v>2856</v>
      </c>
      <c r="E989" s="227">
        <v>1</v>
      </c>
      <c r="F989" s="228">
        <v>35553</v>
      </c>
      <c r="G989" s="227" t="s">
        <v>2857</v>
      </c>
      <c r="H989" s="229">
        <v>1</v>
      </c>
      <c r="I989" s="231">
        <v>5</v>
      </c>
      <c r="J989" s="231"/>
    </row>
    <row r="990" spans="1:10" x14ac:dyDescent="0.3">
      <c r="A990" s="227">
        <v>811301</v>
      </c>
      <c r="B990" s="227" t="s">
        <v>2860</v>
      </c>
      <c r="C990" s="227" t="s">
        <v>1063</v>
      </c>
      <c r="D990" s="227" t="s">
        <v>752</v>
      </c>
      <c r="E990" s="227">
        <v>1</v>
      </c>
      <c r="F990" s="228">
        <v>32515</v>
      </c>
      <c r="G990" s="227" t="s">
        <v>646</v>
      </c>
      <c r="H990" s="229">
        <v>1</v>
      </c>
      <c r="I990" s="231">
        <v>5</v>
      </c>
      <c r="J990" s="231"/>
    </row>
    <row r="991" spans="1:10" x14ac:dyDescent="0.3">
      <c r="A991" s="227">
        <v>811306</v>
      </c>
      <c r="B991" s="227" t="s">
        <v>2861</v>
      </c>
      <c r="C991" s="227" t="s">
        <v>66</v>
      </c>
      <c r="D991" s="227" t="s">
        <v>550</v>
      </c>
      <c r="E991" s="227">
        <v>1</v>
      </c>
      <c r="G991" s="227" t="s">
        <v>235</v>
      </c>
      <c r="H991" s="229">
        <v>1</v>
      </c>
      <c r="I991" s="231">
        <v>5</v>
      </c>
      <c r="J991" s="231"/>
    </row>
    <row r="992" spans="1:10" x14ac:dyDescent="0.3">
      <c r="A992" s="227">
        <v>811311</v>
      </c>
      <c r="B992" s="227" t="s">
        <v>457</v>
      </c>
      <c r="C992" s="227" t="s">
        <v>2862</v>
      </c>
      <c r="D992" s="227" t="s">
        <v>500</v>
      </c>
      <c r="E992" s="227">
        <v>1</v>
      </c>
      <c r="F992" s="228">
        <v>35823</v>
      </c>
      <c r="G992" s="227" t="s">
        <v>235</v>
      </c>
      <c r="H992" s="229">
        <v>1</v>
      </c>
      <c r="I992" s="231">
        <v>5</v>
      </c>
      <c r="J992" s="231"/>
    </row>
    <row r="993" spans="1:10" x14ac:dyDescent="0.3">
      <c r="A993" s="227">
        <v>811324</v>
      </c>
      <c r="B993" s="227" t="s">
        <v>2863</v>
      </c>
      <c r="C993" s="227" t="s">
        <v>136</v>
      </c>
      <c r="D993" s="227" t="s">
        <v>2408</v>
      </c>
      <c r="E993" s="227">
        <v>1</v>
      </c>
      <c r="F993" s="228">
        <v>35774</v>
      </c>
      <c r="G993" s="227" t="s">
        <v>235</v>
      </c>
      <c r="H993" s="229">
        <v>1</v>
      </c>
      <c r="I993" s="231">
        <v>5</v>
      </c>
      <c r="J993" s="231"/>
    </row>
    <row r="994" spans="1:10" x14ac:dyDescent="0.3">
      <c r="A994" s="227">
        <v>811327</v>
      </c>
      <c r="B994" s="227" t="s">
        <v>2864</v>
      </c>
      <c r="C994" s="227" t="s">
        <v>86</v>
      </c>
      <c r="D994" s="227" t="s">
        <v>553</v>
      </c>
      <c r="E994" s="227">
        <v>1</v>
      </c>
      <c r="F994" s="228">
        <v>35433</v>
      </c>
      <c r="G994" s="227" t="s">
        <v>235</v>
      </c>
      <c r="H994" s="229">
        <v>1</v>
      </c>
      <c r="I994" s="231">
        <v>5</v>
      </c>
      <c r="J994" s="231"/>
    </row>
    <row r="995" spans="1:10" x14ac:dyDescent="0.3">
      <c r="A995" s="227">
        <v>811340</v>
      </c>
      <c r="B995" s="227" t="s">
        <v>2865</v>
      </c>
      <c r="C995" s="227" t="s">
        <v>102</v>
      </c>
      <c r="D995" s="227" t="s">
        <v>816</v>
      </c>
      <c r="E995" s="227">
        <v>1</v>
      </c>
      <c r="F995" s="228">
        <v>35855</v>
      </c>
      <c r="G995" s="227" t="s">
        <v>645</v>
      </c>
      <c r="H995" s="229">
        <v>1</v>
      </c>
      <c r="I995" s="231">
        <v>5</v>
      </c>
      <c r="J995" s="231"/>
    </row>
    <row r="996" spans="1:10" x14ac:dyDescent="0.3">
      <c r="A996" s="227">
        <v>811349</v>
      </c>
      <c r="B996" s="227" t="s">
        <v>2867</v>
      </c>
      <c r="C996" s="227" t="s">
        <v>417</v>
      </c>
      <c r="D996" s="227" t="s">
        <v>2868</v>
      </c>
      <c r="E996" s="227">
        <v>1</v>
      </c>
      <c r="F996" s="228">
        <v>35082</v>
      </c>
      <c r="G996" s="227" t="s">
        <v>1258</v>
      </c>
      <c r="H996" s="229">
        <v>1</v>
      </c>
      <c r="I996" s="231">
        <v>5</v>
      </c>
      <c r="J996" s="231"/>
    </row>
    <row r="997" spans="1:10" x14ac:dyDescent="0.3">
      <c r="A997" s="227">
        <v>811391</v>
      </c>
      <c r="B997" s="227" t="s">
        <v>2874</v>
      </c>
      <c r="C997" s="227" t="s">
        <v>65</v>
      </c>
      <c r="D997" s="227" t="s">
        <v>546</v>
      </c>
      <c r="E997" s="227">
        <v>1</v>
      </c>
      <c r="F997" s="228">
        <v>33423</v>
      </c>
      <c r="G997" s="227" t="s">
        <v>510</v>
      </c>
      <c r="H997" s="229">
        <v>1</v>
      </c>
      <c r="I997" s="231">
        <v>5</v>
      </c>
      <c r="J997" s="231"/>
    </row>
    <row r="998" spans="1:10" x14ac:dyDescent="0.3">
      <c r="A998" s="227">
        <v>811404</v>
      </c>
      <c r="B998" s="227" t="s">
        <v>2875</v>
      </c>
      <c r="C998" s="227" t="s">
        <v>111</v>
      </c>
      <c r="D998" s="227" t="s">
        <v>189</v>
      </c>
      <c r="E998" s="227">
        <v>1</v>
      </c>
      <c r="F998" s="228">
        <v>35950</v>
      </c>
      <c r="G998" s="227" t="s">
        <v>510</v>
      </c>
      <c r="H998" s="229">
        <v>1</v>
      </c>
      <c r="I998" s="231">
        <v>5</v>
      </c>
      <c r="J998" s="231"/>
    </row>
    <row r="999" spans="1:10" x14ac:dyDescent="0.3">
      <c r="A999" s="227">
        <v>811427</v>
      </c>
      <c r="B999" s="227" t="s">
        <v>2881</v>
      </c>
      <c r="C999" s="227" t="s">
        <v>191</v>
      </c>
      <c r="D999" s="227" t="s">
        <v>529</v>
      </c>
      <c r="E999" s="227">
        <v>1</v>
      </c>
      <c r="F999" s="228">
        <v>35504</v>
      </c>
      <c r="G999" s="227" t="s">
        <v>235</v>
      </c>
      <c r="H999" s="229">
        <v>1</v>
      </c>
      <c r="I999" s="231">
        <v>5</v>
      </c>
      <c r="J999" s="231"/>
    </row>
    <row r="1000" spans="1:10" x14ac:dyDescent="0.3">
      <c r="A1000" s="227">
        <v>811455</v>
      </c>
      <c r="B1000" s="227" t="s">
        <v>2887</v>
      </c>
      <c r="C1000" s="227" t="s">
        <v>1137</v>
      </c>
      <c r="D1000" s="227" t="s">
        <v>694</v>
      </c>
      <c r="E1000" s="227">
        <v>1</v>
      </c>
      <c r="F1000" s="228">
        <v>35508</v>
      </c>
      <c r="G1000" s="227" t="s">
        <v>235</v>
      </c>
      <c r="H1000" s="229">
        <v>1</v>
      </c>
      <c r="I1000" s="231">
        <v>5</v>
      </c>
      <c r="J1000" s="231"/>
    </row>
    <row r="1001" spans="1:10" x14ac:dyDescent="0.3">
      <c r="A1001" s="227">
        <v>811456</v>
      </c>
      <c r="B1001" s="227" t="s">
        <v>2888</v>
      </c>
      <c r="C1001" s="227" t="s">
        <v>72</v>
      </c>
      <c r="D1001" s="227" t="s">
        <v>635</v>
      </c>
      <c r="E1001" s="227">
        <v>1</v>
      </c>
      <c r="F1001" s="228">
        <v>28467</v>
      </c>
      <c r="G1001" s="227" t="s">
        <v>235</v>
      </c>
      <c r="H1001" s="229">
        <v>1</v>
      </c>
      <c r="I1001" s="231">
        <v>5</v>
      </c>
      <c r="J1001" s="231"/>
    </row>
    <row r="1002" spans="1:10" x14ac:dyDescent="0.3">
      <c r="A1002" s="227">
        <v>811465</v>
      </c>
      <c r="B1002" s="227" t="s">
        <v>2891</v>
      </c>
      <c r="C1002" s="227" t="s">
        <v>68</v>
      </c>
      <c r="D1002" s="227" t="s">
        <v>685</v>
      </c>
      <c r="E1002" s="227">
        <v>1</v>
      </c>
      <c r="F1002" s="228">
        <v>35796</v>
      </c>
      <c r="G1002" s="227" t="s">
        <v>235</v>
      </c>
      <c r="H1002" s="229">
        <v>1</v>
      </c>
      <c r="I1002" s="231">
        <v>5</v>
      </c>
      <c r="J1002" s="231"/>
    </row>
    <row r="1003" spans="1:10" x14ac:dyDescent="0.3">
      <c r="A1003" s="227">
        <v>811515</v>
      </c>
      <c r="B1003" s="227" t="s">
        <v>2894</v>
      </c>
      <c r="C1003" s="227" t="s">
        <v>106</v>
      </c>
      <c r="D1003" s="227" t="s">
        <v>744</v>
      </c>
      <c r="E1003" s="227">
        <v>1</v>
      </c>
      <c r="F1003" s="228">
        <v>32395</v>
      </c>
      <c r="G1003" s="227" t="s">
        <v>237</v>
      </c>
      <c r="H1003" s="229">
        <v>1</v>
      </c>
      <c r="I1003" s="231">
        <v>5</v>
      </c>
      <c r="J1003" s="231"/>
    </row>
    <row r="1004" spans="1:10" x14ac:dyDescent="0.3">
      <c r="A1004" s="227">
        <v>811541</v>
      </c>
      <c r="B1004" s="227" t="s">
        <v>2896</v>
      </c>
      <c r="C1004" s="227" t="s">
        <v>64</v>
      </c>
      <c r="D1004" s="227" t="s">
        <v>2305</v>
      </c>
      <c r="E1004" s="227">
        <v>1</v>
      </c>
      <c r="F1004" s="228">
        <v>34585</v>
      </c>
      <c r="G1004" s="227" t="s">
        <v>235</v>
      </c>
      <c r="H1004" s="229">
        <v>1</v>
      </c>
      <c r="I1004" s="231">
        <v>5</v>
      </c>
      <c r="J1004" s="231"/>
    </row>
    <row r="1005" spans="1:10" x14ac:dyDescent="0.3">
      <c r="A1005" s="227">
        <v>811542</v>
      </c>
      <c r="B1005" s="227" t="s">
        <v>2897</v>
      </c>
      <c r="C1005" s="227" t="s">
        <v>110</v>
      </c>
      <c r="D1005" s="227" t="s">
        <v>713</v>
      </c>
      <c r="E1005" s="227">
        <v>1</v>
      </c>
      <c r="F1005" s="228">
        <v>36161</v>
      </c>
      <c r="G1005" s="227" t="s">
        <v>235</v>
      </c>
      <c r="H1005" s="229">
        <v>1</v>
      </c>
      <c r="I1005" s="231">
        <v>5</v>
      </c>
      <c r="J1005" s="231"/>
    </row>
    <row r="1006" spans="1:10" x14ac:dyDescent="0.3">
      <c r="A1006" s="227">
        <v>811556</v>
      </c>
      <c r="B1006" s="227" t="s">
        <v>2900</v>
      </c>
      <c r="C1006" s="227" t="s">
        <v>2901</v>
      </c>
      <c r="D1006" s="227" t="s">
        <v>615</v>
      </c>
      <c r="E1006" s="227">
        <v>1</v>
      </c>
      <c r="F1006" s="228">
        <v>34879</v>
      </c>
      <c r="G1006" s="227" t="s">
        <v>1221</v>
      </c>
      <c r="H1006" s="229">
        <v>1</v>
      </c>
      <c r="I1006" s="231">
        <v>5</v>
      </c>
      <c r="J1006" s="231"/>
    </row>
    <row r="1007" spans="1:10" x14ac:dyDescent="0.3">
      <c r="A1007" s="227">
        <v>811560</v>
      </c>
      <c r="B1007" s="227" t="s">
        <v>2902</v>
      </c>
      <c r="C1007" s="227" t="s">
        <v>406</v>
      </c>
      <c r="D1007" s="227" t="s">
        <v>1283</v>
      </c>
      <c r="E1007" s="227">
        <v>1</v>
      </c>
      <c r="F1007" s="228">
        <v>35445</v>
      </c>
      <c r="G1007" s="227" t="s">
        <v>253</v>
      </c>
      <c r="H1007" s="229">
        <v>1</v>
      </c>
      <c r="I1007" s="231">
        <v>5</v>
      </c>
      <c r="J1007" s="231"/>
    </row>
    <row r="1008" spans="1:10" x14ac:dyDescent="0.3">
      <c r="A1008" s="227">
        <v>811564</v>
      </c>
      <c r="B1008" s="227" t="s">
        <v>2903</v>
      </c>
      <c r="C1008" s="227" t="s">
        <v>176</v>
      </c>
      <c r="D1008" s="227" t="s">
        <v>573</v>
      </c>
      <c r="E1008" s="227">
        <v>1</v>
      </c>
      <c r="F1008" s="228">
        <v>34669</v>
      </c>
      <c r="G1008" s="227" t="s">
        <v>235</v>
      </c>
      <c r="H1008" s="229">
        <v>1</v>
      </c>
      <c r="I1008" s="231">
        <v>5</v>
      </c>
      <c r="J1008" s="231"/>
    </row>
    <row r="1009" spans="1:10" x14ac:dyDescent="0.3">
      <c r="A1009" s="227">
        <v>811569</v>
      </c>
      <c r="B1009" s="227" t="s">
        <v>2904</v>
      </c>
      <c r="C1009" s="227" t="s">
        <v>123</v>
      </c>
      <c r="D1009" s="227" t="s">
        <v>641</v>
      </c>
      <c r="E1009" s="227">
        <v>1</v>
      </c>
      <c r="F1009" s="228">
        <v>31564</v>
      </c>
      <c r="G1009" s="227" t="s">
        <v>235</v>
      </c>
      <c r="H1009" s="229">
        <v>1</v>
      </c>
      <c r="I1009" s="231">
        <v>5</v>
      </c>
      <c r="J1009" s="231"/>
    </row>
    <row r="1010" spans="1:10" x14ac:dyDescent="0.3">
      <c r="A1010" s="227">
        <v>811572</v>
      </c>
      <c r="B1010" s="227" t="s">
        <v>2905</v>
      </c>
      <c r="C1010" s="227" t="s">
        <v>443</v>
      </c>
      <c r="D1010" s="227" t="s">
        <v>847</v>
      </c>
      <c r="E1010" s="227">
        <v>1</v>
      </c>
      <c r="F1010" s="228">
        <v>35220</v>
      </c>
      <c r="G1010" s="227" t="s">
        <v>235</v>
      </c>
      <c r="H1010" s="229">
        <v>1</v>
      </c>
      <c r="I1010" s="231">
        <v>5</v>
      </c>
      <c r="J1010" s="231"/>
    </row>
    <row r="1011" spans="1:10" x14ac:dyDescent="0.3">
      <c r="A1011" s="227">
        <v>811574</v>
      </c>
      <c r="B1011" s="227" t="s">
        <v>2906</v>
      </c>
      <c r="C1011" s="227" t="s">
        <v>2907</v>
      </c>
      <c r="D1011" s="227" t="s">
        <v>847</v>
      </c>
      <c r="E1011" s="227">
        <v>1</v>
      </c>
      <c r="F1011" s="228">
        <v>35220</v>
      </c>
      <c r="G1011" s="227" t="s">
        <v>235</v>
      </c>
      <c r="H1011" s="229">
        <v>1</v>
      </c>
      <c r="I1011" s="231">
        <v>5</v>
      </c>
      <c r="J1011" s="231"/>
    </row>
    <row r="1012" spans="1:10" x14ac:dyDescent="0.3">
      <c r="A1012" s="227">
        <v>811585</v>
      </c>
      <c r="B1012" s="227" t="s">
        <v>2909</v>
      </c>
      <c r="C1012" s="227" t="s">
        <v>93</v>
      </c>
      <c r="D1012" s="227" t="s">
        <v>666</v>
      </c>
      <c r="E1012" s="227">
        <v>1</v>
      </c>
      <c r="F1012" s="228">
        <v>29983</v>
      </c>
      <c r="G1012" s="227" t="s">
        <v>2910</v>
      </c>
      <c r="H1012" s="229">
        <v>1</v>
      </c>
      <c r="I1012" s="231">
        <v>5</v>
      </c>
      <c r="J1012" s="231"/>
    </row>
    <row r="1013" spans="1:10" x14ac:dyDescent="0.3">
      <c r="A1013" s="227">
        <v>811663</v>
      </c>
      <c r="B1013" s="227" t="s">
        <v>2923</v>
      </c>
      <c r="C1013" s="227" t="s">
        <v>221</v>
      </c>
      <c r="D1013" s="227" t="s">
        <v>2924</v>
      </c>
      <c r="E1013" s="227">
        <v>1</v>
      </c>
      <c r="G1013" s="227" t="s">
        <v>586</v>
      </c>
      <c r="H1013" s="229">
        <v>1</v>
      </c>
      <c r="I1013" s="231">
        <v>5</v>
      </c>
      <c r="J1013" s="231"/>
    </row>
    <row r="1014" spans="1:10" x14ac:dyDescent="0.3">
      <c r="A1014" s="227">
        <v>811727</v>
      </c>
      <c r="B1014" s="227" t="s">
        <v>2935</v>
      </c>
      <c r="C1014" s="227" t="s">
        <v>101</v>
      </c>
      <c r="D1014" s="227" t="s">
        <v>1198</v>
      </c>
      <c r="E1014" s="227">
        <v>1</v>
      </c>
      <c r="G1014" s="227" t="s">
        <v>235</v>
      </c>
      <c r="H1014" s="229">
        <v>1</v>
      </c>
      <c r="I1014" s="231">
        <v>5</v>
      </c>
      <c r="J1014" s="231"/>
    </row>
    <row r="1015" spans="1:10" x14ac:dyDescent="0.3">
      <c r="A1015" s="227">
        <v>811743</v>
      </c>
      <c r="B1015" s="227" t="s">
        <v>2937</v>
      </c>
      <c r="C1015" s="227" t="s">
        <v>149</v>
      </c>
      <c r="D1015" s="227" t="s">
        <v>825</v>
      </c>
      <c r="E1015" s="227">
        <v>1</v>
      </c>
      <c r="F1015" s="228">
        <v>36161</v>
      </c>
      <c r="G1015" s="227" t="s">
        <v>822</v>
      </c>
      <c r="H1015" s="229">
        <v>1</v>
      </c>
      <c r="I1015" s="231">
        <v>5</v>
      </c>
      <c r="J1015" s="231"/>
    </row>
    <row r="1016" spans="1:10" x14ac:dyDescent="0.3">
      <c r="A1016" s="227">
        <v>811817</v>
      </c>
      <c r="B1016" s="227" t="s">
        <v>2951</v>
      </c>
      <c r="C1016" s="227" t="s">
        <v>113</v>
      </c>
      <c r="D1016" s="227" t="s">
        <v>2952</v>
      </c>
      <c r="E1016" s="227">
        <v>1</v>
      </c>
      <c r="F1016" s="228">
        <v>32888</v>
      </c>
      <c r="G1016" s="227" t="s">
        <v>595</v>
      </c>
      <c r="H1016" s="229">
        <v>1</v>
      </c>
      <c r="I1016" s="231">
        <v>5</v>
      </c>
      <c r="J1016" s="231"/>
    </row>
    <row r="1017" spans="1:10" x14ac:dyDescent="0.3">
      <c r="A1017" s="227">
        <v>811887</v>
      </c>
      <c r="B1017" s="227" t="s">
        <v>2960</v>
      </c>
      <c r="C1017" s="227" t="s">
        <v>68</v>
      </c>
      <c r="D1017" s="227" t="s">
        <v>836</v>
      </c>
      <c r="E1017" s="227">
        <v>1</v>
      </c>
      <c r="F1017" s="228">
        <v>32874</v>
      </c>
      <c r="G1017" s="227" t="s">
        <v>235</v>
      </c>
      <c r="H1017" s="229">
        <v>1</v>
      </c>
      <c r="I1017" s="231">
        <v>5</v>
      </c>
      <c r="J1017" s="231"/>
    </row>
    <row r="1018" spans="1:10" x14ac:dyDescent="0.3">
      <c r="A1018" s="227">
        <v>811961</v>
      </c>
      <c r="B1018" s="227" t="s">
        <v>2969</v>
      </c>
      <c r="C1018" s="227" t="s">
        <v>102</v>
      </c>
      <c r="D1018" s="227" t="s">
        <v>1230</v>
      </c>
      <c r="E1018" s="227">
        <v>1</v>
      </c>
      <c r="F1018" s="228">
        <v>33970</v>
      </c>
      <c r="G1018" s="227" t="s">
        <v>237</v>
      </c>
      <c r="H1018" s="229">
        <v>1</v>
      </c>
      <c r="I1018" s="231">
        <v>5</v>
      </c>
      <c r="J1018" s="231"/>
    </row>
    <row r="1019" spans="1:10" x14ac:dyDescent="0.3">
      <c r="A1019" s="227">
        <v>811982</v>
      </c>
      <c r="B1019" s="227" t="s">
        <v>2972</v>
      </c>
      <c r="C1019" s="227" t="s">
        <v>86</v>
      </c>
      <c r="D1019" s="227" t="s">
        <v>500</v>
      </c>
      <c r="E1019" s="227">
        <v>1</v>
      </c>
      <c r="F1019" s="228">
        <v>36441</v>
      </c>
      <c r="G1019" s="227" t="s">
        <v>793</v>
      </c>
      <c r="H1019" s="229">
        <v>1</v>
      </c>
      <c r="I1019" s="231">
        <v>5</v>
      </c>
      <c r="J1019" s="231"/>
    </row>
    <row r="1020" spans="1:10" x14ac:dyDescent="0.3">
      <c r="A1020" s="227">
        <v>811984</v>
      </c>
      <c r="B1020" s="227" t="s">
        <v>1211</v>
      </c>
      <c r="C1020" s="227" t="s">
        <v>364</v>
      </c>
      <c r="D1020" s="227" t="s">
        <v>2973</v>
      </c>
      <c r="E1020" s="227">
        <v>1</v>
      </c>
      <c r="F1020" s="228">
        <v>35497</v>
      </c>
      <c r="G1020" s="227" t="s">
        <v>554</v>
      </c>
      <c r="H1020" s="229">
        <v>1</v>
      </c>
      <c r="I1020" s="231">
        <v>5</v>
      </c>
      <c r="J1020" s="231"/>
    </row>
    <row r="1021" spans="1:10" x14ac:dyDescent="0.3">
      <c r="A1021" s="227">
        <v>811994</v>
      </c>
      <c r="B1021" s="227" t="s">
        <v>2974</v>
      </c>
      <c r="C1021" s="227" t="s">
        <v>67</v>
      </c>
      <c r="D1021" s="227" t="s">
        <v>601</v>
      </c>
      <c r="E1021" s="227">
        <v>1</v>
      </c>
      <c r="F1021" s="228">
        <v>36526</v>
      </c>
      <c r="G1021" s="227" t="s">
        <v>1246</v>
      </c>
      <c r="H1021" s="229">
        <v>1</v>
      </c>
      <c r="I1021" s="231">
        <v>5</v>
      </c>
      <c r="J1021" s="231"/>
    </row>
    <row r="1022" spans="1:10" x14ac:dyDescent="0.3">
      <c r="A1022" s="227">
        <v>811995</v>
      </c>
      <c r="B1022" s="227" t="s">
        <v>2975</v>
      </c>
      <c r="C1022" s="227" t="s">
        <v>2976</v>
      </c>
      <c r="D1022" s="227" t="s">
        <v>507</v>
      </c>
      <c r="E1022" s="227">
        <v>1</v>
      </c>
      <c r="F1022" s="228">
        <v>36526</v>
      </c>
      <c r="G1022" s="227" t="s">
        <v>689</v>
      </c>
      <c r="H1022" s="229">
        <v>1</v>
      </c>
      <c r="I1022" s="231">
        <v>5</v>
      </c>
      <c r="J1022" s="231"/>
    </row>
    <row r="1023" spans="1:10" x14ac:dyDescent="0.3">
      <c r="A1023" s="227">
        <v>811997</v>
      </c>
      <c r="B1023" s="227" t="s">
        <v>2977</v>
      </c>
      <c r="C1023" s="227" t="s">
        <v>157</v>
      </c>
      <c r="D1023" s="227" t="s">
        <v>1265</v>
      </c>
      <c r="E1023" s="227">
        <v>1</v>
      </c>
      <c r="F1023" s="228">
        <v>35800</v>
      </c>
      <c r="G1023" s="227" t="s">
        <v>2978</v>
      </c>
      <c r="H1023" s="229">
        <v>1</v>
      </c>
      <c r="I1023" s="231">
        <v>5</v>
      </c>
      <c r="J1023" s="231"/>
    </row>
    <row r="1024" spans="1:10" x14ac:dyDescent="0.3">
      <c r="A1024" s="227">
        <v>811998</v>
      </c>
      <c r="B1024" s="227" t="s">
        <v>2979</v>
      </c>
      <c r="C1024" s="227" t="s">
        <v>96</v>
      </c>
      <c r="D1024" s="227" t="s">
        <v>2980</v>
      </c>
      <c r="E1024" s="227">
        <v>1</v>
      </c>
      <c r="F1024" s="228">
        <v>36385</v>
      </c>
      <c r="G1024" s="227" t="s">
        <v>1365</v>
      </c>
      <c r="H1024" s="229">
        <v>1</v>
      </c>
      <c r="I1024" s="231">
        <v>5</v>
      </c>
      <c r="J1024" s="231"/>
    </row>
    <row r="1025" spans="1:10" x14ac:dyDescent="0.3">
      <c r="A1025" s="227">
        <v>812011</v>
      </c>
      <c r="B1025" s="227" t="s">
        <v>1130</v>
      </c>
      <c r="C1025" s="227" t="s">
        <v>1109</v>
      </c>
      <c r="D1025" s="227" t="s">
        <v>880</v>
      </c>
      <c r="E1025" s="227">
        <v>1</v>
      </c>
      <c r="F1025" s="228">
        <v>36448</v>
      </c>
      <c r="G1025" s="227" t="s">
        <v>2981</v>
      </c>
      <c r="H1025" s="229">
        <v>1</v>
      </c>
      <c r="I1025" s="231">
        <v>5</v>
      </c>
      <c r="J1025" s="231"/>
    </row>
    <row r="1026" spans="1:10" x14ac:dyDescent="0.3">
      <c r="A1026" s="227">
        <v>812022</v>
      </c>
      <c r="B1026" s="227" t="s">
        <v>2983</v>
      </c>
      <c r="C1026" s="227" t="s">
        <v>66</v>
      </c>
      <c r="D1026" s="227" t="s">
        <v>588</v>
      </c>
      <c r="E1026" s="227">
        <v>1</v>
      </c>
      <c r="F1026" s="228">
        <v>31937</v>
      </c>
      <c r="G1026" s="227" t="s">
        <v>235</v>
      </c>
      <c r="H1026" s="229">
        <v>1</v>
      </c>
      <c r="I1026" s="231">
        <v>5</v>
      </c>
      <c r="J1026" s="231"/>
    </row>
    <row r="1027" spans="1:10" x14ac:dyDescent="0.3">
      <c r="A1027" s="227">
        <v>812027</v>
      </c>
      <c r="B1027" s="227" t="s">
        <v>2984</v>
      </c>
      <c r="C1027" s="227" t="s">
        <v>64</v>
      </c>
      <c r="D1027" s="227" t="s">
        <v>560</v>
      </c>
      <c r="E1027" s="227">
        <v>1</v>
      </c>
      <c r="F1027" s="228">
        <v>28272</v>
      </c>
      <c r="G1027" s="227" t="s">
        <v>235</v>
      </c>
      <c r="H1027" s="229">
        <v>1</v>
      </c>
      <c r="I1027" s="231">
        <v>5</v>
      </c>
      <c r="J1027" s="231"/>
    </row>
    <row r="1028" spans="1:10" x14ac:dyDescent="0.3">
      <c r="A1028" s="227">
        <v>812033</v>
      </c>
      <c r="B1028" s="227" t="s">
        <v>2985</v>
      </c>
      <c r="C1028" s="227" t="s">
        <v>68</v>
      </c>
      <c r="D1028" s="227" t="s">
        <v>524</v>
      </c>
      <c r="E1028" s="227">
        <v>1</v>
      </c>
      <c r="F1028" s="228">
        <v>32509</v>
      </c>
      <c r="G1028" s="227" t="s">
        <v>235</v>
      </c>
      <c r="H1028" s="229">
        <v>1</v>
      </c>
      <c r="I1028" s="231">
        <v>5</v>
      </c>
      <c r="J1028" s="231"/>
    </row>
    <row r="1029" spans="1:10" x14ac:dyDescent="0.3">
      <c r="A1029" s="227">
        <v>812046</v>
      </c>
      <c r="B1029" s="227" t="s">
        <v>2987</v>
      </c>
      <c r="C1029" s="227" t="s">
        <v>2988</v>
      </c>
      <c r="D1029" s="227" t="s">
        <v>189</v>
      </c>
      <c r="E1029" s="227">
        <v>1</v>
      </c>
      <c r="F1029" s="228">
        <v>35289</v>
      </c>
      <c r="G1029" s="227" t="s">
        <v>591</v>
      </c>
      <c r="H1029" s="229">
        <v>1</v>
      </c>
      <c r="I1029" s="231">
        <v>5</v>
      </c>
      <c r="J1029" s="231"/>
    </row>
    <row r="1030" spans="1:10" x14ac:dyDescent="0.3">
      <c r="A1030" s="227">
        <v>812053</v>
      </c>
      <c r="B1030" s="227" t="s">
        <v>2991</v>
      </c>
      <c r="C1030" s="227" t="s">
        <v>65</v>
      </c>
      <c r="D1030" s="227" t="s">
        <v>1160</v>
      </c>
      <c r="E1030" s="227">
        <v>1</v>
      </c>
      <c r="F1030" s="228">
        <v>34726</v>
      </c>
      <c r="G1030" s="227" t="s">
        <v>575</v>
      </c>
      <c r="H1030" s="229">
        <v>1</v>
      </c>
      <c r="I1030" s="231">
        <v>5</v>
      </c>
      <c r="J1030" s="231"/>
    </row>
    <row r="1031" spans="1:10" x14ac:dyDescent="0.3">
      <c r="A1031" s="227">
        <v>812133</v>
      </c>
      <c r="B1031" s="227" t="s">
        <v>3013</v>
      </c>
      <c r="C1031" s="227" t="s">
        <v>63</v>
      </c>
      <c r="D1031" s="227" t="s">
        <v>551</v>
      </c>
      <c r="E1031" s="227">
        <v>1</v>
      </c>
      <c r="F1031" s="228">
        <v>35589</v>
      </c>
      <c r="G1031" s="227" t="s">
        <v>235</v>
      </c>
      <c r="H1031" s="229">
        <v>1</v>
      </c>
      <c r="I1031" s="231">
        <v>5</v>
      </c>
      <c r="J1031" s="231"/>
    </row>
    <row r="1032" spans="1:10" x14ac:dyDescent="0.3">
      <c r="A1032" s="227">
        <v>812147</v>
      </c>
      <c r="B1032" s="227" t="s">
        <v>3019</v>
      </c>
      <c r="C1032" s="227" t="s">
        <v>62</v>
      </c>
      <c r="D1032" s="227" t="s">
        <v>1752</v>
      </c>
      <c r="E1032" s="227">
        <v>1</v>
      </c>
      <c r="F1032" s="228">
        <v>36287</v>
      </c>
      <c r="G1032" s="227" t="s">
        <v>235</v>
      </c>
      <c r="H1032" s="229">
        <v>1</v>
      </c>
      <c r="I1032" s="231">
        <v>5</v>
      </c>
      <c r="J1032" s="231"/>
    </row>
    <row r="1033" spans="1:10" x14ac:dyDescent="0.3">
      <c r="A1033" s="227">
        <v>812148</v>
      </c>
      <c r="B1033" s="227" t="s">
        <v>3020</v>
      </c>
      <c r="C1033" s="227" t="s">
        <v>311</v>
      </c>
      <c r="D1033" s="227" t="s">
        <v>613</v>
      </c>
      <c r="E1033" s="227">
        <v>1</v>
      </c>
      <c r="F1033" s="228">
        <v>31458</v>
      </c>
      <c r="G1033" s="227" t="s">
        <v>235</v>
      </c>
      <c r="H1033" s="229">
        <v>1</v>
      </c>
      <c r="I1033" s="231">
        <v>5</v>
      </c>
      <c r="J1033" s="231"/>
    </row>
    <row r="1034" spans="1:10" x14ac:dyDescent="0.3">
      <c r="A1034" s="227">
        <v>812175</v>
      </c>
      <c r="B1034" s="227" t="s">
        <v>3025</v>
      </c>
      <c r="C1034" s="227" t="s">
        <v>129</v>
      </c>
      <c r="D1034" s="227" t="s">
        <v>507</v>
      </c>
      <c r="E1034" s="227">
        <v>1</v>
      </c>
      <c r="F1034" s="228">
        <v>31693</v>
      </c>
      <c r="G1034" s="227" t="s">
        <v>246</v>
      </c>
      <c r="H1034" s="229">
        <v>1</v>
      </c>
      <c r="I1034" s="231">
        <v>5</v>
      </c>
      <c r="J1034" s="231"/>
    </row>
    <row r="1035" spans="1:10" x14ac:dyDescent="0.3">
      <c r="A1035" s="227">
        <v>812209</v>
      </c>
      <c r="B1035" s="227" t="s">
        <v>3029</v>
      </c>
      <c r="C1035" s="227" t="s">
        <v>152</v>
      </c>
      <c r="D1035" s="227" t="s">
        <v>875</v>
      </c>
      <c r="E1035" s="227">
        <v>1</v>
      </c>
      <c r="F1035" s="228">
        <v>36133</v>
      </c>
      <c r="G1035" s="227" t="s">
        <v>235</v>
      </c>
      <c r="H1035" s="229">
        <v>1</v>
      </c>
      <c r="I1035" s="231">
        <v>5</v>
      </c>
      <c r="J1035" s="231"/>
    </row>
    <row r="1036" spans="1:10" x14ac:dyDescent="0.3">
      <c r="A1036" s="227">
        <v>812220</v>
      </c>
      <c r="B1036" s="227" t="s">
        <v>3030</v>
      </c>
      <c r="C1036" s="227" t="s">
        <v>324</v>
      </c>
      <c r="D1036" s="227" t="s">
        <v>550</v>
      </c>
      <c r="E1036" s="227">
        <v>1</v>
      </c>
      <c r="F1036" s="228">
        <v>35751</v>
      </c>
      <c r="G1036" s="227" t="s">
        <v>671</v>
      </c>
      <c r="H1036" s="229">
        <v>1</v>
      </c>
      <c r="I1036" s="231">
        <v>5</v>
      </c>
      <c r="J1036" s="231"/>
    </row>
    <row r="1037" spans="1:10" x14ac:dyDescent="0.3">
      <c r="A1037" s="227">
        <v>812252</v>
      </c>
      <c r="B1037" s="227" t="s">
        <v>3035</v>
      </c>
      <c r="C1037" s="227" t="s">
        <v>102</v>
      </c>
      <c r="D1037" s="227" t="s">
        <v>3036</v>
      </c>
      <c r="E1037" s="227">
        <v>1</v>
      </c>
      <c r="F1037" s="228">
        <v>36538</v>
      </c>
      <c r="G1037" s="227" t="s">
        <v>235</v>
      </c>
      <c r="H1037" s="229">
        <v>1</v>
      </c>
      <c r="I1037" s="231">
        <v>5</v>
      </c>
      <c r="J1037" s="231"/>
    </row>
    <row r="1038" spans="1:10" x14ac:dyDescent="0.3">
      <c r="A1038" s="227">
        <v>812255</v>
      </c>
      <c r="B1038" s="227" t="s">
        <v>3037</v>
      </c>
      <c r="C1038" s="227" t="s">
        <v>360</v>
      </c>
      <c r="D1038" s="227" t="s">
        <v>676</v>
      </c>
      <c r="E1038" s="227">
        <v>1</v>
      </c>
      <c r="F1038" s="228">
        <v>34559</v>
      </c>
      <c r="G1038" s="227" t="s">
        <v>235</v>
      </c>
      <c r="H1038" s="229">
        <v>1</v>
      </c>
      <c r="I1038" s="231">
        <v>5</v>
      </c>
      <c r="J1038" s="231"/>
    </row>
    <row r="1039" spans="1:10" x14ac:dyDescent="0.3">
      <c r="A1039" s="227">
        <v>812264</v>
      </c>
      <c r="B1039" s="227" t="s">
        <v>3043</v>
      </c>
      <c r="C1039" s="227" t="s">
        <v>87</v>
      </c>
      <c r="D1039" s="227" t="s">
        <v>881</v>
      </c>
      <c r="E1039" s="227">
        <v>1</v>
      </c>
      <c r="F1039" s="228">
        <v>37257</v>
      </c>
      <c r="G1039" s="227" t="s">
        <v>235</v>
      </c>
      <c r="H1039" s="229">
        <v>1</v>
      </c>
      <c r="I1039" s="231">
        <v>5</v>
      </c>
      <c r="J1039" s="231"/>
    </row>
    <row r="1040" spans="1:10" x14ac:dyDescent="0.3">
      <c r="A1040" s="227">
        <v>812275</v>
      </c>
      <c r="B1040" s="227" t="s">
        <v>3045</v>
      </c>
      <c r="C1040" s="227" t="s">
        <v>460</v>
      </c>
      <c r="D1040" s="227" t="s">
        <v>3046</v>
      </c>
      <c r="E1040" s="227">
        <v>1</v>
      </c>
      <c r="F1040" s="228" t="s">
        <v>3047</v>
      </c>
      <c r="G1040" s="227" t="s">
        <v>850</v>
      </c>
      <c r="H1040" s="229">
        <v>1</v>
      </c>
      <c r="I1040" s="231">
        <v>5</v>
      </c>
      <c r="J1040" s="231"/>
    </row>
    <row r="1041" spans="1:10" x14ac:dyDescent="0.3">
      <c r="A1041" s="227">
        <v>812277</v>
      </c>
      <c r="B1041" s="227" t="s">
        <v>3048</v>
      </c>
      <c r="C1041" s="227" t="s">
        <v>3049</v>
      </c>
      <c r="D1041" s="227" t="s">
        <v>1155</v>
      </c>
      <c r="E1041" s="227">
        <v>1</v>
      </c>
      <c r="F1041" s="228">
        <v>35450</v>
      </c>
      <c r="G1041" s="227" t="s">
        <v>3050</v>
      </c>
      <c r="H1041" s="229">
        <v>1</v>
      </c>
      <c r="I1041" s="231">
        <v>5</v>
      </c>
      <c r="J1041" s="231"/>
    </row>
    <row r="1042" spans="1:10" x14ac:dyDescent="0.3">
      <c r="A1042" s="227">
        <v>812282</v>
      </c>
      <c r="B1042" s="227" t="s">
        <v>3051</v>
      </c>
      <c r="C1042" s="227" t="s">
        <v>340</v>
      </c>
      <c r="D1042" s="227" t="s">
        <v>3052</v>
      </c>
      <c r="E1042" s="227">
        <v>1</v>
      </c>
      <c r="F1042" s="228">
        <v>31281</v>
      </c>
      <c r="G1042" s="227" t="s">
        <v>235</v>
      </c>
      <c r="H1042" s="229">
        <v>1</v>
      </c>
      <c r="I1042" s="231">
        <v>5</v>
      </c>
      <c r="J1042" s="231"/>
    </row>
    <row r="1043" spans="1:10" x14ac:dyDescent="0.3">
      <c r="A1043" s="227">
        <v>812297</v>
      </c>
      <c r="B1043" s="227" t="s">
        <v>3053</v>
      </c>
      <c r="C1043" s="227" t="s">
        <v>153</v>
      </c>
      <c r="D1043" s="227" t="s">
        <v>662</v>
      </c>
      <c r="E1043" s="227">
        <v>1</v>
      </c>
      <c r="F1043" s="228">
        <v>35824</v>
      </c>
      <c r="G1043" s="227" t="s">
        <v>515</v>
      </c>
      <c r="H1043" s="229">
        <v>1</v>
      </c>
      <c r="I1043" s="231">
        <v>5</v>
      </c>
      <c r="J1043" s="231"/>
    </row>
    <row r="1044" spans="1:10" x14ac:dyDescent="0.3">
      <c r="A1044" s="227">
        <v>812299</v>
      </c>
      <c r="B1044" s="227" t="s">
        <v>3054</v>
      </c>
      <c r="C1044" s="227" t="s">
        <v>66</v>
      </c>
      <c r="D1044" s="227" t="s">
        <v>718</v>
      </c>
      <c r="E1044" s="227">
        <v>1</v>
      </c>
      <c r="F1044" s="228" t="s">
        <v>3055</v>
      </c>
      <c r="G1044" s="227" t="s">
        <v>701</v>
      </c>
      <c r="H1044" s="229">
        <v>1</v>
      </c>
      <c r="I1044" s="231">
        <v>5</v>
      </c>
      <c r="J1044" s="231"/>
    </row>
    <row r="1045" spans="1:10" x14ac:dyDescent="0.3">
      <c r="A1045" s="227">
        <v>812305</v>
      </c>
      <c r="B1045" s="227" t="s">
        <v>463</v>
      </c>
      <c r="C1045" s="227" t="s">
        <v>143</v>
      </c>
      <c r="D1045" s="227" t="s">
        <v>767</v>
      </c>
      <c r="E1045" s="227">
        <v>1</v>
      </c>
      <c r="F1045" s="228">
        <v>26914</v>
      </c>
      <c r="G1045" s="227" t="s">
        <v>235</v>
      </c>
      <c r="H1045" s="229">
        <v>1</v>
      </c>
      <c r="I1045" s="231">
        <v>5</v>
      </c>
      <c r="J1045" s="231"/>
    </row>
    <row r="1046" spans="1:10" x14ac:dyDescent="0.3">
      <c r="A1046" s="227">
        <v>812306</v>
      </c>
      <c r="B1046" s="227" t="s">
        <v>3056</v>
      </c>
      <c r="C1046" s="227" t="s">
        <v>157</v>
      </c>
      <c r="D1046" s="227" t="s">
        <v>3057</v>
      </c>
      <c r="E1046" s="227">
        <v>1</v>
      </c>
      <c r="F1046" s="228">
        <v>35065</v>
      </c>
      <c r="G1046" s="227" t="s">
        <v>3058</v>
      </c>
      <c r="H1046" s="229">
        <v>1</v>
      </c>
      <c r="I1046" s="231">
        <v>5</v>
      </c>
      <c r="J1046" s="231"/>
    </row>
    <row r="1047" spans="1:10" x14ac:dyDescent="0.3">
      <c r="A1047" s="227">
        <v>812318</v>
      </c>
      <c r="B1047" s="227" t="s">
        <v>3059</v>
      </c>
      <c r="C1047" s="227" t="s">
        <v>97</v>
      </c>
      <c r="D1047" s="227" t="s">
        <v>2958</v>
      </c>
      <c r="E1047" s="227">
        <v>1</v>
      </c>
      <c r="F1047" s="228">
        <v>35385</v>
      </c>
      <c r="G1047" s="227" t="s">
        <v>570</v>
      </c>
      <c r="H1047" s="229">
        <v>1</v>
      </c>
      <c r="I1047" s="231">
        <v>5</v>
      </c>
      <c r="J1047" s="231"/>
    </row>
    <row r="1048" spans="1:10" x14ac:dyDescent="0.3">
      <c r="A1048" s="227">
        <v>812333</v>
      </c>
      <c r="B1048" s="227" t="s">
        <v>3062</v>
      </c>
      <c r="C1048" s="227" t="s">
        <v>82</v>
      </c>
      <c r="D1048" s="227" t="s">
        <v>843</v>
      </c>
      <c r="E1048" s="227">
        <v>1</v>
      </c>
      <c r="F1048" s="228">
        <v>34752</v>
      </c>
      <c r="G1048" s="227" t="s">
        <v>517</v>
      </c>
      <c r="H1048" s="229">
        <v>1</v>
      </c>
      <c r="I1048" s="231">
        <v>5</v>
      </c>
      <c r="J1048" s="231"/>
    </row>
    <row r="1049" spans="1:10" x14ac:dyDescent="0.3">
      <c r="A1049" s="227">
        <v>812341</v>
      </c>
      <c r="B1049" s="227" t="s">
        <v>3066</v>
      </c>
      <c r="C1049" s="227" t="s">
        <v>69</v>
      </c>
      <c r="D1049" s="227" t="s">
        <v>819</v>
      </c>
      <c r="E1049" s="227">
        <v>1</v>
      </c>
      <c r="F1049" s="228">
        <v>36334</v>
      </c>
      <c r="G1049" s="227" t="s">
        <v>1150</v>
      </c>
      <c r="H1049" s="229">
        <v>1</v>
      </c>
      <c r="I1049" s="231">
        <v>5</v>
      </c>
      <c r="J1049" s="231"/>
    </row>
    <row r="1050" spans="1:10" x14ac:dyDescent="0.3">
      <c r="A1050" s="227">
        <v>812378</v>
      </c>
      <c r="B1050" s="227" t="s">
        <v>3079</v>
      </c>
      <c r="C1050" s="227" t="s">
        <v>86</v>
      </c>
      <c r="D1050" s="227" t="s">
        <v>659</v>
      </c>
      <c r="E1050" s="227">
        <v>1</v>
      </c>
      <c r="F1050" s="228">
        <v>34638</v>
      </c>
      <c r="G1050" s="227" t="s">
        <v>697</v>
      </c>
      <c r="H1050" s="229">
        <v>1</v>
      </c>
      <c r="I1050" s="231">
        <v>5</v>
      </c>
      <c r="J1050" s="231"/>
    </row>
    <row r="1051" spans="1:10" x14ac:dyDescent="0.3">
      <c r="A1051" s="227">
        <v>812383</v>
      </c>
      <c r="B1051" s="227" t="s">
        <v>3080</v>
      </c>
      <c r="C1051" s="227" t="s">
        <v>102</v>
      </c>
      <c r="D1051" s="227" t="s">
        <v>3081</v>
      </c>
      <c r="E1051" s="227">
        <v>1</v>
      </c>
      <c r="F1051" s="228">
        <v>32422</v>
      </c>
      <c r="G1051" s="227" t="s">
        <v>561</v>
      </c>
      <c r="H1051" s="229">
        <v>1</v>
      </c>
      <c r="I1051" s="231">
        <v>5</v>
      </c>
      <c r="J1051" s="231"/>
    </row>
    <row r="1052" spans="1:10" x14ac:dyDescent="0.3">
      <c r="A1052" s="227">
        <v>812471</v>
      </c>
      <c r="B1052" s="227" t="s">
        <v>3100</v>
      </c>
      <c r="C1052" s="227" t="s">
        <v>360</v>
      </c>
      <c r="D1052" s="227" t="s">
        <v>2814</v>
      </c>
      <c r="E1052" s="227">
        <v>1</v>
      </c>
      <c r="F1052" s="228">
        <v>35994</v>
      </c>
      <c r="G1052" s="227" t="s">
        <v>235</v>
      </c>
      <c r="H1052" s="229">
        <v>1</v>
      </c>
      <c r="I1052" s="231">
        <v>5</v>
      </c>
      <c r="J1052" s="231"/>
    </row>
    <row r="1053" spans="1:10" x14ac:dyDescent="0.3">
      <c r="A1053" s="227">
        <v>812505</v>
      </c>
      <c r="B1053" s="227" t="s">
        <v>3117</v>
      </c>
      <c r="C1053" s="227" t="s">
        <v>174</v>
      </c>
      <c r="D1053" s="227" t="s">
        <v>887</v>
      </c>
      <c r="E1053" s="227">
        <v>1</v>
      </c>
      <c r="F1053" s="228">
        <v>35767</v>
      </c>
      <c r="G1053" s="227" t="s">
        <v>235</v>
      </c>
      <c r="H1053" s="229">
        <v>1</v>
      </c>
      <c r="I1053" s="231">
        <v>5</v>
      </c>
      <c r="J1053" s="231"/>
    </row>
    <row r="1054" spans="1:10" x14ac:dyDescent="0.3">
      <c r="A1054" s="227">
        <v>812542</v>
      </c>
      <c r="B1054" s="227" t="s">
        <v>3129</v>
      </c>
      <c r="C1054" s="227" t="s">
        <v>61</v>
      </c>
      <c r="D1054" s="227" t="s">
        <v>189</v>
      </c>
      <c r="E1054" s="227">
        <v>1</v>
      </c>
      <c r="F1054" s="228">
        <v>28616</v>
      </c>
      <c r="G1054" s="227" t="s">
        <v>619</v>
      </c>
      <c r="H1054" s="229">
        <v>1</v>
      </c>
      <c r="I1054" s="231">
        <v>5</v>
      </c>
      <c r="J1054" s="231"/>
    </row>
    <row r="1055" spans="1:10" x14ac:dyDescent="0.3">
      <c r="A1055" s="227">
        <v>812582</v>
      </c>
      <c r="B1055" s="227" t="s">
        <v>3144</v>
      </c>
      <c r="C1055" s="227" t="s">
        <v>425</v>
      </c>
      <c r="D1055" s="227" t="s">
        <v>1278</v>
      </c>
      <c r="E1055" s="227">
        <v>1</v>
      </c>
      <c r="F1055" s="228">
        <v>30561</v>
      </c>
      <c r="G1055" s="227" t="s">
        <v>235</v>
      </c>
      <c r="H1055" s="229">
        <v>1</v>
      </c>
      <c r="I1055" s="231">
        <v>5</v>
      </c>
      <c r="J1055" s="231"/>
    </row>
    <row r="1056" spans="1:10" x14ac:dyDescent="0.3">
      <c r="A1056" s="227">
        <v>812587</v>
      </c>
      <c r="B1056" s="227" t="s">
        <v>3145</v>
      </c>
      <c r="C1056" s="227" t="s">
        <v>129</v>
      </c>
      <c r="D1056" s="227" t="s">
        <v>511</v>
      </c>
      <c r="E1056" s="227">
        <v>1</v>
      </c>
      <c r="F1056" s="228">
        <v>29541</v>
      </c>
      <c r="G1056" s="227" t="s">
        <v>1916</v>
      </c>
      <c r="H1056" s="229">
        <v>1</v>
      </c>
      <c r="I1056" s="231">
        <v>5</v>
      </c>
      <c r="J1056" s="231"/>
    </row>
    <row r="1057" spans="1:10" x14ac:dyDescent="0.3">
      <c r="A1057" s="227">
        <v>812610</v>
      </c>
      <c r="B1057" s="227" t="s">
        <v>3150</v>
      </c>
      <c r="C1057" s="227" t="s">
        <v>157</v>
      </c>
      <c r="D1057" s="227" t="s">
        <v>581</v>
      </c>
      <c r="E1057" s="227">
        <v>1</v>
      </c>
      <c r="F1057" s="228">
        <v>33970</v>
      </c>
      <c r="G1057" s="227" t="s">
        <v>518</v>
      </c>
      <c r="H1057" s="229">
        <v>1</v>
      </c>
      <c r="I1057" s="231">
        <v>5</v>
      </c>
      <c r="J1057" s="231"/>
    </row>
    <row r="1058" spans="1:10" x14ac:dyDescent="0.3">
      <c r="A1058" s="227">
        <v>812619</v>
      </c>
      <c r="B1058" s="227" t="s">
        <v>3155</v>
      </c>
      <c r="C1058" s="227" t="s">
        <v>111</v>
      </c>
      <c r="D1058" s="227" t="s">
        <v>746</v>
      </c>
      <c r="E1058" s="227">
        <v>1</v>
      </c>
      <c r="F1058" s="228">
        <v>36526</v>
      </c>
      <c r="G1058" s="227" t="s">
        <v>591</v>
      </c>
      <c r="H1058" s="229">
        <v>1</v>
      </c>
      <c r="I1058" s="231">
        <v>5</v>
      </c>
      <c r="J1058" s="231"/>
    </row>
    <row r="1059" spans="1:10" x14ac:dyDescent="0.3">
      <c r="A1059" s="227">
        <v>812631</v>
      </c>
      <c r="B1059" s="227" t="s">
        <v>3158</v>
      </c>
      <c r="C1059" s="227" t="s">
        <v>179</v>
      </c>
      <c r="D1059" s="227" t="s">
        <v>583</v>
      </c>
      <c r="E1059" s="227">
        <v>1</v>
      </c>
      <c r="F1059" s="228">
        <v>34149</v>
      </c>
      <c r="G1059" s="227" t="s">
        <v>575</v>
      </c>
      <c r="H1059" s="229">
        <v>1</v>
      </c>
      <c r="I1059" s="231">
        <v>5</v>
      </c>
      <c r="J1059" s="231"/>
    </row>
    <row r="1060" spans="1:10" x14ac:dyDescent="0.3">
      <c r="A1060" s="227">
        <v>812632</v>
      </c>
      <c r="B1060" s="227" t="s">
        <v>3159</v>
      </c>
      <c r="C1060" s="227" t="s">
        <v>386</v>
      </c>
      <c r="D1060" s="227" t="s">
        <v>3160</v>
      </c>
      <c r="E1060" s="227">
        <v>1</v>
      </c>
      <c r="F1060" s="228">
        <v>35593</v>
      </c>
      <c r="G1060" s="227" t="s">
        <v>235</v>
      </c>
      <c r="H1060" s="229">
        <v>1</v>
      </c>
      <c r="I1060" s="231">
        <v>5</v>
      </c>
      <c r="J1060" s="231"/>
    </row>
    <row r="1061" spans="1:10" x14ac:dyDescent="0.3">
      <c r="A1061" s="227">
        <v>812635</v>
      </c>
      <c r="B1061" s="227" t="s">
        <v>3161</v>
      </c>
      <c r="C1061" s="227" t="s">
        <v>66</v>
      </c>
      <c r="D1061" s="227" t="s">
        <v>681</v>
      </c>
      <c r="E1061" s="227">
        <v>1</v>
      </c>
      <c r="F1061" s="228">
        <v>36526</v>
      </c>
      <c r="G1061" s="227" t="s">
        <v>616</v>
      </c>
      <c r="H1061" s="229">
        <v>1</v>
      </c>
      <c r="I1061" s="231">
        <v>5</v>
      </c>
      <c r="J1061" s="231"/>
    </row>
    <row r="1062" spans="1:10" x14ac:dyDescent="0.3">
      <c r="A1062" s="227">
        <v>812640</v>
      </c>
      <c r="B1062" s="227" t="s">
        <v>3164</v>
      </c>
      <c r="C1062" s="227" t="s">
        <v>64</v>
      </c>
      <c r="D1062" s="227" t="s">
        <v>663</v>
      </c>
      <c r="E1062" s="227">
        <v>1</v>
      </c>
      <c r="F1062" s="228">
        <v>36526</v>
      </c>
      <c r="G1062" s="227" t="s">
        <v>692</v>
      </c>
      <c r="H1062" s="229">
        <v>1</v>
      </c>
      <c r="I1062" s="231">
        <v>5</v>
      </c>
      <c r="J1062" s="231"/>
    </row>
    <row r="1063" spans="1:10" x14ac:dyDescent="0.3">
      <c r="A1063" s="227">
        <v>812653</v>
      </c>
      <c r="B1063" s="227" t="s">
        <v>3165</v>
      </c>
      <c r="C1063" s="227" t="s">
        <v>121</v>
      </c>
      <c r="D1063" s="227" t="s">
        <v>3166</v>
      </c>
      <c r="E1063" s="227">
        <v>1</v>
      </c>
      <c r="F1063" s="228">
        <v>36271</v>
      </c>
      <c r="G1063" s="227" t="s">
        <v>235</v>
      </c>
      <c r="H1063" s="229">
        <v>1</v>
      </c>
      <c r="I1063" s="231">
        <v>5</v>
      </c>
      <c r="J1063" s="231"/>
    </row>
    <row r="1064" spans="1:10" x14ac:dyDescent="0.3">
      <c r="A1064" s="227">
        <v>812657</v>
      </c>
      <c r="B1064" s="227" t="s">
        <v>3167</v>
      </c>
      <c r="C1064" s="227" t="s">
        <v>89</v>
      </c>
      <c r="D1064" s="227" t="s">
        <v>615</v>
      </c>
      <c r="E1064" s="227">
        <v>1</v>
      </c>
      <c r="F1064" s="228">
        <v>36411</v>
      </c>
      <c r="G1064" s="227" t="s">
        <v>575</v>
      </c>
      <c r="H1064" s="229">
        <v>1</v>
      </c>
      <c r="I1064" s="231">
        <v>5</v>
      </c>
      <c r="J1064" s="231"/>
    </row>
    <row r="1065" spans="1:10" x14ac:dyDescent="0.3">
      <c r="A1065" s="227">
        <v>812658</v>
      </c>
      <c r="B1065" s="227" t="s">
        <v>3168</v>
      </c>
      <c r="C1065" s="227" t="s">
        <v>126</v>
      </c>
      <c r="D1065" s="227" t="s">
        <v>618</v>
      </c>
      <c r="E1065" s="227">
        <v>1</v>
      </c>
      <c r="F1065" s="228">
        <v>35435</v>
      </c>
      <c r="G1065" s="227" t="s">
        <v>235</v>
      </c>
      <c r="H1065" s="229">
        <v>1</v>
      </c>
      <c r="I1065" s="231">
        <v>5</v>
      </c>
      <c r="J1065" s="231"/>
    </row>
    <row r="1066" spans="1:10" x14ac:dyDescent="0.3">
      <c r="A1066" s="227">
        <v>812667</v>
      </c>
      <c r="B1066" s="227" t="s">
        <v>3169</v>
      </c>
      <c r="C1066" s="227" t="s">
        <v>1333</v>
      </c>
      <c r="D1066" s="227" t="s">
        <v>3170</v>
      </c>
      <c r="E1066" s="227">
        <v>1</v>
      </c>
      <c r="F1066" s="228">
        <v>36450</v>
      </c>
      <c r="G1066" s="227" t="s">
        <v>235</v>
      </c>
      <c r="H1066" s="229">
        <v>1</v>
      </c>
      <c r="I1066" s="231">
        <v>5</v>
      </c>
      <c r="J1066" s="231"/>
    </row>
    <row r="1067" spans="1:10" x14ac:dyDescent="0.3">
      <c r="A1067" s="227">
        <v>812673</v>
      </c>
      <c r="B1067" s="227" t="s">
        <v>3171</v>
      </c>
      <c r="C1067" s="227" t="s">
        <v>116</v>
      </c>
      <c r="D1067" s="227" t="s">
        <v>529</v>
      </c>
      <c r="E1067" s="227">
        <v>1</v>
      </c>
      <c r="F1067" s="228">
        <v>36161</v>
      </c>
      <c r="G1067" s="227" t="s">
        <v>579</v>
      </c>
      <c r="H1067" s="229">
        <v>1</v>
      </c>
      <c r="I1067" s="231">
        <v>5</v>
      </c>
      <c r="J1067" s="231"/>
    </row>
    <row r="1068" spans="1:10" x14ac:dyDescent="0.3">
      <c r="A1068" s="227">
        <v>812704</v>
      </c>
      <c r="B1068" s="227" t="s">
        <v>3175</v>
      </c>
      <c r="C1068" s="227" t="s">
        <v>103</v>
      </c>
      <c r="D1068" s="227" t="s">
        <v>1230</v>
      </c>
      <c r="E1068" s="227">
        <v>1</v>
      </c>
      <c r="F1068" s="228">
        <v>28455</v>
      </c>
      <c r="G1068" s="227" t="s">
        <v>251</v>
      </c>
      <c r="H1068" s="229">
        <v>1</v>
      </c>
      <c r="I1068" s="231">
        <v>5</v>
      </c>
      <c r="J1068" s="231"/>
    </row>
    <row r="1069" spans="1:10" x14ac:dyDescent="0.3">
      <c r="A1069" s="227">
        <v>812714</v>
      </c>
      <c r="B1069" s="227" t="s">
        <v>3176</v>
      </c>
      <c r="C1069" s="227" t="s">
        <v>3177</v>
      </c>
      <c r="D1069" s="227" t="s">
        <v>709</v>
      </c>
      <c r="E1069" s="227">
        <v>1</v>
      </c>
      <c r="F1069" s="228">
        <v>32082</v>
      </c>
      <c r="G1069" s="227" t="s">
        <v>3178</v>
      </c>
      <c r="H1069" s="229">
        <v>1</v>
      </c>
      <c r="I1069" s="231">
        <v>5</v>
      </c>
      <c r="J1069" s="231"/>
    </row>
    <row r="1070" spans="1:10" x14ac:dyDescent="0.3">
      <c r="A1070" s="227">
        <v>812719</v>
      </c>
      <c r="B1070" s="227" t="s">
        <v>3179</v>
      </c>
      <c r="C1070" s="227" t="s">
        <v>89</v>
      </c>
      <c r="D1070" s="227" t="s">
        <v>524</v>
      </c>
      <c r="E1070" s="227">
        <v>1</v>
      </c>
      <c r="F1070" s="228">
        <v>35074</v>
      </c>
      <c r="G1070" s="227" t="s">
        <v>1507</v>
      </c>
      <c r="H1070" s="229">
        <v>1</v>
      </c>
      <c r="I1070" s="231">
        <v>5</v>
      </c>
      <c r="J1070" s="231"/>
    </row>
    <row r="1071" spans="1:10" x14ac:dyDescent="0.3">
      <c r="A1071" s="227">
        <v>812735</v>
      </c>
      <c r="B1071" s="227" t="s">
        <v>3181</v>
      </c>
      <c r="C1071" s="227" t="s">
        <v>71</v>
      </c>
      <c r="D1071" s="227" t="s">
        <v>641</v>
      </c>
      <c r="E1071" s="227">
        <v>1</v>
      </c>
      <c r="F1071" s="228">
        <v>35069</v>
      </c>
      <c r="G1071" s="227" t="s">
        <v>1273</v>
      </c>
      <c r="H1071" s="229">
        <v>1</v>
      </c>
      <c r="I1071" s="231">
        <v>5</v>
      </c>
      <c r="J1071" s="231"/>
    </row>
    <row r="1072" spans="1:10" x14ac:dyDescent="0.3">
      <c r="A1072" s="227">
        <v>812770</v>
      </c>
      <c r="B1072" s="227" t="s">
        <v>3185</v>
      </c>
      <c r="C1072" s="227" t="s">
        <v>1328</v>
      </c>
      <c r="D1072" s="227" t="s">
        <v>523</v>
      </c>
      <c r="E1072" s="227">
        <v>1</v>
      </c>
      <c r="F1072" s="228">
        <v>35287</v>
      </c>
      <c r="G1072" s="227" t="s">
        <v>518</v>
      </c>
      <c r="H1072" s="229">
        <v>1</v>
      </c>
      <c r="I1072" s="231">
        <v>5</v>
      </c>
      <c r="J1072" s="231"/>
    </row>
    <row r="1073" spans="1:10" x14ac:dyDescent="0.3">
      <c r="A1073" s="227">
        <v>812801</v>
      </c>
      <c r="B1073" s="227" t="s">
        <v>3192</v>
      </c>
      <c r="C1073" s="227" t="s">
        <v>68</v>
      </c>
      <c r="D1073" s="227" t="s">
        <v>686</v>
      </c>
      <c r="E1073" s="227">
        <v>1</v>
      </c>
      <c r="F1073" s="228">
        <v>35065</v>
      </c>
      <c r="G1073" s="227" t="s">
        <v>642</v>
      </c>
      <c r="H1073" s="229">
        <v>1</v>
      </c>
      <c r="I1073" s="231">
        <v>5</v>
      </c>
      <c r="J1073" s="231"/>
    </row>
    <row r="1074" spans="1:10" x14ac:dyDescent="0.3">
      <c r="A1074" s="227">
        <v>812807</v>
      </c>
      <c r="B1074" s="227" t="s">
        <v>3195</v>
      </c>
      <c r="C1074" s="227" t="s">
        <v>142</v>
      </c>
      <c r="D1074" s="227" t="s">
        <v>581</v>
      </c>
      <c r="E1074" s="227">
        <v>1</v>
      </c>
      <c r="F1074" s="228">
        <v>34708</v>
      </c>
      <c r="G1074" s="227" t="s">
        <v>246</v>
      </c>
      <c r="H1074" s="229">
        <v>1</v>
      </c>
      <c r="I1074" s="231">
        <v>5</v>
      </c>
      <c r="J1074" s="231"/>
    </row>
    <row r="1075" spans="1:10" x14ac:dyDescent="0.3">
      <c r="A1075" s="227">
        <v>812827</v>
      </c>
      <c r="B1075" s="227" t="s">
        <v>3198</v>
      </c>
      <c r="C1075" s="227" t="s">
        <v>1917</v>
      </c>
      <c r="D1075" s="227" t="s">
        <v>663</v>
      </c>
      <c r="E1075" s="227">
        <v>1</v>
      </c>
      <c r="F1075" s="228">
        <v>36028</v>
      </c>
      <c r="G1075" s="227" t="s">
        <v>246</v>
      </c>
      <c r="H1075" s="229">
        <v>1</v>
      </c>
      <c r="I1075" s="231">
        <v>5</v>
      </c>
      <c r="J1075" s="231"/>
    </row>
    <row r="1076" spans="1:10" x14ac:dyDescent="0.3">
      <c r="A1076" s="227">
        <v>812829</v>
      </c>
      <c r="B1076" s="227" t="s">
        <v>3199</v>
      </c>
      <c r="C1076" s="227" t="s">
        <v>125</v>
      </c>
      <c r="D1076" s="227" t="s">
        <v>770</v>
      </c>
      <c r="E1076" s="227">
        <v>1</v>
      </c>
      <c r="F1076" s="228">
        <v>35541</v>
      </c>
      <c r="G1076" s="227" t="s">
        <v>579</v>
      </c>
      <c r="H1076" s="229">
        <v>1</v>
      </c>
      <c r="I1076" s="231">
        <v>5</v>
      </c>
      <c r="J1076" s="231"/>
    </row>
    <row r="1077" spans="1:10" x14ac:dyDescent="0.3">
      <c r="A1077" s="227">
        <v>812859</v>
      </c>
      <c r="B1077" s="227" t="s">
        <v>3203</v>
      </c>
      <c r="C1077" s="227" t="s">
        <v>3204</v>
      </c>
      <c r="D1077" s="227" t="s">
        <v>680</v>
      </c>
      <c r="E1077" s="227">
        <v>1</v>
      </c>
      <c r="F1077" s="228">
        <v>36526</v>
      </c>
      <c r="G1077" s="227" t="s">
        <v>235</v>
      </c>
      <c r="H1077" s="229">
        <v>1</v>
      </c>
      <c r="I1077" s="231">
        <v>5</v>
      </c>
      <c r="J1077" s="231"/>
    </row>
    <row r="1078" spans="1:10" x14ac:dyDescent="0.3">
      <c r="A1078" s="227">
        <v>812862</v>
      </c>
      <c r="B1078" s="227" t="s">
        <v>3205</v>
      </c>
      <c r="C1078" s="227" t="s">
        <v>427</v>
      </c>
      <c r="D1078" s="227" t="s">
        <v>706</v>
      </c>
      <c r="E1078" s="227">
        <v>1</v>
      </c>
      <c r="F1078" s="228">
        <v>34740</v>
      </c>
      <c r="G1078" s="227" t="s">
        <v>3206</v>
      </c>
      <c r="H1078" s="229">
        <v>1</v>
      </c>
      <c r="I1078" s="231">
        <v>5</v>
      </c>
      <c r="J1078" s="231"/>
    </row>
    <row r="1079" spans="1:10" x14ac:dyDescent="0.3">
      <c r="A1079" s="227">
        <v>812979</v>
      </c>
      <c r="B1079" s="227" t="s">
        <v>3220</v>
      </c>
      <c r="C1079" s="227" t="s">
        <v>1298</v>
      </c>
      <c r="D1079" s="227" t="s">
        <v>1163</v>
      </c>
      <c r="E1079" s="227">
        <v>1</v>
      </c>
      <c r="F1079" s="228">
        <v>36161</v>
      </c>
      <c r="G1079" s="227" t="s">
        <v>235</v>
      </c>
      <c r="H1079" s="229">
        <v>1</v>
      </c>
      <c r="I1079" s="231">
        <v>5</v>
      </c>
      <c r="J1079" s="231"/>
    </row>
    <row r="1080" spans="1:10" x14ac:dyDescent="0.3">
      <c r="A1080" s="227">
        <v>812981</v>
      </c>
      <c r="B1080" s="227" t="s">
        <v>3221</v>
      </c>
      <c r="C1080" s="227" t="s">
        <v>318</v>
      </c>
      <c r="D1080" s="227" t="s">
        <v>507</v>
      </c>
      <c r="E1080" s="227">
        <v>1</v>
      </c>
      <c r="F1080" s="228">
        <v>34420</v>
      </c>
      <c r="G1080" s="227" t="s">
        <v>1380</v>
      </c>
      <c r="H1080" s="229">
        <v>1</v>
      </c>
      <c r="I1080" s="231">
        <v>5</v>
      </c>
      <c r="J1080" s="231"/>
    </row>
    <row r="1081" spans="1:10" x14ac:dyDescent="0.3">
      <c r="A1081" s="227">
        <v>812982</v>
      </c>
      <c r="B1081" s="227" t="s">
        <v>3222</v>
      </c>
      <c r="C1081" s="227" t="s">
        <v>403</v>
      </c>
      <c r="D1081" s="227" t="s">
        <v>2439</v>
      </c>
      <c r="E1081" s="227">
        <v>1</v>
      </c>
      <c r="F1081" s="228">
        <v>35796</v>
      </c>
      <c r="G1081" s="227" t="s">
        <v>235</v>
      </c>
      <c r="H1081" s="229">
        <v>1</v>
      </c>
      <c r="I1081" s="231">
        <v>5</v>
      </c>
      <c r="J1081" s="231"/>
    </row>
    <row r="1082" spans="1:10" x14ac:dyDescent="0.3">
      <c r="A1082" s="227">
        <v>812991</v>
      </c>
      <c r="B1082" s="227" t="s">
        <v>3223</v>
      </c>
      <c r="C1082" s="227" t="s">
        <v>66</v>
      </c>
      <c r="D1082" s="227" t="s">
        <v>848</v>
      </c>
      <c r="E1082" s="227">
        <v>1</v>
      </c>
      <c r="F1082" s="228">
        <v>35069</v>
      </c>
      <c r="G1082" s="227" t="s">
        <v>235</v>
      </c>
      <c r="H1082" s="229">
        <v>1</v>
      </c>
      <c r="I1082" s="231">
        <v>5</v>
      </c>
      <c r="J1082" s="231"/>
    </row>
    <row r="1083" spans="1:10" x14ac:dyDescent="0.3">
      <c r="A1083" s="227">
        <v>812992</v>
      </c>
      <c r="B1083" s="227" t="s">
        <v>3224</v>
      </c>
      <c r="C1083" s="227" t="s">
        <v>349</v>
      </c>
      <c r="D1083" s="227" t="s">
        <v>528</v>
      </c>
      <c r="E1083" s="227">
        <v>1</v>
      </c>
      <c r="F1083" s="228">
        <v>34928</v>
      </c>
      <c r="G1083" s="227" t="s">
        <v>235</v>
      </c>
      <c r="H1083" s="229">
        <v>1</v>
      </c>
      <c r="I1083" s="231">
        <v>5</v>
      </c>
      <c r="J1083" s="231"/>
    </row>
    <row r="1084" spans="1:10" x14ac:dyDescent="0.3">
      <c r="A1084" s="227">
        <v>813001</v>
      </c>
      <c r="B1084" s="227" t="s">
        <v>3226</v>
      </c>
      <c r="C1084" s="227" t="s">
        <v>102</v>
      </c>
      <c r="D1084" s="227" t="s">
        <v>524</v>
      </c>
      <c r="E1084" s="227">
        <v>1</v>
      </c>
      <c r="F1084" s="228">
        <v>36170</v>
      </c>
      <c r="G1084" s="227" t="s">
        <v>517</v>
      </c>
      <c r="H1084" s="229">
        <v>1</v>
      </c>
      <c r="I1084" s="231">
        <v>5</v>
      </c>
      <c r="J1084" s="231"/>
    </row>
    <row r="1085" spans="1:10" x14ac:dyDescent="0.3">
      <c r="A1085" s="227">
        <v>813003</v>
      </c>
      <c r="B1085" s="227" t="s">
        <v>1291</v>
      </c>
      <c r="C1085" s="227" t="s">
        <v>1239</v>
      </c>
      <c r="D1085" s="227" t="s">
        <v>571</v>
      </c>
      <c r="E1085" s="227">
        <v>1</v>
      </c>
      <c r="F1085" s="228">
        <v>36544</v>
      </c>
      <c r="G1085" s="227" t="s">
        <v>533</v>
      </c>
      <c r="H1085" s="229">
        <v>1</v>
      </c>
      <c r="I1085" s="231">
        <v>5</v>
      </c>
      <c r="J1085" s="231"/>
    </row>
    <row r="1086" spans="1:10" x14ac:dyDescent="0.3">
      <c r="A1086" s="227">
        <v>813007</v>
      </c>
      <c r="B1086" s="227" t="s">
        <v>467</v>
      </c>
      <c r="C1086" s="227" t="s">
        <v>1159</v>
      </c>
      <c r="D1086" s="227" t="s">
        <v>502</v>
      </c>
      <c r="E1086" s="227">
        <v>1</v>
      </c>
      <c r="F1086" s="228">
        <v>36234</v>
      </c>
      <c r="G1086" s="227" t="s">
        <v>1146</v>
      </c>
      <c r="H1086" s="229">
        <v>1</v>
      </c>
      <c r="I1086" s="231">
        <v>5</v>
      </c>
      <c r="J1086" s="231"/>
    </row>
    <row r="1087" spans="1:10" x14ac:dyDescent="0.3">
      <c r="A1087" s="227">
        <v>813010</v>
      </c>
      <c r="B1087" s="227" t="s">
        <v>3227</v>
      </c>
      <c r="C1087" s="227" t="s">
        <v>127</v>
      </c>
      <c r="D1087" s="227" t="s">
        <v>783</v>
      </c>
      <c r="E1087" s="227">
        <v>1</v>
      </c>
      <c r="F1087" s="228">
        <v>35143</v>
      </c>
      <c r="G1087" s="227" t="s">
        <v>235</v>
      </c>
      <c r="H1087" s="229">
        <v>1</v>
      </c>
      <c r="I1087" s="231">
        <v>5</v>
      </c>
      <c r="J1087" s="231"/>
    </row>
    <row r="1088" spans="1:10" x14ac:dyDescent="0.3">
      <c r="A1088" s="227">
        <v>813029</v>
      </c>
      <c r="B1088" s="227" t="s">
        <v>3229</v>
      </c>
      <c r="C1088" s="227" t="s">
        <v>65</v>
      </c>
      <c r="D1088" s="227" t="s">
        <v>641</v>
      </c>
      <c r="E1088" s="227">
        <v>1</v>
      </c>
      <c r="F1088" s="228" t="s">
        <v>3230</v>
      </c>
      <c r="G1088" s="227" t="s">
        <v>235</v>
      </c>
      <c r="H1088" s="229">
        <v>1</v>
      </c>
      <c r="I1088" s="231">
        <v>5</v>
      </c>
      <c r="J1088" s="231"/>
    </row>
    <row r="1089" spans="1:10" x14ac:dyDescent="0.3">
      <c r="A1089" s="227">
        <v>813047</v>
      </c>
      <c r="B1089" s="227" t="s">
        <v>3235</v>
      </c>
      <c r="C1089" s="227" t="s">
        <v>1280</v>
      </c>
      <c r="D1089" s="227" t="s">
        <v>503</v>
      </c>
      <c r="E1089" s="227">
        <v>1</v>
      </c>
      <c r="F1089" s="228">
        <v>29595</v>
      </c>
      <c r="G1089" s="227" t="s">
        <v>235</v>
      </c>
      <c r="H1089" s="229">
        <v>1</v>
      </c>
      <c r="I1089" s="231">
        <v>5</v>
      </c>
      <c r="J1089" s="231"/>
    </row>
    <row r="1090" spans="1:10" x14ac:dyDescent="0.3">
      <c r="A1090" s="227">
        <v>813052</v>
      </c>
      <c r="B1090" s="227" t="s">
        <v>3236</v>
      </c>
      <c r="C1090" s="227" t="s">
        <v>66</v>
      </c>
      <c r="D1090" s="227" t="s">
        <v>868</v>
      </c>
      <c r="E1090" s="227">
        <v>1</v>
      </c>
      <c r="F1090" s="228">
        <v>36325</v>
      </c>
      <c r="G1090" s="227" t="s">
        <v>235</v>
      </c>
      <c r="H1090" s="229">
        <v>1</v>
      </c>
      <c r="I1090" s="231">
        <v>5</v>
      </c>
      <c r="J1090" s="231"/>
    </row>
    <row r="1091" spans="1:10" x14ac:dyDescent="0.3">
      <c r="A1091" s="227">
        <v>813058</v>
      </c>
      <c r="B1091" s="227" t="s">
        <v>3238</v>
      </c>
      <c r="C1091" s="227" t="s">
        <v>1349</v>
      </c>
      <c r="D1091" s="227" t="s">
        <v>830</v>
      </c>
      <c r="E1091" s="227">
        <v>1</v>
      </c>
      <c r="F1091" s="228">
        <v>36329</v>
      </c>
      <c r="G1091" s="227" t="s">
        <v>235</v>
      </c>
      <c r="H1091" s="229">
        <v>1</v>
      </c>
      <c r="I1091" s="231">
        <v>5</v>
      </c>
      <c r="J1091" s="231"/>
    </row>
    <row r="1092" spans="1:10" x14ac:dyDescent="0.3">
      <c r="A1092" s="227">
        <v>813059</v>
      </c>
      <c r="B1092" s="227" t="s">
        <v>3239</v>
      </c>
      <c r="C1092" s="227" t="s">
        <v>104</v>
      </c>
      <c r="D1092" s="227" t="s">
        <v>1534</v>
      </c>
      <c r="E1092" s="227">
        <v>1</v>
      </c>
      <c r="F1092" s="228">
        <v>36492</v>
      </c>
      <c r="G1092" s="227" t="s">
        <v>235</v>
      </c>
      <c r="H1092" s="229">
        <v>1</v>
      </c>
      <c r="I1092" s="231">
        <v>5</v>
      </c>
      <c r="J1092" s="231"/>
    </row>
    <row r="1093" spans="1:10" x14ac:dyDescent="0.3">
      <c r="A1093" s="227">
        <v>813119</v>
      </c>
      <c r="B1093" s="227" t="s">
        <v>3252</v>
      </c>
      <c r="C1093" s="227" t="s">
        <v>72</v>
      </c>
      <c r="D1093" s="227" t="s">
        <v>720</v>
      </c>
      <c r="E1093" s="227">
        <v>1</v>
      </c>
      <c r="F1093" s="228">
        <v>36275</v>
      </c>
      <c r="G1093" s="227" t="s">
        <v>591</v>
      </c>
      <c r="H1093" s="229">
        <v>1</v>
      </c>
      <c r="I1093" s="231">
        <v>5</v>
      </c>
      <c r="J1093" s="231"/>
    </row>
    <row r="1094" spans="1:10" x14ac:dyDescent="0.3">
      <c r="A1094" s="227">
        <v>813126</v>
      </c>
      <c r="B1094" s="227" t="s">
        <v>1252</v>
      </c>
      <c r="C1094" s="227" t="s">
        <v>318</v>
      </c>
      <c r="D1094" s="227" t="s">
        <v>531</v>
      </c>
      <c r="E1094" s="227">
        <v>1</v>
      </c>
      <c r="F1094" s="228" t="s">
        <v>3253</v>
      </c>
      <c r="G1094" s="227" t="s">
        <v>645</v>
      </c>
      <c r="H1094" s="229">
        <v>1</v>
      </c>
      <c r="I1094" s="231">
        <v>5</v>
      </c>
      <c r="J1094" s="231"/>
    </row>
    <row r="1095" spans="1:10" x14ac:dyDescent="0.3">
      <c r="A1095" s="227">
        <v>813135</v>
      </c>
      <c r="B1095" s="227" t="s">
        <v>3258</v>
      </c>
      <c r="C1095" s="227" t="s">
        <v>64</v>
      </c>
      <c r="D1095" s="227" t="s">
        <v>573</v>
      </c>
      <c r="E1095" s="227">
        <v>1</v>
      </c>
      <c r="F1095" s="228">
        <v>32996</v>
      </c>
      <c r="G1095" s="227" t="s">
        <v>619</v>
      </c>
      <c r="H1095" s="229">
        <v>1</v>
      </c>
      <c r="I1095" s="231">
        <v>5</v>
      </c>
      <c r="J1095" s="231"/>
    </row>
    <row r="1096" spans="1:10" x14ac:dyDescent="0.3">
      <c r="A1096" s="227">
        <v>813136</v>
      </c>
      <c r="B1096" s="227" t="s">
        <v>3259</v>
      </c>
      <c r="C1096" s="227" t="s">
        <v>144</v>
      </c>
      <c r="D1096" s="227" t="s">
        <v>771</v>
      </c>
      <c r="E1096" s="227">
        <v>1</v>
      </c>
      <c r="F1096" s="228" t="s">
        <v>3260</v>
      </c>
      <c r="G1096" s="227" t="s">
        <v>235</v>
      </c>
      <c r="H1096" s="229">
        <v>1</v>
      </c>
      <c r="I1096" s="231">
        <v>5</v>
      </c>
      <c r="J1096" s="231"/>
    </row>
    <row r="1097" spans="1:10" x14ac:dyDescent="0.3">
      <c r="A1097" s="227">
        <v>813170</v>
      </c>
      <c r="B1097" s="227" t="s">
        <v>3266</v>
      </c>
      <c r="C1097" s="227" t="s">
        <v>404</v>
      </c>
      <c r="D1097" s="227" t="s">
        <v>852</v>
      </c>
      <c r="E1097" s="227">
        <v>1</v>
      </c>
      <c r="F1097" s="228">
        <v>36526</v>
      </c>
      <c r="G1097" s="227" t="s">
        <v>235</v>
      </c>
      <c r="H1097" s="229">
        <v>1</v>
      </c>
      <c r="I1097" s="231">
        <v>5</v>
      </c>
      <c r="J1097" s="231"/>
    </row>
    <row r="1098" spans="1:10" x14ac:dyDescent="0.3">
      <c r="A1098" s="227">
        <v>813177</v>
      </c>
      <c r="B1098" s="227" t="s">
        <v>3268</v>
      </c>
      <c r="C1098" s="227" t="s">
        <v>283</v>
      </c>
      <c r="D1098" s="227" t="s">
        <v>633</v>
      </c>
      <c r="E1098" s="227">
        <v>1</v>
      </c>
      <c r="F1098" s="228">
        <v>35065</v>
      </c>
      <c r="G1098" s="227" t="s">
        <v>575</v>
      </c>
      <c r="H1098" s="229">
        <v>1</v>
      </c>
      <c r="I1098" s="231">
        <v>5</v>
      </c>
      <c r="J1098" s="231"/>
    </row>
    <row r="1099" spans="1:10" x14ac:dyDescent="0.3">
      <c r="A1099" s="227">
        <v>813180</v>
      </c>
      <c r="B1099" s="227" t="s">
        <v>3269</v>
      </c>
      <c r="C1099" s="227" t="s">
        <v>3270</v>
      </c>
      <c r="D1099" s="227" t="s">
        <v>3271</v>
      </c>
      <c r="E1099" s="227">
        <v>1</v>
      </c>
      <c r="F1099" s="228">
        <v>35065</v>
      </c>
      <c r="G1099" s="227" t="s">
        <v>3272</v>
      </c>
      <c r="H1099" s="229">
        <v>1</v>
      </c>
      <c r="I1099" s="231">
        <v>5</v>
      </c>
      <c r="J1099" s="231"/>
    </row>
    <row r="1100" spans="1:10" x14ac:dyDescent="0.3">
      <c r="A1100" s="227">
        <v>813231</v>
      </c>
      <c r="B1100" s="227" t="s">
        <v>3282</v>
      </c>
      <c r="C1100" s="227" t="s">
        <v>93</v>
      </c>
      <c r="D1100" s="227" t="s">
        <v>543</v>
      </c>
      <c r="E1100" s="227">
        <v>1</v>
      </c>
      <c r="F1100" s="228">
        <v>28333</v>
      </c>
      <c r="G1100" s="227" t="s">
        <v>1231</v>
      </c>
      <c r="H1100" s="229">
        <v>1</v>
      </c>
      <c r="I1100" s="231">
        <v>5</v>
      </c>
      <c r="J1100" s="231"/>
    </row>
    <row r="1101" spans="1:10" x14ac:dyDescent="0.3">
      <c r="A1101" s="227">
        <v>813233</v>
      </c>
      <c r="B1101" s="227" t="s">
        <v>3283</v>
      </c>
      <c r="C1101" s="227" t="s">
        <v>102</v>
      </c>
      <c r="D1101" s="227" t="s">
        <v>1114</v>
      </c>
      <c r="E1101" s="227">
        <v>1</v>
      </c>
      <c r="F1101" s="228">
        <v>36282</v>
      </c>
      <c r="G1101" s="227" t="s">
        <v>235</v>
      </c>
      <c r="H1101" s="229">
        <v>1</v>
      </c>
      <c r="I1101" s="231">
        <v>5</v>
      </c>
      <c r="J1101" s="231"/>
    </row>
    <row r="1102" spans="1:10" x14ac:dyDescent="0.3">
      <c r="A1102" s="227">
        <v>813274</v>
      </c>
      <c r="B1102" s="227" t="s">
        <v>3288</v>
      </c>
      <c r="C1102" s="227" t="s">
        <v>323</v>
      </c>
      <c r="D1102" s="227" t="s">
        <v>1318</v>
      </c>
      <c r="E1102" s="227">
        <v>1</v>
      </c>
      <c r="F1102" s="228">
        <v>36026</v>
      </c>
      <c r="G1102" s="227" t="s">
        <v>235</v>
      </c>
      <c r="H1102" s="229">
        <v>1</v>
      </c>
      <c r="I1102" s="231">
        <v>5</v>
      </c>
      <c r="J1102" s="231"/>
    </row>
    <row r="1103" spans="1:10" x14ac:dyDescent="0.3">
      <c r="A1103" s="227">
        <v>813321</v>
      </c>
      <c r="B1103" s="227" t="s">
        <v>3297</v>
      </c>
      <c r="C1103" s="227" t="s">
        <v>159</v>
      </c>
      <c r="D1103" s="227" t="s">
        <v>3298</v>
      </c>
      <c r="E1103" s="227">
        <v>1</v>
      </c>
      <c r="F1103" s="228">
        <v>27760</v>
      </c>
      <c r="G1103" s="227" t="s">
        <v>245</v>
      </c>
      <c r="H1103" s="229">
        <v>1</v>
      </c>
      <c r="I1103" s="231">
        <v>5</v>
      </c>
      <c r="J1103" s="231"/>
    </row>
    <row r="1104" spans="1:10" x14ac:dyDescent="0.3">
      <c r="A1104" s="227">
        <v>813348</v>
      </c>
      <c r="B1104" s="227" t="s">
        <v>3301</v>
      </c>
      <c r="C1104" s="227" t="s">
        <v>449</v>
      </c>
      <c r="D1104" s="227" t="s">
        <v>1265</v>
      </c>
      <c r="E1104" s="227">
        <v>1</v>
      </c>
      <c r="F1104" s="228">
        <v>35431</v>
      </c>
      <c r="G1104" s="227" t="s">
        <v>2978</v>
      </c>
      <c r="H1104" s="229">
        <v>1</v>
      </c>
      <c r="I1104" s="231">
        <v>5</v>
      </c>
      <c r="J1104" s="231"/>
    </row>
    <row r="1105" spans="1:21" x14ac:dyDescent="0.3">
      <c r="A1105" s="227">
        <v>813363</v>
      </c>
      <c r="B1105" s="227" t="s">
        <v>3306</v>
      </c>
      <c r="C1105" s="227" t="s">
        <v>388</v>
      </c>
      <c r="D1105" s="227" t="s">
        <v>823</v>
      </c>
      <c r="E1105" s="227">
        <v>1</v>
      </c>
      <c r="F1105" s="228">
        <v>36554</v>
      </c>
      <c r="G1105" s="227" t="s">
        <v>235</v>
      </c>
      <c r="H1105" s="229">
        <v>1</v>
      </c>
      <c r="I1105" s="231">
        <v>5</v>
      </c>
      <c r="J1105" s="231"/>
    </row>
    <row r="1106" spans="1:21" x14ac:dyDescent="0.3">
      <c r="A1106" s="227">
        <v>813403</v>
      </c>
      <c r="B1106" s="227" t="s">
        <v>3312</v>
      </c>
      <c r="C1106" s="227" t="s">
        <v>94</v>
      </c>
      <c r="D1106" s="227" t="s">
        <v>641</v>
      </c>
      <c r="E1106" s="227">
        <v>1</v>
      </c>
      <c r="F1106" s="228">
        <v>35421</v>
      </c>
      <c r="G1106" s="227" t="s">
        <v>235</v>
      </c>
      <c r="H1106" s="229">
        <v>1</v>
      </c>
      <c r="I1106" s="231">
        <v>5</v>
      </c>
      <c r="J1106" s="231"/>
    </row>
    <row r="1107" spans="1:21" x14ac:dyDescent="0.3">
      <c r="A1107" s="227">
        <v>813415</v>
      </c>
      <c r="B1107" s="227" t="s">
        <v>3313</v>
      </c>
      <c r="C1107" s="227" t="s">
        <v>404</v>
      </c>
      <c r="D1107" s="227" t="s">
        <v>680</v>
      </c>
      <c r="E1107" s="227">
        <v>1</v>
      </c>
      <c r="F1107" s="228">
        <v>36549</v>
      </c>
      <c r="G1107" s="227" t="s">
        <v>235</v>
      </c>
      <c r="H1107" s="229">
        <v>1</v>
      </c>
      <c r="I1107" s="231">
        <v>5</v>
      </c>
      <c r="J1107" s="231"/>
    </row>
    <row r="1108" spans="1:21" x14ac:dyDescent="0.3">
      <c r="A1108" s="227">
        <v>813421</v>
      </c>
      <c r="B1108" s="227" t="s">
        <v>3314</v>
      </c>
      <c r="C1108" s="227" t="s">
        <v>145</v>
      </c>
      <c r="D1108" s="227" t="s">
        <v>1235</v>
      </c>
      <c r="E1108" s="227">
        <v>1</v>
      </c>
      <c r="F1108" s="228">
        <v>33774</v>
      </c>
      <c r="G1108" s="227" t="s">
        <v>235</v>
      </c>
      <c r="H1108" s="229">
        <v>1</v>
      </c>
      <c r="I1108" s="231">
        <v>5</v>
      </c>
      <c r="J1108" s="231"/>
    </row>
    <row r="1109" spans="1:21" x14ac:dyDescent="0.3">
      <c r="A1109" s="227">
        <v>813431</v>
      </c>
      <c r="B1109" s="227" t="s">
        <v>3320</v>
      </c>
      <c r="C1109" s="227" t="s">
        <v>168</v>
      </c>
      <c r="D1109" s="227" t="s">
        <v>825</v>
      </c>
      <c r="E1109" s="227">
        <v>1</v>
      </c>
      <c r="F1109" s="228">
        <v>33108</v>
      </c>
      <c r="G1109" s="227" t="s">
        <v>3321</v>
      </c>
      <c r="H1109" s="229">
        <v>1</v>
      </c>
      <c r="I1109" s="231">
        <v>5</v>
      </c>
      <c r="J1109" s="231"/>
    </row>
    <row r="1110" spans="1:21" x14ac:dyDescent="0.3">
      <c r="A1110" s="227">
        <v>813437</v>
      </c>
      <c r="B1110" s="227" t="s">
        <v>3322</v>
      </c>
      <c r="C1110" s="227" t="s">
        <v>335</v>
      </c>
      <c r="D1110" s="227" t="s">
        <v>641</v>
      </c>
      <c r="E1110" s="227">
        <v>1</v>
      </c>
      <c r="F1110" s="228">
        <v>30862</v>
      </c>
      <c r="G1110" s="227" t="s">
        <v>255</v>
      </c>
      <c r="H1110" s="229">
        <v>1</v>
      </c>
      <c r="I1110" s="231">
        <v>5</v>
      </c>
      <c r="J1110" s="231"/>
    </row>
    <row r="1111" spans="1:21" x14ac:dyDescent="0.3">
      <c r="A1111" s="227">
        <v>813461</v>
      </c>
      <c r="B1111" s="227" t="s">
        <v>3323</v>
      </c>
      <c r="C1111" s="227" t="s">
        <v>103</v>
      </c>
      <c r="D1111" s="227" t="s">
        <v>3324</v>
      </c>
      <c r="E1111" s="227">
        <v>1</v>
      </c>
      <c r="F1111" s="228" t="s">
        <v>3325</v>
      </c>
      <c r="G1111" s="227" t="s">
        <v>235</v>
      </c>
      <c r="H1111" s="229">
        <v>1</v>
      </c>
      <c r="I1111" s="231">
        <v>5</v>
      </c>
      <c r="J1111" s="231"/>
    </row>
    <row r="1112" spans="1:21" x14ac:dyDescent="0.3">
      <c r="A1112" s="227">
        <v>813474</v>
      </c>
      <c r="B1112" s="227" t="s">
        <v>3326</v>
      </c>
      <c r="C1112" s="227" t="s">
        <v>1243</v>
      </c>
      <c r="D1112" s="227" t="s">
        <v>816</v>
      </c>
      <c r="E1112" s="227">
        <v>1</v>
      </c>
      <c r="H1112" s="229">
        <v>1</v>
      </c>
      <c r="I1112" s="231">
        <v>5</v>
      </c>
      <c r="J1112" s="231"/>
    </row>
    <row r="1113" spans="1:21" x14ac:dyDescent="0.3">
      <c r="A1113" s="227">
        <v>813506</v>
      </c>
      <c r="B1113" s="227" t="s">
        <v>3332</v>
      </c>
      <c r="C1113" s="227" t="s">
        <v>66</v>
      </c>
      <c r="D1113" s="227" t="s">
        <v>560</v>
      </c>
      <c r="E1113" s="227">
        <v>1</v>
      </c>
      <c r="F1113" s="228">
        <v>36030</v>
      </c>
      <c r="G1113" s="227" t="s">
        <v>1380</v>
      </c>
      <c r="H1113" s="229">
        <v>1</v>
      </c>
      <c r="I1113" s="231">
        <v>5</v>
      </c>
      <c r="J1113" s="231"/>
    </row>
    <row r="1114" spans="1:21" x14ac:dyDescent="0.3">
      <c r="A1114" s="227">
        <v>814068</v>
      </c>
      <c r="B1114" s="227" t="s">
        <v>3456</v>
      </c>
      <c r="C1114" s="227" t="s">
        <v>165</v>
      </c>
      <c r="D1114" s="227" t="s">
        <v>651</v>
      </c>
      <c r="E1114" s="227">
        <v>1</v>
      </c>
      <c r="F1114" s="228">
        <v>36542</v>
      </c>
      <c r="G1114" s="227" t="s">
        <v>235</v>
      </c>
      <c r="H1114" s="229">
        <v>1</v>
      </c>
      <c r="I1114" s="231">
        <v>5</v>
      </c>
      <c r="J1114" s="231"/>
    </row>
    <row r="1115" spans="1:21" x14ac:dyDescent="0.3">
      <c r="A1115" s="227">
        <v>814077</v>
      </c>
      <c r="B1115" s="227" t="s">
        <v>3458</v>
      </c>
      <c r="C1115" s="227" t="s">
        <v>146</v>
      </c>
      <c r="D1115" s="227" t="s">
        <v>524</v>
      </c>
      <c r="E1115" s="227">
        <v>1</v>
      </c>
      <c r="F1115" s="228">
        <v>36100</v>
      </c>
      <c r="G1115" s="227" t="s">
        <v>3459</v>
      </c>
      <c r="H1115" s="229">
        <v>1</v>
      </c>
      <c r="I1115" s="231">
        <v>5</v>
      </c>
      <c r="J1115" s="231"/>
    </row>
    <row r="1116" spans="1:21" x14ac:dyDescent="0.3">
      <c r="A1116" s="227">
        <v>814200</v>
      </c>
      <c r="B1116" s="227" t="s">
        <v>3501</v>
      </c>
      <c r="C1116" s="227" t="s">
        <v>68</v>
      </c>
      <c r="D1116" s="227" t="s">
        <v>613</v>
      </c>
      <c r="E1116" s="227">
        <v>1</v>
      </c>
      <c r="F1116" s="228">
        <v>35809</v>
      </c>
      <c r="G1116" s="227" t="s">
        <v>3502</v>
      </c>
      <c r="H1116" s="229">
        <v>1</v>
      </c>
      <c r="I1116" s="231">
        <v>5</v>
      </c>
      <c r="J1116" s="231"/>
    </row>
    <row r="1117" spans="1:21" x14ac:dyDescent="0.3">
      <c r="A1117" s="227">
        <v>814205</v>
      </c>
      <c r="B1117" s="227" t="s">
        <v>3505</v>
      </c>
      <c r="C1117" s="227" t="s">
        <v>296</v>
      </c>
      <c r="D1117" s="227" t="s">
        <v>618</v>
      </c>
      <c r="E1117" s="227">
        <v>1</v>
      </c>
      <c r="F1117" s="228">
        <v>35741</v>
      </c>
      <c r="G1117" s="227" t="s">
        <v>586</v>
      </c>
      <c r="H1117" s="229">
        <v>1</v>
      </c>
      <c r="I1117" s="231">
        <v>5</v>
      </c>
      <c r="J1117" s="231"/>
    </row>
    <row r="1118" spans="1:21" x14ac:dyDescent="0.3">
      <c r="A1118" s="227">
        <v>814207</v>
      </c>
      <c r="B1118" s="227" t="s">
        <v>3507</v>
      </c>
      <c r="C1118" s="227" t="s">
        <v>1264</v>
      </c>
      <c r="D1118" s="227" t="s">
        <v>524</v>
      </c>
      <c r="E1118" s="227">
        <v>1</v>
      </c>
      <c r="F1118" s="228">
        <v>34590</v>
      </c>
      <c r="G1118" s="227" t="s">
        <v>645</v>
      </c>
      <c r="H1118" s="229">
        <v>1</v>
      </c>
      <c r="I1118" s="231">
        <v>5</v>
      </c>
      <c r="J1118" s="231"/>
    </row>
    <row r="1119" spans="1:21" x14ac:dyDescent="0.3">
      <c r="A1119" s="227">
        <v>814214</v>
      </c>
      <c r="B1119" s="227" t="s">
        <v>3510</v>
      </c>
      <c r="C1119" s="227" t="s">
        <v>68</v>
      </c>
      <c r="D1119" s="227" t="s">
        <v>1289</v>
      </c>
      <c r="E1119" s="227">
        <v>1</v>
      </c>
      <c r="F1119" s="228">
        <v>35447</v>
      </c>
      <c r="G1119" s="227" t="s">
        <v>235</v>
      </c>
      <c r="H1119" s="229">
        <v>1</v>
      </c>
      <c r="I1119" s="231">
        <v>5</v>
      </c>
      <c r="J1119" s="231"/>
    </row>
    <row r="1120" spans="1:21" x14ac:dyDescent="0.3">
      <c r="A1120" s="227">
        <v>810848</v>
      </c>
      <c r="B1120" s="227" t="s">
        <v>949</v>
      </c>
      <c r="C1120" s="227" t="s">
        <v>295</v>
      </c>
      <c r="D1120" s="227" t="s">
        <v>950</v>
      </c>
      <c r="E1120" s="227">
        <v>1</v>
      </c>
      <c r="F1120" s="228">
        <v>34889</v>
      </c>
      <c r="G1120" s="227" t="s">
        <v>586</v>
      </c>
      <c r="H1120" s="229">
        <v>2</v>
      </c>
      <c r="I1120" s="231">
        <v>5</v>
      </c>
      <c r="J1120" s="231"/>
      <c r="S1120" s="176">
        <v>2366</v>
      </c>
      <c r="T1120" s="230">
        <v>44403</v>
      </c>
      <c r="U1120" s="176">
        <v>10000</v>
      </c>
    </row>
    <row r="1121" spans="1:26" x14ac:dyDescent="0.3">
      <c r="A1121" s="227">
        <v>811938</v>
      </c>
      <c r="B1121" s="227" t="s">
        <v>975</v>
      </c>
      <c r="C1121" s="227" t="s">
        <v>66</v>
      </c>
      <c r="D1121" s="227" t="s">
        <v>836</v>
      </c>
      <c r="E1121" s="227">
        <v>1</v>
      </c>
      <c r="F1121" s="228">
        <v>35305</v>
      </c>
      <c r="G1121" s="227" t="s">
        <v>510</v>
      </c>
      <c r="H1121" s="229">
        <v>2</v>
      </c>
      <c r="I1121" s="231">
        <v>5</v>
      </c>
      <c r="J1121" s="231"/>
      <c r="S1121" s="176">
        <v>2448</v>
      </c>
      <c r="T1121" s="230">
        <v>44417</v>
      </c>
      <c r="U1121" s="176">
        <v>10000</v>
      </c>
    </row>
    <row r="1122" spans="1:26" x14ac:dyDescent="0.3">
      <c r="A1122" s="227">
        <v>811480</v>
      </c>
      <c r="B1122" s="227" t="s">
        <v>371</v>
      </c>
      <c r="C1122" s="227" t="s">
        <v>64</v>
      </c>
      <c r="D1122" s="227" t="s">
        <v>524</v>
      </c>
      <c r="E1122" s="227">
        <v>1</v>
      </c>
      <c r="F1122" s="228">
        <v>35857</v>
      </c>
      <c r="G1122" s="227" t="s">
        <v>235</v>
      </c>
      <c r="H1122" s="229">
        <v>2</v>
      </c>
      <c r="I1122" s="231">
        <v>5</v>
      </c>
      <c r="J1122" s="231"/>
      <c r="S1122" s="176">
        <v>2523</v>
      </c>
      <c r="T1122" s="230">
        <v>44420</v>
      </c>
      <c r="U1122" s="176">
        <v>10000</v>
      </c>
    </row>
    <row r="1123" spans="1:26" x14ac:dyDescent="0.3">
      <c r="A1123" s="227">
        <v>806488</v>
      </c>
      <c r="B1123" s="227" t="s">
        <v>1011</v>
      </c>
      <c r="C1123" s="227" t="s">
        <v>99</v>
      </c>
      <c r="D1123" s="227" t="s">
        <v>1012</v>
      </c>
      <c r="E1123" s="227">
        <v>1</v>
      </c>
      <c r="F1123" s="228">
        <v>32714</v>
      </c>
      <c r="G1123" s="227" t="s">
        <v>533</v>
      </c>
      <c r="H1123" s="229">
        <v>2</v>
      </c>
      <c r="I1123" s="231">
        <v>5</v>
      </c>
      <c r="J1123" s="231"/>
      <c r="S1123" s="176">
        <v>2561</v>
      </c>
      <c r="T1123" s="230">
        <v>44425</v>
      </c>
      <c r="U1123" s="176">
        <v>20500</v>
      </c>
    </row>
    <row r="1124" spans="1:26" x14ac:dyDescent="0.3">
      <c r="A1124" s="227">
        <v>803057</v>
      </c>
      <c r="B1124" s="227" t="s">
        <v>1412</v>
      </c>
      <c r="C1124" s="227" t="s">
        <v>89</v>
      </c>
      <c r="D1124" s="227" t="s">
        <v>1413</v>
      </c>
      <c r="E1124" s="227">
        <v>1</v>
      </c>
      <c r="H1124" s="229">
        <v>2</v>
      </c>
      <c r="I1124" s="231">
        <v>5</v>
      </c>
      <c r="J1124" s="231"/>
      <c r="W1124" s="176" t="s">
        <v>940</v>
      </c>
      <c r="X1124" s="176" t="s">
        <v>940</v>
      </c>
      <c r="Y1124" s="176" t="s">
        <v>940</v>
      </c>
      <c r="Z1124" s="176" t="s">
        <v>940</v>
      </c>
    </row>
    <row r="1125" spans="1:26" x14ac:dyDescent="0.3">
      <c r="A1125" s="227">
        <v>807846</v>
      </c>
      <c r="B1125" s="227" t="s">
        <v>1426</v>
      </c>
      <c r="C1125" s="227" t="s">
        <v>65</v>
      </c>
      <c r="D1125" s="227" t="s">
        <v>744</v>
      </c>
      <c r="E1125" s="227">
        <v>1</v>
      </c>
      <c r="H1125" s="229">
        <v>2</v>
      </c>
      <c r="I1125" s="231">
        <v>5</v>
      </c>
      <c r="J1125" s="231"/>
      <c r="W1125" s="176" t="s">
        <v>940</v>
      </c>
      <c r="X1125" s="176" t="s">
        <v>940</v>
      </c>
      <c r="Y1125" s="176" t="s">
        <v>940</v>
      </c>
      <c r="Z1125" s="176" t="s">
        <v>940</v>
      </c>
    </row>
    <row r="1126" spans="1:26" x14ac:dyDescent="0.3">
      <c r="A1126" s="227">
        <v>806126</v>
      </c>
      <c r="B1126" s="227" t="s">
        <v>1505</v>
      </c>
      <c r="C1126" s="227" t="s">
        <v>81</v>
      </c>
      <c r="D1126" s="227" t="s">
        <v>825</v>
      </c>
      <c r="E1126" s="227">
        <v>1</v>
      </c>
      <c r="F1126" s="228">
        <v>33239</v>
      </c>
      <c r="G1126" s="227" t="s">
        <v>533</v>
      </c>
      <c r="H1126" s="229">
        <v>2</v>
      </c>
      <c r="I1126" s="231">
        <v>5</v>
      </c>
      <c r="J1126" s="231"/>
      <c r="V1126" s="176" t="s">
        <v>940</v>
      </c>
      <c r="W1126" s="176" t="s">
        <v>940</v>
      </c>
      <c r="Y1126" s="176" t="s">
        <v>940</v>
      </c>
      <c r="Z1126" s="176" t="s">
        <v>940</v>
      </c>
    </row>
    <row r="1127" spans="1:26" x14ac:dyDescent="0.3">
      <c r="A1127" s="227">
        <v>808331</v>
      </c>
      <c r="B1127" s="227" t="s">
        <v>1536</v>
      </c>
      <c r="C1127" s="227" t="s">
        <v>337</v>
      </c>
      <c r="D1127" s="227" t="s">
        <v>565</v>
      </c>
      <c r="E1127" s="227">
        <v>1</v>
      </c>
      <c r="G1127" s="227" t="s">
        <v>235</v>
      </c>
      <c r="H1127" s="229">
        <v>2</v>
      </c>
      <c r="I1127" s="231">
        <v>5</v>
      </c>
      <c r="J1127" s="231"/>
      <c r="V1127" s="176" t="s">
        <v>940</v>
      </c>
      <c r="X1127" s="176" t="s">
        <v>940</v>
      </c>
      <c r="Y1127" s="176" t="s">
        <v>940</v>
      </c>
      <c r="Z1127" s="176" t="s">
        <v>940</v>
      </c>
    </row>
    <row r="1128" spans="1:26" x14ac:dyDescent="0.3">
      <c r="A1128" s="227">
        <v>811804</v>
      </c>
      <c r="B1128" s="227" t="s">
        <v>1622</v>
      </c>
      <c r="C1128" s="227" t="s">
        <v>168</v>
      </c>
      <c r="D1128" s="227" t="s">
        <v>603</v>
      </c>
      <c r="E1128" s="227">
        <v>1</v>
      </c>
      <c r="F1128" s="228" t="s">
        <v>1623</v>
      </c>
      <c r="G1128" s="227" t="s">
        <v>554</v>
      </c>
      <c r="H1128" s="229">
        <v>2</v>
      </c>
      <c r="I1128" s="231">
        <v>5</v>
      </c>
      <c r="J1128" s="231"/>
      <c r="W1128" s="176" t="s">
        <v>940</v>
      </c>
      <c r="Y1128" s="176" t="s">
        <v>940</v>
      </c>
      <c r="Z1128" s="176" t="s">
        <v>940</v>
      </c>
    </row>
    <row r="1129" spans="1:26" x14ac:dyDescent="0.3">
      <c r="A1129" s="227">
        <v>811867</v>
      </c>
      <c r="B1129" s="227" t="s">
        <v>1628</v>
      </c>
      <c r="C1129" s="227" t="s">
        <v>102</v>
      </c>
      <c r="D1129" s="227" t="s">
        <v>664</v>
      </c>
      <c r="E1129" s="227">
        <v>1</v>
      </c>
      <c r="F1129" s="228" t="s">
        <v>1629</v>
      </c>
      <c r="G1129" s="227" t="s">
        <v>554</v>
      </c>
      <c r="H1129" s="229">
        <v>2</v>
      </c>
      <c r="I1129" s="231">
        <v>5</v>
      </c>
      <c r="J1129" s="231"/>
      <c r="W1129" s="176" t="s">
        <v>940</v>
      </c>
      <c r="Y1129" s="176" t="s">
        <v>940</v>
      </c>
      <c r="Z1129" s="176" t="s">
        <v>940</v>
      </c>
    </row>
    <row r="1130" spans="1:26" x14ac:dyDescent="0.3">
      <c r="A1130" s="227">
        <v>811872</v>
      </c>
      <c r="B1130" s="227" t="s">
        <v>1630</v>
      </c>
      <c r="C1130" s="227" t="s">
        <v>138</v>
      </c>
      <c r="D1130" s="227" t="s">
        <v>1631</v>
      </c>
      <c r="E1130" s="227">
        <v>1</v>
      </c>
      <c r="F1130" s="228" t="s">
        <v>1632</v>
      </c>
      <c r="G1130" s="227" t="s">
        <v>235</v>
      </c>
      <c r="H1130" s="229">
        <v>2</v>
      </c>
      <c r="I1130" s="231">
        <v>5</v>
      </c>
      <c r="J1130" s="231"/>
      <c r="W1130" s="176" t="s">
        <v>940</v>
      </c>
      <c r="X1130" s="176" t="s">
        <v>940</v>
      </c>
      <c r="Y1130" s="176" t="s">
        <v>940</v>
      </c>
      <c r="Z1130" s="176" t="s">
        <v>940</v>
      </c>
    </row>
    <row r="1131" spans="1:26" x14ac:dyDescent="0.3">
      <c r="A1131" s="227">
        <v>811925</v>
      </c>
      <c r="B1131" s="227" t="s">
        <v>1635</v>
      </c>
      <c r="C1131" s="227" t="s">
        <v>102</v>
      </c>
      <c r="D1131" s="227" t="s">
        <v>583</v>
      </c>
      <c r="E1131" s="227">
        <v>1</v>
      </c>
      <c r="F1131" s="228">
        <v>35316</v>
      </c>
      <c r="G1131" s="227" t="s">
        <v>533</v>
      </c>
      <c r="H1131" s="229">
        <v>2</v>
      </c>
      <c r="I1131" s="231">
        <v>5</v>
      </c>
      <c r="J1131" s="231"/>
      <c r="W1131" s="176" t="s">
        <v>940</v>
      </c>
      <c r="X1131" s="176" t="s">
        <v>940</v>
      </c>
      <c r="Y1131" s="176" t="s">
        <v>940</v>
      </c>
      <c r="Z1131" s="176" t="s">
        <v>940</v>
      </c>
    </row>
    <row r="1132" spans="1:26" x14ac:dyDescent="0.3">
      <c r="A1132" s="227">
        <v>805596</v>
      </c>
      <c r="B1132" s="227" t="s">
        <v>1651</v>
      </c>
      <c r="C1132" s="227" t="s">
        <v>1652</v>
      </c>
      <c r="D1132" s="227" t="s">
        <v>1653</v>
      </c>
      <c r="E1132" s="227">
        <v>1</v>
      </c>
      <c r="F1132" s="228">
        <v>34340</v>
      </c>
      <c r="G1132" s="227" t="s">
        <v>586</v>
      </c>
      <c r="H1132" s="229">
        <v>2</v>
      </c>
      <c r="I1132" s="231">
        <v>5</v>
      </c>
      <c r="J1132" s="231"/>
      <c r="Y1132" s="176" t="s">
        <v>940</v>
      </c>
      <c r="Z1132" s="176" t="s">
        <v>940</v>
      </c>
    </row>
    <row r="1133" spans="1:26" x14ac:dyDescent="0.3">
      <c r="A1133" s="227">
        <v>810036</v>
      </c>
      <c r="B1133" s="227" t="s">
        <v>162</v>
      </c>
      <c r="C1133" s="227" t="s">
        <v>68</v>
      </c>
      <c r="D1133" s="227" t="s">
        <v>1709</v>
      </c>
      <c r="E1133" s="227">
        <v>1</v>
      </c>
      <c r="F1133" s="228">
        <v>32777</v>
      </c>
      <c r="G1133" s="227" t="s">
        <v>235</v>
      </c>
      <c r="H1133" s="229">
        <v>2</v>
      </c>
      <c r="I1133" s="231">
        <v>5</v>
      </c>
      <c r="J1133" s="231"/>
      <c r="X1133" s="176" t="s">
        <v>940</v>
      </c>
      <c r="Y1133" s="176" t="s">
        <v>940</v>
      </c>
      <c r="Z1133" s="176" t="s">
        <v>940</v>
      </c>
    </row>
    <row r="1134" spans="1:26" x14ac:dyDescent="0.3">
      <c r="A1134" s="227">
        <v>810658</v>
      </c>
      <c r="B1134" s="227" t="s">
        <v>1721</v>
      </c>
      <c r="C1134" s="227" t="s">
        <v>444</v>
      </c>
      <c r="D1134" s="227" t="s">
        <v>1722</v>
      </c>
      <c r="E1134" s="227">
        <v>1</v>
      </c>
      <c r="F1134" s="228">
        <v>35815</v>
      </c>
      <c r="G1134" s="227" t="s">
        <v>586</v>
      </c>
      <c r="H1134" s="229">
        <v>2</v>
      </c>
      <c r="I1134" s="231">
        <v>5</v>
      </c>
      <c r="J1134" s="231"/>
      <c r="X1134" s="176" t="s">
        <v>940</v>
      </c>
      <c r="Y1134" s="176" t="s">
        <v>940</v>
      </c>
      <c r="Z1134" s="176" t="s">
        <v>940</v>
      </c>
    </row>
    <row r="1135" spans="1:26" x14ac:dyDescent="0.3">
      <c r="A1135" s="227">
        <v>811869</v>
      </c>
      <c r="B1135" s="227" t="s">
        <v>1749</v>
      </c>
      <c r="C1135" s="227" t="s">
        <v>101</v>
      </c>
      <c r="D1135" s="227" t="s">
        <v>1750</v>
      </c>
      <c r="E1135" s="227">
        <v>1</v>
      </c>
      <c r="F1135" s="228">
        <v>35679</v>
      </c>
      <c r="G1135" s="227" t="s">
        <v>235</v>
      </c>
      <c r="H1135" s="229">
        <v>2</v>
      </c>
      <c r="I1135" s="231">
        <v>5</v>
      </c>
      <c r="J1135" s="231"/>
      <c r="Y1135" s="176" t="s">
        <v>940</v>
      </c>
      <c r="Z1135" s="176" t="s">
        <v>940</v>
      </c>
    </row>
    <row r="1136" spans="1:26" x14ac:dyDescent="0.3">
      <c r="A1136" s="227">
        <v>811827</v>
      </c>
      <c r="B1136" s="227" t="s">
        <v>1783</v>
      </c>
      <c r="C1136" s="227" t="s">
        <v>86</v>
      </c>
      <c r="D1136" s="227" t="s">
        <v>189</v>
      </c>
      <c r="E1136" s="227">
        <v>1</v>
      </c>
      <c r="F1136" s="228" t="s">
        <v>1623</v>
      </c>
      <c r="G1136" s="227" t="s">
        <v>554</v>
      </c>
      <c r="H1136" s="229">
        <v>2</v>
      </c>
      <c r="I1136" s="231">
        <v>5</v>
      </c>
      <c r="J1136" s="231"/>
      <c r="W1136" s="176" t="s">
        <v>940</v>
      </c>
      <c r="X1136" s="176" t="s">
        <v>940</v>
      </c>
      <c r="Y1136" s="176" t="s">
        <v>940</v>
      </c>
      <c r="Z1136" s="176" t="s">
        <v>940</v>
      </c>
    </row>
    <row r="1137" spans="1:26" x14ac:dyDescent="0.3">
      <c r="A1137" s="227">
        <v>811898</v>
      </c>
      <c r="B1137" s="227" t="s">
        <v>1795</v>
      </c>
      <c r="C1137" s="227" t="s">
        <v>64</v>
      </c>
      <c r="D1137" s="227" t="s">
        <v>607</v>
      </c>
      <c r="E1137" s="227">
        <v>1</v>
      </c>
      <c r="F1137" s="228">
        <v>35441</v>
      </c>
      <c r="G1137" s="227" t="s">
        <v>235</v>
      </c>
      <c r="H1137" s="229">
        <v>2</v>
      </c>
      <c r="I1137" s="231">
        <v>5</v>
      </c>
      <c r="J1137" s="231"/>
      <c r="W1137" s="176" t="s">
        <v>940</v>
      </c>
      <c r="X1137" s="176" t="s">
        <v>940</v>
      </c>
      <c r="Y1137" s="176" t="s">
        <v>940</v>
      </c>
      <c r="Z1137" s="176" t="s">
        <v>940</v>
      </c>
    </row>
    <row r="1138" spans="1:26" x14ac:dyDescent="0.3">
      <c r="A1138" s="227">
        <v>802255</v>
      </c>
      <c r="B1138" s="227" t="s">
        <v>1801</v>
      </c>
      <c r="C1138" s="227" t="s">
        <v>298</v>
      </c>
      <c r="D1138" s="227" t="s">
        <v>1802</v>
      </c>
      <c r="E1138" s="227">
        <v>1</v>
      </c>
      <c r="F1138" s="228">
        <v>34335</v>
      </c>
      <c r="G1138" s="227" t="s">
        <v>235</v>
      </c>
      <c r="H1138" s="229">
        <v>2</v>
      </c>
      <c r="I1138" s="231">
        <v>5</v>
      </c>
      <c r="J1138" s="231"/>
      <c r="Y1138" s="176" t="s">
        <v>940</v>
      </c>
      <c r="Z1138" s="176" t="s">
        <v>940</v>
      </c>
    </row>
    <row r="1139" spans="1:26" x14ac:dyDescent="0.3">
      <c r="A1139" s="227">
        <v>806380</v>
      </c>
      <c r="B1139" s="227" t="s">
        <v>1806</v>
      </c>
      <c r="C1139" s="227" t="s">
        <v>1807</v>
      </c>
      <c r="D1139" s="227" t="s">
        <v>509</v>
      </c>
      <c r="E1139" s="227">
        <v>1</v>
      </c>
      <c r="F1139" s="228">
        <v>31413</v>
      </c>
      <c r="G1139" s="227" t="s">
        <v>235</v>
      </c>
      <c r="H1139" s="229">
        <v>2</v>
      </c>
      <c r="I1139" s="231">
        <v>5</v>
      </c>
      <c r="J1139" s="231"/>
      <c r="X1139" s="176" t="s">
        <v>940</v>
      </c>
      <c r="Y1139" s="176" t="s">
        <v>940</v>
      </c>
      <c r="Z1139" s="176" t="s">
        <v>940</v>
      </c>
    </row>
    <row r="1140" spans="1:26" x14ac:dyDescent="0.3">
      <c r="A1140" s="227">
        <v>803409</v>
      </c>
      <c r="B1140" s="227" t="s">
        <v>1932</v>
      </c>
      <c r="C1140" s="227" t="s">
        <v>102</v>
      </c>
      <c r="D1140" s="227" t="s">
        <v>521</v>
      </c>
      <c r="E1140" s="227">
        <v>1</v>
      </c>
      <c r="F1140" s="228">
        <v>35038</v>
      </c>
      <c r="G1140" s="227" t="s">
        <v>235</v>
      </c>
      <c r="H1140" s="229">
        <v>2</v>
      </c>
      <c r="I1140" s="231">
        <v>5</v>
      </c>
      <c r="J1140" s="231"/>
      <c r="Z1140" s="176" t="s">
        <v>940</v>
      </c>
    </row>
    <row r="1141" spans="1:26" x14ac:dyDescent="0.3">
      <c r="A1141" s="227">
        <v>810746</v>
      </c>
      <c r="B1141" s="227" t="s">
        <v>1971</v>
      </c>
      <c r="C1141" s="227" t="s">
        <v>120</v>
      </c>
      <c r="D1141" s="227" t="s">
        <v>1972</v>
      </c>
      <c r="E1141" s="227">
        <v>1</v>
      </c>
      <c r="F1141" s="228">
        <v>35591</v>
      </c>
      <c r="G1141" s="227" t="s">
        <v>554</v>
      </c>
      <c r="H1141" s="229">
        <v>2</v>
      </c>
      <c r="I1141" s="231">
        <v>5</v>
      </c>
      <c r="J1141" s="231"/>
      <c r="Z1141" s="176" t="s">
        <v>940</v>
      </c>
    </row>
    <row r="1142" spans="1:26" x14ac:dyDescent="0.3">
      <c r="A1142" s="227">
        <v>808583</v>
      </c>
      <c r="B1142" s="227" t="s">
        <v>1981</v>
      </c>
      <c r="C1142" s="227" t="s">
        <v>415</v>
      </c>
      <c r="D1142" s="227" t="s">
        <v>521</v>
      </c>
      <c r="E1142" s="227">
        <v>1</v>
      </c>
      <c r="F1142" s="228">
        <v>36212</v>
      </c>
      <c r="G1142" s="227" t="s">
        <v>235</v>
      </c>
      <c r="H1142" s="229">
        <v>2</v>
      </c>
      <c r="I1142" s="231">
        <v>5</v>
      </c>
      <c r="J1142" s="231"/>
      <c r="V1142" s="176" t="s">
        <v>940</v>
      </c>
      <c r="Z1142" s="176" t="s">
        <v>940</v>
      </c>
    </row>
    <row r="1143" spans="1:26" x14ac:dyDescent="0.3">
      <c r="A1143" s="227">
        <v>807817</v>
      </c>
      <c r="B1143" s="227" t="s">
        <v>2037</v>
      </c>
      <c r="C1143" s="227" t="s">
        <v>111</v>
      </c>
      <c r="D1143" s="227" t="s">
        <v>562</v>
      </c>
      <c r="E1143" s="227">
        <v>1</v>
      </c>
      <c r="F1143" s="228">
        <v>35827</v>
      </c>
      <c r="G1143" s="227" t="s">
        <v>235</v>
      </c>
      <c r="H1143" s="229">
        <v>2</v>
      </c>
      <c r="I1143" s="231">
        <v>5</v>
      </c>
      <c r="J1143" s="231"/>
      <c r="Z1143" s="176" t="s">
        <v>940</v>
      </c>
    </row>
    <row r="1144" spans="1:26" x14ac:dyDescent="0.3">
      <c r="A1144" s="227">
        <v>811888</v>
      </c>
      <c r="B1144" s="227" t="s">
        <v>2108</v>
      </c>
      <c r="C1144" s="227" t="s">
        <v>68</v>
      </c>
      <c r="D1144" s="227" t="s">
        <v>684</v>
      </c>
      <c r="E1144" s="227">
        <v>1</v>
      </c>
      <c r="G1144" s="227" t="s">
        <v>586</v>
      </c>
      <c r="H1144" s="229">
        <v>2</v>
      </c>
      <c r="I1144" s="231">
        <v>5</v>
      </c>
      <c r="J1144" s="231"/>
      <c r="W1144" s="176" t="s">
        <v>940</v>
      </c>
      <c r="Z1144" s="176" t="s">
        <v>940</v>
      </c>
    </row>
    <row r="1145" spans="1:26" x14ac:dyDescent="0.3">
      <c r="A1145" s="227">
        <v>804418</v>
      </c>
      <c r="B1145" s="227" t="s">
        <v>2245</v>
      </c>
      <c r="C1145" s="227" t="s">
        <v>89</v>
      </c>
      <c r="D1145" s="227" t="s">
        <v>1355</v>
      </c>
      <c r="E1145" s="227">
        <v>1</v>
      </c>
      <c r="F1145" s="228">
        <v>31256</v>
      </c>
      <c r="H1145" s="229">
        <v>2</v>
      </c>
      <c r="I1145" s="231">
        <v>5</v>
      </c>
      <c r="J1145" s="231"/>
    </row>
    <row r="1146" spans="1:26" x14ac:dyDescent="0.3">
      <c r="A1146" s="227">
        <v>804737</v>
      </c>
      <c r="B1146" s="227" t="s">
        <v>2252</v>
      </c>
      <c r="C1146" s="227" t="s">
        <v>66</v>
      </c>
      <c r="D1146" s="227" t="s">
        <v>2253</v>
      </c>
      <c r="E1146" s="227">
        <v>1</v>
      </c>
      <c r="H1146" s="229">
        <v>2</v>
      </c>
      <c r="I1146" s="231">
        <v>5</v>
      </c>
      <c r="J1146" s="231"/>
    </row>
    <row r="1147" spans="1:26" x14ac:dyDescent="0.3">
      <c r="A1147" s="227">
        <v>807100</v>
      </c>
      <c r="B1147" s="227" t="s">
        <v>2394</v>
      </c>
      <c r="C1147" s="227" t="s">
        <v>148</v>
      </c>
      <c r="D1147" s="227" t="s">
        <v>543</v>
      </c>
      <c r="E1147" s="227">
        <v>1</v>
      </c>
      <c r="G1147" s="227" t="s">
        <v>2395</v>
      </c>
      <c r="H1147" s="229">
        <v>2</v>
      </c>
      <c r="I1147" s="231">
        <v>5</v>
      </c>
      <c r="J1147" s="231"/>
    </row>
    <row r="1148" spans="1:26" x14ac:dyDescent="0.3">
      <c r="A1148" s="227">
        <v>807685</v>
      </c>
      <c r="B1148" s="227" t="s">
        <v>2436</v>
      </c>
      <c r="C1148" s="227" t="s">
        <v>111</v>
      </c>
      <c r="D1148" s="227" t="s">
        <v>551</v>
      </c>
      <c r="E1148" s="227">
        <v>1</v>
      </c>
      <c r="F1148" s="228">
        <v>36137</v>
      </c>
      <c r="G1148" s="227" t="s">
        <v>785</v>
      </c>
      <c r="H1148" s="229">
        <v>2</v>
      </c>
      <c r="I1148" s="231">
        <v>5</v>
      </c>
      <c r="J1148" s="231"/>
    </row>
    <row r="1149" spans="1:26" x14ac:dyDescent="0.3">
      <c r="A1149" s="227">
        <v>807852</v>
      </c>
      <c r="B1149" s="227" t="s">
        <v>2445</v>
      </c>
      <c r="C1149" s="227" t="s">
        <v>406</v>
      </c>
      <c r="D1149" s="227" t="s">
        <v>669</v>
      </c>
      <c r="E1149" s="227">
        <v>1</v>
      </c>
      <c r="F1149" s="228">
        <v>32916</v>
      </c>
      <c r="G1149" s="227" t="s">
        <v>785</v>
      </c>
      <c r="H1149" s="229">
        <v>2</v>
      </c>
      <c r="I1149" s="231">
        <v>5</v>
      </c>
      <c r="J1149" s="231"/>
    </row>
    <row r="1150" spans="1:26" x14ac:dyDescent="0.3">
      <c r="A1150" s="227">
        <v>808777</v>
      </c>
      <c r="B1150" s="227" t="s">
        <v>2520</v>
      </c>
      <c r="C1150" s="227" t="s">
        <v>1344</v>
      </c>
      <c r="D1150" s="227" t="s">
        <v>626</v>
      </c>
      <c r="E1150" s="227">
        <v>1</v>
      </c>
      <c r="F1150" s="228">
        <v>29754</v>
      </c>
      <c r="G1150" s="227" t="s">
        <v>1919</v>
      </c>
      <c r="H1150" s="229">
        <v>2</v>
      </c>
      <c r="I1150" s="231">
        <v>5</v>
      </c>
      <c r="J1150" s="231"/>
    </row>
    <row r="1151" spans="1:26" x14ac:dyDescent="0.3">
      <c r="A1151" s="227">
        <v>809670</v>
      </c>
      <c r="B1151" s="227" t="s">
        <v>2641</v>
      </c>
      <c r="C1151" s="227" t="s">
        <v>63</v>
      </c>
      <c r="D1151" s="227" t="s">
        <v>189</v>
      </c>
      <c r="E1151" s="227">
        <v>1</v>
      </c>
      <c r="F1151" s="228">
        <v>35542</v>
      </c>
      <c r="G1151" s="227" t="s">
        <v>237</v>
      </c>
      <c r="H1151" s="229">
        <v>2</v>
      </c>
      <c r="I1151" s="231">
        <v>5</v>
      </c>
      <c r="J1151" s="231"/>
    </row>
    <row r="1152" spans="1:26" x14ac:dyDescent="0.3">
      <c r="A1152" s="227">
        <v>810001</v>
      </c>
      <c r="B1152" s="227" t="s">
        <v>2667</v>
      </c>
      <c r="C1152" s="227" t="s">
        <v>64</v>
      </c>
      <c r="D1152" s="227" t="s">
        <v>762</v>
      </c>
      <c r="E1152" s="227">
        <v>1</v>
      </c>
      <c r="F1152" s="228">
        <v>36526</v>
      </c>
      <c r="G1152" s="227" t="s">
        <v>235</v>
      </c>
      <c r="H1152" s="229">
        <v>2</v>
      </c>
      <c r="I1152" s="231">
        <v>5</v>
      </c>
      <c r="J1152" s="231"/>
    </row>
    <row r="1153" spans="1:26" x14ac:dyDescent="0.3">
      <c r="A1153" s="227">
        <v>811620</v>
      </c>
      <c r="B1153" s="227" t="s">
        <v>2918</v>
      </c>
      <c r="C1153" s="227" t="s">
        <v>88</v>
      </c>
      <c r="D1153" s="227" t="s">
        <v>676</v>
      </c>
      <c r="E1153" s="227">
        <v>1</v>
      </c>
      <c r="F1153" s="228">
        <v>36161</v>
      </c>
      <c r="G1153" s="227" t="s">
        <v>554</v>
      </c>
      <c r="H1153" s="229">
        <v>2</v>
      </c>
      <c r="I1153" s="231">
        <v>5</v>
      </c>
      <c r="J1153" s="231"/>
    </row>
    <row r="1154" spans="1:26" x14ac:dyDescent="0.3">
      <c r="A1154" s="227">
        <v>811774</v>
      </c>
      <c r="B1154" s="227" t="s">
        <v>2946</v>
      </c>
      <c r="C1154" s="227" t="s">
        <v>111</v>
      </c>
      <c r="D1154" s="227" t="s">
        <v>1202</v>
      </c>
      <c r="E1154" s="227">
        <v>1</v>
      </c>
      <c r="F1154" s="228">
        <v>35796</v>
      </c>
      <c r="G1154" s="227" t="s">
        <v>235</v>
      </c>
      <c r="H1154" s="229">
        <v>2</v>
      </c>
      <c r="I1154" s="231">
        <v>5</v>
      </c>
      <c r="J1154" s="231"/>
    </row>
    <row r="1155" spans="1:26" x14ac:dyDescent="0.3">
      <c r="A1155" s="227">
        <v>812250</v>
      </c>
      <c r="B1155" s="227" t="s">
        <v>3034</v>
      </c>
      <c r="C1155" s="227" t="s">
        <v>119</v>
      </c>
      <c r="D1155" s="227" t="s">
        <v>863</v>
      </c>
      <c r="E1155" s="227">
        <v>1</v>
      </c>
      <c r="F1155" s="228">
        <v>31944</v>
      </c>
      <c r="G1155" s="227" t="s">
        <v>533</v>
      </c>
      <c r="H1155" s="229">
        <v>2</v>
      </c>
      <c r="I1155" s="231">
        <v>5</v>
      </c>
      <c r="J1155" s="231"/>
    </row>
    <row r="1156" spans="1:26" x14ac:dyDescent="0.3">
      <c r="A1156" s="227">
        <v>813169</v>
      </c>
      <c r="B1156" s="227" t="s">
        <v>3265</v>
      </c>
      <c r="C1156" s="227" t="s">
        <v>64</v>
      </c>
      <c r="D1156" s="227" t="s">
        <v>767</v>
      </c>
      <c r="E1156" s="227">
        <v>1</v>
      </c>
      <c r="F1156" s="228">
        <v>34700</v>
      </c>
      <c r="G1156" s="227" t="s">
        <v>554</v>
      </c>
      <c r="H1156" s="229">
        <v>2</v>
      </c>
      <c r="I1156" s="231">
        <v>5</v>
      </c>
      <c r="J1156" s="231"/>
    </row>
    <row r="1157" spans="1:26" x14ac:dyDescent="0.3">
      <c r="A1157" s="227">
        <v>811830</v>
      </c>
      <c r="B1157" s="227" t="s">
        <v>1787</v>
      </c>
      <c r="C1157" s="227" t="s">
        <v>100</v>
      </c>
      <c r="D1157" s="227" t="s">
        <v>627</v>
      </c>
      <c r="E1157" s="227">
        <v>1</v>
      </c>
      <c r="F1157" s="228" t="s">
        <v>1788</v>
      </c>
      <c r="G1157" s="227" t="s">
        <v>235</v>
      </c>
      <c r="H1157" s="229">
        <v>3</v>
      </c>
      <c r="I1157" s="231">
        <v>5</v>
      </c>
      <c r="J1157" s="231"/>
      <c r="W1157" s="176" t="s">
        <v>940</v>
      </c>
      <c r="X1157" s="176" t="s">
        <v>940</v>
      </c>
      <c r="Y1157" s="176" t="s">
        <v>940</v>
      </c>
      <c r="Z1157" s="176" t="s">
        <v>940</v>
      </c>
    </row>
    <row r="1158" spans="1:26" x14ac:dyDescent="0.3">
      <c r="A1158" s="227">
        <v>811832</v>
      </c>
      <c r="B1158" s="227" t="s">
        <v>1833</v>
      </c>
      <c r="C1158" s="227" t="s">
        <v>1834</v>
      </c>
      <c r="D1158" s="227" t="s">
        <v>805</v>
      </c>
      <c r="E1158" s="227">
        <v>1</v>
      </c>
      <c r="F1158" s="228">
        <v>30606</v>
      </c>
      <c r="G1158" s="227" t="s">
        <v>235</v>
      </c>
      <c r="H1158" s="229">
        <v>3</v>
      </c>
      <c r="I1158" s="231">
        <v>5</v>
      </c>
      <c r="J1158" s="231"/>
      <c r="Y1158" s="176" t="s">
        <v>940</v>
      </c>
      <c r="Z1158" s="176" t="s">
        <v>940</v>
      </c>
    </row>
    <row r="1159" spans="1:26" x14ac:dyDescent="0.3">
      <c r="A1159" s="227">
        <v>810566</v>
      </c>
      <c r="B1159" s="227" t="s">
        <v>1020</v>
      </c>
      <c r="C1159" s="227" t="s">
        <v>164</v>
      </c>
      <c r="D1159" s="227" t="s">
        <v>1021</v>
      </c>
      <c r="E1159" s="227">
        <v>1</v>
      </c>
      <c r="F1159" s="228">
        <v>31218</v>
      </c>
      <c r="G1159" s="227" t="s">
        <v>559</v>
      </c>
      <c r="H1159" s="229">
        <v>5</v>
      </c>
      <c r="I1159" s="231">
        <v>5</v>
      </c>
      <c r="J1159" s="231"/>
      <c r="S1159" s="176">
        <v>2574</v>
      </c>
      <c r="T1159" s="230">
        <v>44425</v>
      </c>
      <c r="U1159" s="176">
        <v>20000</v>
      </c>
    </row>
    <row r="1160" spans="1:26" x14ac:dyDescent="0.3">
      <c r="A1160" s="227">
        <v>808797</v>
      </c>
      <c r="B1160" s="227" t="s">
        <v>2050</v>
      </c>
      <c r="C1160" s="227" t="s">
        <v>88</v>
      </c>
      <c r="D1160" s="227" t="s">
        <v>555</v>
      </c>
      <c r="E1160" s="227">
        <v>1</v>
      </c>
      <c r="F1160" s="228">
        <v>29763</v>
      </c>
      <c r="G1160" s="227" t="s">
        <v>235</v>
      </c>
      <c r="H1160" s="229">
        <v>15</v>
      </c>
      <c r="I1160" s="231">
        <v>5</v>
      </c>
      <c r="J1160" s="231"/>
      <c r="Z1160" s="176" t="s">
        <v>940</v>
      </c>
    </row>
    <row r="1161" spans="1:26" x14ac:dyDescent="0.3">
      <c r="A1161" s="227">
        <v>803280</v>
      </c>
      <c r="B1161" s="227" t="s">
        <v>1441</v>
      </c>
      <c r="C1161" s="227" t="s">
        <v>1442</v>
      </c>
      <c r="D1161" s="227" t="s">
        <v>865</v>
      </c>
      <c r="I1161" s="231">
        <v>5</v>
      </c>
      <c r="J1161" s="231"/>
      <c r="Y1161" s="176" t="s">
        <v>940</v>
      </c>
      <c r="Z1161" s="176" t="s">
        <v>940</v>
      </c>
    </row>
    <row r="1162" spans="1:26" x14ac:dyDescent="0.3">
      <c r="A1162" s="227">
        <v>806600</v>
      </c>
      <c r="B1162" s="227" t="s">
        <v>1443</v>
      </c>
      <c r="C1162" s="227" t="s">
        <v>75</v>
      </c>
      <c r="D1162" s="227" t="s">
        <v>861</v>
      </c>
      <c r="I1162" s="231">
        <v>5</v>
      </c>
      <c r="J1162" s="231"/>
      <c r="Y1162" s="176" t="s">
        <v>940</v>
      </c>
      <c r="Z1162" s="176" t="s">
        <v>940</v>
      </c>
    </row>
    <row r="1163" spans="1:26" x14ac:dyDescent="0.3">
      <c r="A1163" s="227">
        <v>807632</v>
      </c>
      <c r="B1163" s="227" t="s">
        <v>1957</v>
      </c>
      <c r="C1163" s="227" t="s">
        <v>123</v>
      </c>
      <c r="D1163" s="227" t="s">
        <v>521</v>
      </c>
      <c r="I1163" s="231">
        <v>5</v>
      </c>
      <c r="J1163" s="231"/>
      <c r="Z1163" s="176" t="s">
        <v>940</v>
      </c>
    </row>
    <row r="1164" spans="1:26" x14ac:dyDescent="0.3">
      <c r="A1164" s="227">
        <v>802589</v>
      </c>
      <c r="B1164" s="227" t="s">
        <v>2209</v>
      </c>
      <c r="C1164" s="227" t="s">
        <v>139</v>
      </c>
      <c r="D1164" s="227" t="s">
        <v>781</v>
      </c>
      <c r="I1164" s="231">
        <v>5</v>
      </c>
      <c r="J1164" s="231"/>
    </row>
    <row r="1165" spans="1:26" x14ac:dyDescent="0.3">
      <c r="A1165" s="227">
        <v>803705</v>
      </c>
      <c r="B1165" s="227" t="s">
        <v>2228</v>
      </c>
      <c r="C1165" s="227" t="s">
        <v>64</v>
      </c>
      <c r="D1165" s="227" t="s">
        <v>560</v>
      </c>
      <c r="I1165" s="231">
        <v>5</v>
      </c>
      <c r="J1165" s="231"/>
    </row>
    <row r="1166" spans="1:26" x14ac:dyDescent="0.3">
      <c r="A1166" s="227">
        <v>810756</v>
      </c>
      <c r="B1166" s="227" t="s">
        <v>2745</v>
      </c>
      <c r="C1166" s="227" t="s">
        <v>73</v>
      </c>
      <c r="D1166" s="227" t="s">
        <v>2746</v>
      </c>
      <c r="I1166" s="231">
        <v>5</v>
      </c>
      <c r="J1166" s="231"/>
    </row>
    <row r="1167" spans="1:26" x14ac:dyDescent="0.3">
      <c r="A1167" s="227">
        <v>811044</v>
      </c>
      <c r="B1167" s="227" t="s">
        <v>1874</v>
      </c>
      <c r="C1167" s="227" t="s">
        <v>687</v>
      </c>
      <c r="D1167" s="227" t="s">
        <v>820</v>
      </c>
      <c r="E1167" s="227">
        <v>2</v>
      </c>
      <c r="F1167" s="228">
        <v>32361</v>
      </c>
      <c r="G1167" s="227" t="s">
        <v>235</v>
      </c>
      <c r="H1167" s="229">
        <v>1</v>
      </c>
      <c r="I1167" s="231">
        <v>6</v>
      </c>
      <c r="J1167" s="231"/>
      <c r="Z1167" s="176" t="s">
        <v>940</v>
      </c>
    </row>
    <row r="1168" spans="1:26" x14ac:dyDescent="0.3">
      <c r="A1168" s="227">
        <v>802731</v>
      </c>
      <c r="B1168" s="227" t="s">
        <v>2210</v>
      </c>
      <c r="C1168" s="227" t="s">
        <v>1287</v>
      </c>
      <c r="D1168" s="227" t="s">
        <v>627</v>
      </c>
      <c r="E1168" s="227">
        <v>2</v>
      </c>
      <c r="F1168" s="228">
        <v>34897</v>
      </c>
      <c r="G1168" s="227" t="s">
        <v>586</v>
      </c>
      <c r="H1168" s="229">
        <v>1</v>
      </c>
      <c r="I1168" s="231">
        <v>6</v>
      </c>
      <c r="J1168" s="231"/>
    </row>
    <row r="1169" spans="1:10" x14ac:dyDescent="0.3">
      <c r="A1169" s="227">
        <v>805175</v>
      </c>
      <c r="B1169" s="227" t="s">
        <v>2269</v>
      </c>
      <c r="C1169" s="227" t="s">
        <v>115</v>
      </c>
      <c r="D1169" s="227" t="s">
        <v>681</v>
      </c>
      <c r="E1169" s="227">
        <v>2</v>
      </c>
      <c r="F1169" s="228" t="s">
        <v>2270</v>
      </c>
      <c r="G1169" s="227" t="s">
        <v>235</v>
      </c>
      <c r="H1169" s="229">
        <v>1</v>
      </c>
      <c r="I1169" s="231">
        <v>6</v>
      </c>
      <c r="J1169" s="231"/>
    </row>
    <row r="1170" spans="1:10" x14ac:dyDescent="0.3">
      <c r="A1170" s="227">
        <v>805459</v>
      </c>
      <c r="B1170" s="227" t="s">
        <v>2293</v>
      </c>
      <c r="C1170" s="227" t="s">
        <v>359</v>
      </c>
      <c r="D1170" s="227" t="s">
        <v>2294</v>
      </c>
      <c r="E1170" s="227">
        <v>2</v>
      </c>
      <c r="F1170" s="228">
        <v>33494</v>
      </c>
      <c r="G1170" s="227" t="s">
        <v>586</v>
      </c>
      <c r="H1170" s="229">
        <v>1</v>
      </c>
      <c r="I1170" s="231">
        <v>6</v>
      </c>
      <c r="J1170" s="231"/>
    </row>
    <row r="1171" spans="1:10" x14ac:dyDescent="0.3">
      <c r="A1171" s="227">
        <v>805775</v>
      </c>
      <c r="B1171" s="227" t="s">
        <v>2314</v>
      </c>
      <c r="C1171" s="227" t="s">
        <v>190</v>
      </c>
      <c r="D1171" s="227" t="s">
        <v>718</v>
      </c>
      <c r="E1171" s="227">
        <v>2</v>
      </c>
      <c r="F1171" s="228">
        <v>34403</v>
      </c>
      <c r="G1171" s="227" t="s">
        <v>579</v>
      </c>
      <c r="H1171" s="229">
        <v>1</v>
      </c>
      <c r="I1171" s="231">
        <v>6</v>
      </c>
      <c r="J1171" s="231"/>
    </row>
    <row r="1172" spans="1:10" x14ac:dyDescent="0.3">
      <c r="A1172" s="227">
        <v>806238</v>
      </c>
      <c r="B1172" s="227" t="s">
        <v>2331</v>
      </c>
      <c r="C1172" s="227" t="s">
        <v>82</v>
      </c>
      <c r="D1172" s="227" t="s">
        <v>1094</v>
      </c>
      <c r="E1172" s="227">
        <v>2</v>
      </c>
      <c r="F1172" s="228">
        <v>34714</v>
      </c>
      <c r="G1172" s="227" t="s">
        <v>586</v>
      </c>
      <c r="H1172" s="229">
        <v>1</v>
      </c>
      <c r="I1172" s="231">
        <v>6</v>
      </c>
      <c r="J1172" s="231"/>
    </row>
    <row r="1173" spans="1:10" x14ac:dyDescent="0.3">
      <c r="A1173" s="227">
        <v>806889</v>
      </c>
      <c r="B1173" s="227" t="s">
        <v>2374</v>
      </c>
      <c r="C1173" s="227" t="s">
        <v>122</v>
      </c>
      <c r="D1173" s="227" t="s">
        <v>852</v>
      </c>
      <c r="E1173" s="227">
        <v>2</v>
      </c>
      <c r="F1173" s="228">
        <v>33268</v>
      </c>
      <c r="G1173" s="227" t="s">
        <v>591</v>
      </c>
      <c r="H1173" s="229">
        <v>1</v>
      </c>
      <c r="I1173" s="231">
        <v>6</v>
      </c>
      <c r="J1173" s="231"/>
    </row>
    <row r="1174" spans="1:10" x14ac:dyDescent="0.3">
      <c r="A1174" s="227">
        <v>806903</v>
      </c>
      <c r="B1174" s="227" t="s">
        <v>2376</v>
      </c>
      <c r="C1174" s="227" t="s">
        <v>2377</v>
      </c>
      <c r="D1174" s="227" t="s">
        <v>380</v>
      </c>
      <c r="E1174" s="227">
        <v>2</v>
      </c>
      <c r="F1174" s="228">
        <v>35537</v>
      </c>
      <c r="G1174" s="227" t="s">
        <v>235</v>
      </c>
      <c r="H1174" s="229">
        <v>1</v>
      </c>
      <c r="I1174" s="231">
        <v>6</v>
      </c>
      <c r="J1174" s="231"/>
    </row>
    <row r="1175" spans="1:10" x14ac:dyDescent="0.3">
      <c r="A1175" s="227">
        <v>807078</v>
      </c>
      <c r="B1175" s="227" t="s">
        <v>2389</v>
      </c>
      <c r="C1175" s="227" t="s">
        <v>176</v>
      </c>
      <c r="D1175" s="227" t="s">
        <v>519</v>
      </c>
      <c r="E1175" s="227">
        <v>2</v>
      </c>
      <c r="F1175" s="228">
        <v>35273</v>
      </c>
      <c r="G1175" s="227" t="s">
        <v>235</v>
      </c>
      <c r="H1175" s="229">
        <v>1</v>
      </c>
      <c r="I1175" s="231">
        <v>6</v>
      </c>
      <c r="J1175" s="231"/>
    </row>
    <row r="1176" spans="1:10" x14ac:dyDescent="0.3">
      <c r="A1176" s="227">
        <v>807093</v>
      </c>
      <c r="B1176" s="227" t="s">
        <v>2393</v>
      </c>
      <c r="C1176" s="227" t="s">
        <v>101</v>
      </c>
      <c r="D1176" s="227" t="s">
        <v>1972</v>
      </c>
      <c r="E1176" s="227">
        <v>2</v>
      </c>
      <c r="F1176" s="228">
        <v>35617</v>
      </c>
      <c r="G1176" s="227" t="s">
        <v>2169</v>
      </c>
      <c r="H1176" s="229">
        <v>1</v>
      </c>
      <c r="I1176" s="231">
        <v>6</v>
      </c>
      <c r="J1176" s="231"/>
    </row>
    <row r="1177" spans="1:10" x14ac:dyDescent="0.3">
      <c r="A1177" s="227">
        <v>807149</v>
      </c>
      <c r="B1177" s="227" t="s">
        <v>2398</v>
      </c>
      <c r="C1177" s="227" t="s">
        <v>2399</v>
      </c>
      <c r="D1177" s="227" t="s">
        <v>843</v>
      </c>
      <c r="E1177" s="227">
        <v>2</v>
      </c>
      <c r="F1177" s="228">
        <v>35855</v>
      </c>
      <c r="G1177" s="227" t="s">
        <v>235</v>
      </c>
      <c r="H1177" s="229">
        <v>1</v>
      </c>
      <c r="I1177" s="231">
        <v>6</v>
      </c>
      <c r="J1177" s="231"/>
    </row>
    <row r="1178" spans="1:10" x14ac:dyDescent="0.3">
      <c r="A1178" s="227">
        <v>807664</v>
      </c>
      <c r="B1178" s="227" t="s">
        <v>2435</v>
      </c>
      <c r="C1178" s="227" t="s">
        <v>66</v>
      </c>
      <c r="D1178" s="227" t="s">
        <v>1149</v>
      </c>
      <c r="E1178" s="227">
        <v>2</v>
      </c>
      <c r="F1178" s="228">
        <v>35118</v>
      </c>
      <c r="G1178" s="227" t="s">
        <v>235</v>
      </c>
      <c r="H1178" s="229">
        <v>1</v>
      </c>
      <c r="I1178" s="231">
        <v>6</v>
      </c>
      <c r="J1178" s="231"/>
    </row>
    <row r="1179" spans="1:10" x14ac:dyDescent="0.3">
      <c r="A1179" s="227">
        <v>808043</v>
      </c>
      <c r="B1179" s="227" t="s">
        <v>2457</v>
      </c>
      <c r="C1179" s="227" t="s">
        <v>2458</v>
      </c>
      <c r="D1179" s="227" t="s">
        <v>644</v>
      </c>
      <c r="E1179" s="227">
        <v>2</v>
      </c>
      <c r="F1179" s="228">
        <v>30046</v>
      </c>
      <c r="G1179" s="227" t="s">
        <v>586</v>
      </c>
      <c r="H1179" s="229">
        <v>1</v>
      </c>
      <c r="I1179" s="231">
        <v>6</v>
      </c>
      <c r="J1179" s="231"/>
    </row>
    <row r="1180" spans="1:10" x14ac:dyDescent="0.3">
      <c r="A1180" s="227">
        <v>808534</v>
      </c>
      <c r="B1180" s="227" t="s">
        <v>2493</v>
      </c>
      <c r="C1180" s="227" t="s">
        <v>64</v>
      </c>
      <c r="D1180" s="227" t="s">
        <v>563</v>
      </c>
      <c r="E1180" s="227">
        <v>2</v>
      </c>
      <c r="F1180" s="228">
        <v>31074</v>
      </c>
      <c r="G1180" s="227" t="s">
        <v>235</v>
      </c>
      <c r="H1180" s="229">
        <v>1</v>
      </c>
      <c r="I1180" s="231">
        <v>6</v>
      </c>
      <c r="J1180" s="231"/>
    </row>
    <row r="1181" spans="1:10" x14ac:dyDescent="0.3">
      <c r="A1181" s="227">
        <v>808841</v>
      </c>
      <c r="B1181" s="227" t="s">
        <v>2528</v>
      </c>
      <c r="C1181" s="227" t="s">
        <v>120</v>
      </c>
      <c r="D1181" s="227" t="s">
        <v>189</v>
      </c>
      <c r="E1181" s="227">
        <v>2</v>
      </c>
      <c r="F1181" s="228">
        <v>31098</v>
      </c>
      <c r="G1181" s="227" t="s">
        <v>637</v>
      </c>
      <c r="H1181" s="229">
        <v>1</v>
      </c>
      <c r="I1181" s="231">
        <v>6</v>
      </c>
      <c r="J1181" s="231"/>
    </row>
    <row r="1182" spans="1:10" x14ac:dyDescent="0.3">
      <c r="A1182" s="227">
        <v>808990</v>
      </c>
      <c r="B1182" s="227" t="s">
        <v>2548</v>
      </c>
      <c r="C1182" s="227" t="s">
        <v>66</v>
      </c>
      <c r="D1182" s="227" t="s">
        <v>690</v>
      </c>
      <c r="E1182" s="227">
        <v>2</v>
      </c>
      <c r="F1182" s="228">
        <v>32511</v>
      </c>
      <c r="G1182" s="227" t="s">
        <v>246</v>
      </c>
      <c r="H1182" s="229">
        <v>1</v>
      </c>
      <c r="I1182" s="231">
        <v>6</v>
      </c>
      <c r="J1182" s="231"/>
    </row>
    <row r="1183" spans="1:10" x14ac:dyDescent="0.3">
      <c r="A1183" s="227">
        <v>809209</v>
      </c>
      <c r="B1183" s="227" t="s">
        <v>2580</v>
      </c>
      <c r="C1183" s="227" t="s">
        <v>116</v>
      </c>
      <c r="D1183" s="227" t="s">
        <v>1093</v>
      </c>
      <c r="E1183" s="227">
        <v>2</v>
      </c>
      <c r="H1183" s="229">
        <v>1</v>
      </c>
      <c r="I1183" s="231">
        <v>6</v>
      </c>
      <c r="J1183" s="231"/>
    </row>
    <row r="1184" spans="1:10" x14ac:dyDescent="0.3">
      <c r="A1184" s="227">
        <v>809234</v>
      </c>
      <c r="B1184" s="227" t="s">
        <v>2587</v>
      </c>
      <c r="C1184" s="227" t="s">
        <v>61</v>
      </c>
      <c r="D1184" s="227" t="s">
        <v>1143</v>
      </c>
      <c r="E1184" s="227">
        <v>2</v>
      </c>
      <c r="F1184" s="228">
        <v>33947</v>
      </c>
      <c r="G1184" s="227" t="s">
        <v>525</v>
      </c>
      <c r="H1184" s="229">
        <v>1</v>
      </c>
      <c r="I1184" s="231">
        <v>6</v>
      </c>
      <c r="J1184" s="231"/>
    </row>
    <row r="1185" spans="1:10" x14ac:dyDescent="0.3">
      <c r="A1185" s="227">
        <v>809273</v>
      </c>
      <c r="B1185" s="227" t="s">
        <v>2596</v>
      </c>
      <c r="C1185" s="227" t="s">
        <v>297</v>
      </c>
      <c r="D1185" s="227" t="s">
        <v>529</v>
      </c>
      <c r="E1185" s="227">
        <v>2</v>
      </c>
      <c r="F1185" s="228">
        <v>30451</v>
      </c>
      <c r="G1185" s="227" t="s">
        <v>2597</v>
      </c>
      <c r="H1185" s="229">
        <v>1</v>
      </c>
      <c r="I1185" s="231">
        <v>6</v>
      </c>
      <c r="J1185" s="231"/>
    </row>
    <row r="1186" spans="1:10" x14ac:dyDescent="0.3">
      <c r="A1186" s="227">
        <v>809474</v>
      </c>
      <c r="B1186" s="227" t="s">
        <v>2622</v>
      </c>
      <c r="C1186" s="227" t="s">
        <v>102</v>
      </c>
      <c r="D1186" s="227" t="s">
        <v>2623</v>
      </c>
      <c r="E1186" s="227">
        <v>2</v>
      </c>
      <c r="F1186" s="228">
        <v>33970</v>
      </c>
      <c r="G1186" s="227" t="s">
        <v>2624</v>
      </c>
      <c r="H1186" s="229">
        <v>1</v>
      </c>
      <c r="I1186" s="231">
        <v>6</v>
      </c>
      <c r="J1186" s="231"/>
    </row>
    <row r="1187" spans="1:10" x14ac:dyDescent="0.3">
      <c r="A1187" s="227">
        <v>809608</v>
      </c>
      <c r="B1187" s="227" t="s">
        <v>2634</v>
      </c>
      <c r="C1187" s="227" t="s">
        <v>329</v>
      </c>
      <c r="D1187" s="227" t="s">
        <v>836</v>
      </c>
      <c r="E1187" s="227">
        <v>2</v>
      </c>
      <c r="F1187" s="228">
        <v>33144</v>
      </c>
      <c r="G1187" s="227" t="s">
        <v>235</v>
      </c>
      <c r="H1187" s="229">
        <v>1</v>
      </c>
      <c r="I1187" s="231">
        <v>6</v>
      </c>
      <c r="J1187" s="231"/>
    </row>
    <row r="1188" spans="1:10" x14ac:dyDescent="0.3">
      <c r="A1188" s="227">
        <v>810361</v>
      </c>
      <c r="B1188" s="227" t="s">
        <v>2703</v>
      </c>
      <c r="C1188" s="227" t="s">
        <v>163</v>
      </c>
      <c r="D1188" s="227" t="s">
        <v>674</v>
      </c>
      <c r="E1188" s="227">
        <v>2</v>
      </c>
      <c r="F1188" s="228">
        <v>29624</v>
      </c>
      <c r="G1188" s="227" t="s">
        <v>235</v>
      </c>
      <c r="H1188" s="229">
        <v>1</v>
      </c>
      <c r="I1188" s="231">
        <v>6</v>
      </c>
      <c r="J1188" s="231"/>
    </row>
    <row r="1189" spans="1:10" x14ac:dyDescent="0.3">
      <c r="A1189" s="227">
        <v>810378</v>
      </c>
      <c r="B1189" s="227" t="s">
        <v>2705</v>
      </c>
      <c r="C1189" s="227" t="s">
        <v>128</v>
      </c>
      <c r="D1189" s="227" t="s">
        <v>706</v>
      </c>
      <c r="E1189" s="227">
        <v>2</v>
      </c>
      <c r="F1189" s="228">
        <v>36176</v>
      </c>
      <c r="G1189" s="227" t="s">
        <v>235</v>
      </c>
      <c r="H1189" s="229">
        <v>1</v>
      </c>
      <c r="I1189" s="231">
        <v>6</v>
      </c>
      <c r="J1189" s="231"/>
    </row>
    <row r="1190" spans="1:10" x14ac:dyDescent="0.3">
      <c r="A1190" s="227">
        <v>810493</v>
      </c>
      <c r="B1190" s="227" t="s">
        <v>2722</v>
      </c>
      <c r="C1190" s="227" t="s">
        <v>307</v>
      </c>
      <c r="D1190" s="227" t="s">
        <v>2723</v>
      </c>
      <c r="E1190" s="227">
        <v>2</v>
      </c>
      <c r="F1190" s="228">
        <v>34519</v>
      </c>
      <c r="G1190" s="227" t="s">
        <v>2724</v>
      </c>
      <c r="H1190" s="229">
        <v>1</v>
      </c>
      <c r="I1190" s="231">
        <v>6</v>
      </c>
      <c r="J1190" s="231"/>
    </row>
    <row r="1191" spans="1:10" x14ac:dyDescent="0.3">
      <c r="A1191" s="227">
        <v>810622</v>
      </c>
      <c r="B1191" s="227" t="s">
        <v>2734</v>
      </c>
      <c r="C1191" s="227" t="s">
        <v>295</v>
      </c>
      <c r="D1191" s="227" t="s">
        <v>1058</v>
      </c>
      <c r="E1191" s="227">
        <v>2</v>
      </c>
      <c r="F1191" s="228">
        <v>36526</v>
      </c>
      <c r="G1191" s="227" t="s">
        <v>586</v>
      </c>
      <c r="H1191" s="229">
        <v>1</v>
      </c>
      <c r="I1191" s="231">
        <v>6</v>
      </c>
      <c r="J1191" s="231"/>
    </row>
    <row r="1192" spans="1:10" x14ac:dyDescent="0.3">
      <c r="A1192" s="227">
        <v>810755</v>
      </c>
      <c r="B1192" s="227" t="s">
        <v>2744</v>
      </c>
      <c r="C1192" s="227" t="s">
        <v>92</v>
      </c>
      <c r="D1192" s="227" t="s">
        <v>759</v>
      </c>
      <c r="E1192" s="227">
        <v>2</v>
      </c>
      <c r="F1192" s="228">
        <v>31807</v>
      </c>
      <c r="G1192" s="227" t="s">
        <v>235</v>
      </c>
      <c r="H1192" s="229">
        <v>1</v>
      </c>
      <c r="I1192" s="231">
        <v>6</v>
      </c>
      <c r="J1192" s="231"/>
    </row>
    <row r="1193" spans="1:10" x14ac:dyDescent="0.3">
      <c r="A1193" s="227">
        <v>810857</v>
      </c>
      <c r="B1193" s="227" t="s">
        <v>2754</v>
      </c>
      <c r="C1193" s="227" t="s">
        <v>263</v>
      </c>
      <c r="D1193" s="227" t="s">
        <v>806</v>
      </c>
      <c r="E1193" s="227">
        <v>2</v>
      </c>
      <c r="F1193" s="228">
        <v>30822</v>
      </c>
      <c r="G1193" s="227" t="s">
        <v>2755</v>
      </c>
      <c r="H1193" s="229">
        <v>1</v>
      </c>
      <c r="I1193" s="231">
        <v>6</v>
      </c>
      <c r="J1193" s="231"/>
    </row>
    <row r="1194" spans="1:10" x14ac:dyDescent="0.3">
      <c r="A1194" s="227">
        <v>811223</v>
      </c>
      <c r="B1194" s="227" t="s">
        <v>2836</v>
      </c>
      <c r="C1194" s="227" t="s">
        <v>66</v>
      </c>
      <c r="D1194" s="227" t="s">
        <v>662</v>
      </c>
      <c r="E1194" s="227">
        <v>2</v>
      </c>
      <c r="F1194" s="228">
        <v>33977</v>
      </c>
      <c r="G1194" s="227" t="s">
        <v>879</v>
      </c>
      <c r="H1194" s="229">
        <v>1</v>
      </c>
      <c r="I1194" s="231">
        <v>6</v>
      </c>
      <c r="J1194" s="231"/>
    </row>
    <row r="1195" spans="1:10" x14ac:dyDescent="0.3">
      <c r="A1195" s="227">
        <v>811236</v>
      </c>
      <c r="B1195" s="227" t="s">
        <v>2841</v>
      </c>
      <c r="C1195" s="227" t="s">
        <v>2842</v>
      </c>
      <c r="D1195" s="227" t="s">
        <v>2843</v>
      </c>
      <c r="E1195" s="227">
        <v>2</v>
      </c>
      <c r="F1195" s="228">
        <v>31950</v>
      </c>
      <c r="G1195" s="227" t="s">
        <v>586</v>
      </c>
      <c r="H1195" s="229">
        <v>1</v>
      </c>
      <c r="I1195" s="231">
        <v>6</v>
      </c>
      <c r="J1195" s="231"/>
    </row>
    <row r="1196" spans="1:10" x14ac:dyDescent="0.3">
      <c r="A1196" s="227">
        <v>811262</v>
      </c>
      <c r="B1196" s="227" t="s">
        <v>2847</v>
      </c>
      <c r="C1196" s="227" t="s">
        <v>2848</v>
      </c>
      <c r="D1196" s="227" t="s">
        <v>783</v>
      </c>
      <c r="E1196" s="227">
        <v>2</v>
      </c>
      <c r="F1196" s="228">
        <v>35840</v>
      </c>
      <c r="G1196" s="227" t="s">
        <v>235</v>
      </c>
      <c r="H1196" s="229">
        <v>1</v>
      </c>
      <c r="I1196" s="231">
        <v>6</v>
      </c>
      <c r="J1196" s="231"/>
    </row>
    <row r="1197" spans="1:10" x14ac:dyDescent="0.3">
      <c r="A1197" s="227">
        <v>811695</v>
      </c>
      <c r="B1197" s="227" t="s">
        <v>2928</v>
      </c>
      <c r="C1197" s="227" t="s">
        <v>295</v>
      </c>
      <c r="D1197" s="227" t="s">
        <v>826</v>
      </c>
      <c r="E1197" s="227">
        <v>2</v>
      </c>
      <c r="F1197" s="228">
        <v>35156</v>
      </c>
      <c r="G1197" s="227" t="s">
        <v>2929</v>
      </c>
      <c r="H1197" s="229">
        <v>1</v>
      </c>
      <c r="I1197" s="231">
        <v>6</v>
      </c>
      <c r="J1197" s="231"/>
    </row>
    <row r="1198" spans="1:10" x14ac:dyDescent="0.3">
      <c r="A1198" s="227">
        <v>812048</v>
      </c>
      <c r="B1198" s="227" t="s">
        <v>2989</v>
      </c>
      <c r="C1198" s="227" t="s">
        <v>158</v>
      </c>
      <c r="D1198" s="227" t="s">
        <v>2990</v>
      </c>
      <c r="E1198" s="227">
        <v>2</v>
      </c>
      <c r="F1198" s="228">
        <v>32311</v>
      </c>
      <c r="G1198" s="227" t="s">
        <v>235</v>
      </c>
      <c r="H1198" s="229">
        <v>1</v>
      </c>
      <c r="I1198" s="231">
        <v>6</v>
      </c>
      <c r="J1198" s="231"/>
    </row>
    <row r="1199" spans="1:10" x14ac:dyDescent="0.3">
      <c r="A1199" s="227">
        <v>812074</v>
      </c>
      <c r="B1199" s="227" t="s">
        <v>2998</v>
      </c>
      <c r="C1199" s="227" t="s">
        <v>224</v>
      </c>
      <c r="D1199" s="227" t="s">
        <v>2165</v>
      </c>
      <c r="E1199" s="227">
        <v>2</v>
      </c>
      <c r="F1199" s="228">
        <v>33379</v>
      </c>
      <c r="G1199" s="227" t="s">
        <v>235</v>
      </c>
      <c r="H1199" s="229">
        <v>1</v>
      </c>
      <c r="I1199" s="231">
        <v>6</v>
      </c>
      <c r="J1199" s="231"/>
    </row>
    <row r="1200" spans="1:10" x14ac:dyDescent="0.3">
      <c r="A1200" s="227">
        <v>812077</v>
      </c>
      <c r="B1200" s="227" t="s">
        <v>2999</v>
      </c>
      <c r="C1200" s="227" t="s">
        <v>3000</v>
      </c>
      <c r="D1200" s="227" t="s">
        <v>611</v>
      </c>
      <c r="E1200" s="227">
        <v>2</v>
      </c>
      <c r="F1200" s="228">
        <v>33607</v>
      </c>
      <c r="G1200" s="227" t="s">
        <v>253</v>
      </c>
      <c r="H1200" s="229">
        <v>1</v>
      </c>
      <c r="I1200" s="231">
        <v>6</v>
      </c>
      <c r="J1200" s="231"/>
    </row>
    <row r="1201" spans="1:10" x14ac:dyDescent="0.3">
      <c r="A1201" s="227">
        <v>812139</v>
      </c>
      <c r="B1201" s="227" t="s">
        <v>3016</v>
      </c>
      <c r="C1201" s="227" t="s">
        <v>403</v>
      </c>
      <c r="D1201" s="227" t="s">
        <v>674</v>
      </c>
      <c r="E1201" s="227">
        <v>2</v>
      </c>
      <c r="F1201" s="228">
        <v>28502</v>
      </c>
      <c r="G1201" s="227" t="s">
        <v>1001</v>
      </c>
      <c r="H1201" s="229">
        <v>1</v>
      </c>
      <c r="I1201" s="231">
        <v>6</v>
      </c>
      <c r="J1201" s="231"/>
    </row>
    <row r="1202" spans="1:10" x14ac:dyDescent="0.3">
      <c r="A1202" s="227">
        <v>812165</v>
      </c>
      <c r="B1202" s="227" t="s">
        <v>3022</v>
      </c>
      <c r="C1202" s="227" t="s">
        <v>283</v>
      </c>
      <c r="D1202" s="227" t="s">
        <v>3023</v>
      </c>
      <c r="E1202" s="227">
        <v>2</v>
      </c>
      <c r="F1202" s="228">
        <v>33516</v>
      </c>
      <c r="G1202" s="227" t="s">
        <v>251</v>
      </c>
      <c r="H1202" s="229">
        <v>1</v>
      </c>
      <c r="I1202" s="231">
        <v>6</v>
      </c>
      <c r="J1202" s="231"/>
    </row>
    <row r="1203" spans="1:10" x14ac:dyDescent="0.3">
      <c r="A1203" s="227">
        <v>812198</v>
      </c>
      <c r="B1203" s="227" t="s">
        <v>3028</v>
      </c>
      <c r="C1203" s="227" t="s">
        <v>225</v>
      </c>
      <c r="D1203" s="227" t="s">
        <v>649</v>
      </c>
      <c r="E1203" s="227">
        <v>2</v>
      </c>
      <c r="F1203" s="228">
        <v>32183</v>
      </c>
      <c r="G1203" s="227" t="s">
        <v>235</v>
      </c>
      <c r="H1203" s="229">
        <v>1</v>
      </c>
      <c r="I1203" s="231">
        <v>6</v>
      </c>
      <c r="J1203" s="231"/>
    </row>
    <row r="1204" spans="1:10" x14ac:dyDescent="0.3">
      <c r="A1204" s="227">
        <v>812257</v>
      </c>
      <c r="B1204" s="227" t="s">
        <v>3038</v>
      </c>
      <c r="C1204" s="227" t="s">
        <v>127</v>
      </c>
      <c r="D1204" s="227" t="s">
        <v>573</v>
      </c>
      <c r="E1204" s="227">
        <v>2</v>
      </c>
      <c r="F1204" s="228">
        <v>35796</v>
      </c>
      <c r="G1204" s="227" t="s">
        <v>235</v>
      </c>
      <c r="H1204" s="229">
        <v>1</v>
      </c>
      <c r="I1204" s="231">
        <v>6</v>
      </c>
      <c r="J1204" s="231"/>
    </row>
    <row r="1205" spans="1:10" x14ac:dyDescent="0.3">
      <c r="A1205" s="227">
        <v>812339</v>
      </c>
      <c r="B1205" s="227" t="s">
        <v>3065</v>
      </c>
      <c r="C1205" s="227" t="s">
        <v>75</v>
      </c>
      <c r="D1205" s="227" t="s">
        <v>764</v>
      </c>
      <c r="E1205" s="227">
        <v>2</v>
      </c>
      <c r="F1205" s="228">
        <v>34700</v>
      </c>
      <c r="G1205" s="227" t="s">
        <v>235</v>
      </c>
      <c r="H1205" s="229">
        <v>1</v>
      </c>
      <c r="I1205" s="231">
        <v>6</v>
      </c>
      <c r="J1205" s="231"/>
    </row>
    <row r="1206" spans="1:10" x14ac:dyDescent="0.3">
      <c r="A1206" s="227">
        <v>812342</v>
      </c>
      <c r="B1206" s="227" t="s">
        <v>3067</v>
      </c>
      <c r="C1206" s="227" t="s">
        <v>1344</v>
      </c>
      <c r="D1206" s="227" t="s">
        <v>3068</v>
      </c>
      <c r="E1206" s="227">
        <v>2</v>
      </c>
      <c r="F1206" s="228">
        <v>35796</v>
      </c>
      <c r="G1206" s="227" t="s">
        <v>1115</v>
      </c>
      <c r="H1206" s="229">
        <v>1</v>
      </c>
      <c r="I1206" s="231">
        <v>6</v>
      </c>
      <c r="J1206" s="231"/>
    </row>
    <row r="1207" spans="1:10" x14ac:dyDescent="0.3">
      <c r="A1207" s="227">
        <v>812351</v>
      </c>
      <c r="B1207" s="227" t="s">
        <v>3071</v>
      </c>
      <c r="C1207" s="227" t="s">
        <v>3072</v>
      </c>
      <c r="D1207" s="227" t="s">
        <v>1220</v>
      </c>
      <c r="E1207" s="227">
        <v>2</v>
      </c>
      <c r="F1207" s="228">
        <v>34083</v>
      </c>
      <c r="G1207" s="227" t="s">
        <v>235</v>
      </c>
      <c r="H1207" s="229">
        <v>1</v>
      </c>
      <c r="I1207" s="231">
        <v>6</v>
      </c>
      <c r="J1207" s="231"/>
    </row>
    <row r="1208" spans="1:10" x14ac:dyDescent="0.3">
      <c r="A1208" s="227">
        <v>812359</v>
      </c>
      <c r="B1208" s="227" t="s">
        <v>3073</v>
      </c>
      <c r="C1208" s="227" t="s">
        <v>464</v>
      </c>
      <c r="D1208" s="227" t="s">
        <v>845</v>
      </c>
      <c r="E1208" s="227">
        <v>2</v>
      </c>
      <c r="F1208" s="228">
        <v>35206</v>
      </c>
      <c r="G1208" s="227" t="s">
        <v>517</v>
      </c>
      <c r="H1208" s="229">
        <v>1</v>
      </c>
      <c r="I1208" s="231">
        <v>6</v>
      </c>
      <c r="J1208" s="231"/>
    </row>
    <row r="1209" spans="1:10" x14ac:dyDescent="0.3">
      <c r="A1209" s="227">
        <v>812373</v>
      </c>
      <c r="B1209" s="227" t="s">
        <v>3078</v>
      </c>
      <c r="C1209" s="227" t="s">
        <v>61</v>
      </c>
      <c r="D1209" s="227" t="s">
        <v>531</v>
      </c>
      <c r="E1209" s="227">
        <v>2</v>
      </c>
      <c r="F1209" s="228">
        <v>35572</v>
      </c>
      <c r="G1209" s="227" t="s">
        <v>235</v>
      </c>
      <c r="H1209" s="229">
        <v>1</v>
      </c>
      <c r="I1209" s="231">
        <v>6</v>
      </c>
      <c r="J1209" s="231"/>
    </row>
    <row r="1210" spans="1:10" x14ac:dyDescent="0.3">
      <c r="A1210" s="227">
        <v>812395</v>
      </c>
      <c r="B1210" s="227" t="s">
        <v>3085</v>
      </c>
      <c r="C1210" s="227" t="s">
        <v>460</v>
      </c>
      <c r="D1210" s="227" t="s">
        <v>3086</v>
      </c>
      <c r="E1210" s="227">
        <v>2</v>
      </c>
      <c r="F1210" s="228">
        <v>29045</v>
      </c>
      <c r="G1210" s="227" t="s">
        <v>245</v>
      </c>
      <c r="H1210" s="229">
        <v>1</v>
      </c>
      <c r="I1210" s="231">
        <v>6</v>
      </c>
      <c r="J1210" s="231"/>
    </row>
    <row r="1211" spans="1:10" x14ac:dyDescent="0.3">
      <c r="A1211" s="227">
        <v>812435</v>
      </c>
      <c r="B1211" s="227" t="s">
        <v>3092</v>
      </c>
      <c r="C1211" s="227" t="s">
        <v>1112</v>
      </c>
      <c r="D1211" s="227" t="s">
        <v>573</v>
      </c>
      <c r="E1211" s="227">
        <v>2</v>
      </c>
      <c r="F1211" s="228">
        <v>33431</v>
      </c>
      <c r="G1211" s="227" t="s">
        <v>248</v>
      </c>
      <c r="H1211" s="229">
        <v>1</v>
      </c>
      <c r="I1211" s="231">
        <v>6</v>
      </c>
      <c r="J1211" s="231"/>
    </row>
    <row r="1212" spans="1:10" x14ac:dyDescent="0.3">
      <c r="A1212" s="227">
        <v>812450</v>
      </c>
      <c r="B1212" s="227" t="s">
        <v>3093</v>
      </c>
      <c r="C1212" s="227" t="s">
        <v>388</v>
      </c>
      <c r="D1212" s="227" t="s">
        <v>605</v>
      </c>
      <c r="E1212" s="227">
        <v>2</v>
      </c>
      <c r="F1212" s="228">
        <v>35318</v>
      </c>
      <c r="G1212" s="227" t="s">
        <v>235</v>
      </c>
      <c r="H1212" s="229">
        <v>1</v>
      </c>
      <c r="I1212" s="231">
        <v>6</v>
      </c>
      <c r="J1212" s="231"/>
    </row>
    <row r="1213" spans="1:10" x14ac:dyDescent="0.3">
      <c r="A1213" s="227">
        <v>812468</v>
      </c>
      <c r="B1213" s="227" t="s">
        <v>3099</v>
      </c>
      <c r="C1213" s="227" t="s">
        <v>142</v>
      </c>
      <c r="D1213" s="227" t="s">
        <v>563</v>
      </c>
      <c r="E1213" s="227">
        <v>2</v>
      </c>
      <c r="F1213" s="228">
        <v>32040</v>
      </c>
      <c r="G1213" s="227" t="s">
        <v>251</v>
      </c>
      <c r="H1213" s="229">
        <v>1</v>
      </c>
      <c r="I1213" s="231">
        <v>6</v>
      </c>
      <c r="J1213" s="231"/>
    </row>
    <row r="1214" spans="1:10" x14ac:dyDescent="0.3">
      <c r="A1214" s="227">
        <v>812477</v>
      </c>
      <c r="B1214" s="227" t="s">
        <v>3102</v>
      </c>
      <c r="C1214" s="227" t="s">
        <v>61</v>
      </c>
      <c r="D1214" s="227" t="s">
        <v>507</v>
      </c>
      <c r="E1214" s="227">
        <v>2</v>
      </c>
      <c r="F1214" s="228">
        <v>27810</v>
      </c>
      <c r="G1214" s="227" t="s">
        <v>3103</v>
      </c>
      <c r="H1214" s="229">
        <v>1</v>
      </c>
      <c r="I1214" s="231">
        <v>6</v>
      </c>
      <c r="J1214" s="231"/>
    </row>
    <row r="1215" spans="1:10" x14ac:dyDescent="0.3">
      <c r="A1215" s="227">
        <v>812492</v>
      </c>
      <c r="B1215" s="227" t="s">
        <v>3108</v>
      </c>
      <c r="C1215" s="227" t="s">
        <v>337</v>
      </c>
      <c r="D1215" s="227" t="s">
        <v>3109</v>
      </c>
      <c r="E1215" s="227">
        <v>2</v>
      </c>
      <c r="F1215" s="228">
        <v>35956</v>
      </c>
      <c r="G1215" s="227" t="s">
        <v>235</v>
      </c>
      <c r="H1215" s="229">
        <v>1</v>
      </c>
      <c r="I1215" s="231">
        <v>6</v>
      </c>
      <c r="J1215" s="231"/>
    </row>
    <row r="1216" spans="1:10" x14ac:dyDescent="0.3">
      <c r="A1216" s="227">
        <v>812493</v>
      </c>
      <c r="B1216" s="227" t="s">
        <v>3110</v>
      </c>
      <c r="C1216" s="227" t="s">
        <v>182</v>
      </c>
      <c r="D1216" s="227" t="s">
        <v>511</v>
      </c>
      <c r="E1216" s="227">
        <v>2</v>
      </c>
      <c r="F1216" s="228">
        <v>34842</v>
      </c>
      <c r="G1216" s="227" t="s">
        <v>1222</v>
      </c>
      <c r="H1216" s="229">
        <v>1</v>
      </c>
      <c r="I1216" s="231">
        <v>6</v>
      </c>
      <c r="J1216" s="231"/>
    </row>
    <row r="1217" spans="1:10" x14ac:dyDescent="0.3">
      <c r="A1217" s="227">
        <v>812511</v>
      </c>
      <c r="B1217" s="227" t="s">
        <v>465</v>
      </c>
      <c r="C1217" s="227" t="s">
        <v>449</v>
      </c>
      <c r="D1217" s="227" t="s">
        <v>693</v>
      </c>
      <c r="E1217" s="227">
        <v>2</v>
      </c>
      <c r="F1217" s="228">
        <v>34566</v>
      </c>
      <c r="G1217" s="227" t="s">
        <v>235</v>
      </c>
      <c r="H1217" s="229">
        <v>1</v>
      </c>
      <c r="I1217" s="231">
        <v>6</v>
      </c>
      <c r="J1217" s="231"/>
    </row>
    <row r="1218" spans="1:10" x14ac:dyDescent="0.3">
      <c r="A1218" s="227">
        <v>812515</v>
      </c>
      <c r="B1218" s="227" t="s">
        <v>3120</v>
      </c>
      <c r="C1218" s="227" t="s">
        <v>85</v>
      </c>
      <c r="D1218" s="227" t="s">
        <v>529</v>
      </c>
      <c r="E1218" s="227">
        <v>2</v>
      </c>
      <c r="F1218" s="228">
        <v>36526</v>
      </c>
      <c r="G1218" s="227" t="s">
        <v>3121</v>
      </c>
      <c r="H1218" s="229">
        <v>1</v>
      </c>
      <c r="I1218" s="231">
        <v>6</v>
      </c>
      <c r="J1218" s="231"/>
    </row>
    <row r="1219" spans="1:10" x14ac:dyDescent="0.3">
      <c r="A1219" s="227">
        <v>812540</v>
      </c>
      <c r="B1219" s="227" t="s">
        <v>3126</v>
      </c>
      <c r="C1219" s="227" t="s">
        <v>62</v>
      </c>
      <c r="D1219" s="227" t="s">
        <v>3127</v>
      </c>
      <c r="E1219" s="227">
        <v>2</v>
      </c>
      <c r="F1219" s="228">
        <v>34343</v>
      </c>
      <c r="G1219" s="227" t="s">
        <v>3128</v>
      </c>
      <c r="H1219" s="229">
        <v>1</v>
      </c>
      <c r="I1219" s="231">
        <v>6</v>
      </c>
      <c r="J1219" s="231"/>
    </row>
    <row r="1220" spans="1:10" x14ac:dyDescent="0.3">
      <c r="A1220" s="227">
        <v>812543</v>
      </c>
      <c r="B1220" s="227" t="s">
        <v>3130</v>
      </c>
      <c r="C1220" s="227" t="s">
        <v>96</v>
      </c>
      <c r="D1220" s="227" t="s">
        <v>704</v>
      </c>
      <c r="E1220" s="227">
        <v>2</v>
      </c>
      <c r="F1220" s="228">
        <v>29909</v>
      </c>
      <c r="G1220" s="227" t="s">
        <v>889</v>
      </c>
      <c r="H1220" s="229">
        <v>1</v>
      </c>
      <c r="I1220" s="231">
        <v>6</v>
      </c>
      <c r="J1220" s="231"/>
    </row>
    <row r="1221" spans="1:10" x14ac:dyDescent="0.3">
      <c r="A1221" s="227">
        <v>812555</v>
      </c>
      <c r="B1221" s="227" t="s">
        <v>3133</v>
      </c>
      <c r="C1221" s="227" t="s">
        <v>67</v>
      </c>
      <c r="D1221" s="227" t="s">
        <v>3134</v>
      </c>
      <c r="E1221" s="227">
        <v>2</v>
      </c>
      <c r="F1221" s="228">
        <v>32776</v>
      </c>
      <c r="G1221" s="227" t="s">
        <v>248</v>
      </c>
      <c r="H1221" s="229">
        <v>1</v>
      </c>
      <c r="I1221" s="231">
        <v>6</v>
      </c>
      <c r="J1221" s="231"/>
    </row>
    <row r="1222" spans="1:10" x14ac:dyDescent="0.3">
      <c r="A1222" s="227">
        <v>812558</v>
      </c>
      <c r="B1222" s="227" t="s">
        <v>3135</v>
      </c>
      <c r="C1222" s="227" t="s">
        <v>106</v>
      </c>
      <c r="D1222" s="227" t="s">
        <v>722</v>
      </c>
      <c r="E1222" s="227">
        <v>2</v>
      </c>
      <c r="F1222" s="228">
        <v>30258</v>
      </c>
      <c r="G1222" s="227" t="s">
        <v>235</v>
      </c>
      <c r="H1222" s="229">
        <v>1</v>
      </c>
      <c r="I1222" s="231">
        <v>6</v>
      </c>
      <c r="J1222" s="231"/>
    </row>
    <row r="1223" spans="1:10" x14ac:dyDescent="0.3">
      <c r="A1223" s="227">
        <v>812563</v>
      </c>
      <c r="B1223" s="227" t="s">
        <v>3137</v>
      </c>
      <c r="C1223" s="227" t="s">
        <v>111</v>
      </c>
      <c r="D1223" s="227" t="s">
        <v>1306</v>
      </c>
      <c r="E1223" s="227">
        <v>2</v>
      </c>
      <c r="F1223" s="228">
        <v>33818</v>
      </c>
      <c r="G1223" s="227" t="s">
        <v>235</v>
      </c>
      <c r="H1223" s="229">
        <v>1</v>
      </c>
      <c r="I1223" s="231">
        <v>6</v>
      </c>
      <c r="J1223" s="231"/>
    </row>
    <row r="1224" spans="1:10" x14ac:dyDescent="0.3">
      <c r="A1224" s="227">
        <v>812600</v>
      </c>
      <c r="B1224" s="227" t="s">
        <v>3147</v>
      </c>
      <c r="C1224" s="227" t="s">
        <v>3148</v>
      </c>
      <c r="D1224" s="227" t="s">
        <v>967</v>
      </c>
      <c r="E1224" s="227">
        <v>2</v>
      </c>
      <c r="F1224" s="228">
        <v>33582</v>
      </c>
      <c r="G1224" s="227" t="s">
        <v>850</v>
      </c>
      <c r="H1224" s="229">
        <v>1</v>
      </c>
      <c r="I1224" s="231">
        <v>6</v>
      </c>
      <c r="J1224" s="231"/>
    </row>
    <row r="1225" spans="1:10" x14ac:dyDescent="0.3">
      <c r="A1225" s="227">
        <v>812763</v>
      </c>
      <c r="B1225" s="227" t="s">
        <v>3184</v>
      </c>
      <c r="C1225" s="227" t="s">
        <v>150</v>
      </c>
      <c r="D1225" s="227" t="s">
        <v>587</v>
      </c>
      <c r="E1225" s="227">
        <v>2</v>
      </c>
      <c r="F1225" s="228">
        <v>31670</v>
      </c>
      <c r="G1225" s="227" t="s">
        <v>2168</v>
      </c>
      <c r="H1225" s="229">
        <v>1</v>
      </c>
      <c r="I1225" s="231">
        <v>6</v>
      </c>
      <c r="J1225" s="231"/>
    </row>
    <row r="1226" spans="1:10" x14ac:dyDescent="0.3">
      <c r="A1226" s="227">
        <v>812781</v>
      </c>
      <c r="B1226" s="227" t="s">
        <v>3187</v>
      </c>
      <c r="C1226" s="227" t="s">
        <v>148</v>
      </c>
      <c r="D1226" s="227" t="s">
        <v>3188</v>
      </c>
      <c r="E1226" s="227">
        <v>2</v>
      </c>
      <c r="F1226" s="228">
        <v>35765</v>
      </c>
      <c r="G1226" s="227" t="s">
        <v>251</v>
      </c>
      <c r="H1226" s="229">
        <v>1</v>
      </c>
      <c r="I1226" s="231">
        <v>6</v>
      </c>
      <c r="J1226" s="231"/>
    </row>
    <row r="1227" spans="1:10" x14ac:dyDescent="0.3">
      <c r="A1227" s="227">
        <v>812805</v>
      </c>
      <c r="B1227" s="227" t="s">
        <v>3193</v>
      </c>
      <c r="C1227" s="227" t="s">
        <v>142</v>
      </c>
      <c r="D1227" s="227" t="s">
        <v>571</v>
      </c>
      <c r="E1227" s="227">
        <v>2</v>
      </c>
      <c r="F1227" s="228">
        <v>34449</v>
      </c>
      <c r="G1227" s="227" t="s">
        <v>518</v>
      </c>
      <c r="H1227" s="229">
        <v>1</v>
      </c>
      <c r="I1227" s="231">
        <v>6</v>
      </c>
      <c r="J1227" s="231"/>
    </row>
    <row r="1228" spans="1:10" x14ac:dyDescent="0.3">
      <c r="A1228" s="227">
        <v>812806</v>
      </c>
      <c r="B1228" s="227" t="s">
        <v>3194</v>
      </c>
      <c r="C1228" s="227" t="s">
        <v>179</v>
      </c>
      <c r="D1228" s="227" t="s">
        <v>867</v>
      </c>
      <c r="E1228" s="227">
        <v>2</v>
      </c>
      <c r="F1228" s="228">
        <v>36240</v>
      </c>
      <c r="G1228" s="227" t="s">
        <v>235</v>
      </c>
      <c r="H1228" s="229">
        <v>1</v>
      </c>
      <c r="I1228" s="231">
        <v>6</v>
      </c>
      <c r="J1228" s="231"/>
    </row>
    <row r="1229" spans="1:10" x14ac:dyDescent="0.3">
      <c r="A1229" s="227">
        <v>812821</v>
      </c>
      <c r="B1229" s="227" t="s">
        <v>3197</v>
      </c>
      <c r="C1229" s="227" t="s">
        <v>283</v>
      </c>
      <c r="D1229" s="227" t="s">
        <v>805</v>
      </c>
      <c r="E1229" s="227">
        <v>2</v>
      </c>
      <c r="F1229" s="228">
        <v>30841</v>
      </c>
      <c r="G1229" s="227" t="s">
        <v>235</v>
      </c>
      <c r="H1229" s="229">
        <v>1</v>
      </c>
      <c r="I1229" s="231">
        <v>6</v>
      </c>
      <c r="J1229" s="231"/>
    </row>
    <row r="1230" spans="1:10" x14ac:dyDescent="0.3">
      <c r="A1230" s="227">
        <v>813131</v>
      </c>
      <c r="B1230" s="227" t="s">
        <v>3254</v>
      </c>
      <c r="C1230" s="227" t="s">
        <v>3255</v>
      </c>
      <c r="D1230" s="227" t="s">
        <v>688</v>
      </c>
      <c r="E1230" s="227">
        <v>2</v>
      </c>
      <c r="F1230" s="228">
        <v>31839</v>
      </c>
      <c r="G1230" s="227" t="s">
        <v>3114</v>
      </c>
      <c r="H1230" s="229">
        <v>1</v>
      </c>
      <c r="I1230" s="231">
        <v>6</v>
      </c>
      <c r="J1230" s="231"/>
    </row>
    <row r="1231" spans="1:10" x14ac:dyDescent="0.3">
      <c r="A1231" s="227">
        <v>813242</v>
      </c>
      <c r="B1231" s="227" t="s">
        <v>3286</v>
      </c>
      <c r="C1231" s="227" t="s">
        <v>89</v>
      </c>
      <c r="D1231" s="227" t="s">
        <v>599</v>
      </c>
      <c r="E1231" s="227">
        <v>2</v>
      </c>
      <c r="F1231" s="228">
        <v>36548</v>
      </c>
      <c r="G1231" s="227" t="s">
        <v>667</v>
      </c>
      <c r="H1231" s="229">
        <v>1</v>
      </c>
      <c r="I1231" s="231">
        <v>6</v>
      </c>
      <c r="J1231" s="231"/>
    </row>
    <row r="1232" spans="1:10" x14ac:dyDescent="0.3">
      <c r="A1232" s="227">
        <v>813249</v>
      </c>
      <c r="B1232" s="227" t="s">
        <v>468</v>
      </c>
      <c r="C1232" s="227" t="s">
        <v>3131</v>
      </c>
      <c r="D1232" s="227" t="s">
        <v>521</v>
      </c>
      <c r="E1232" s="227">
        <v>2</v>
      </c>
      <c r="F1232" s="228">
        <v>33970</v>
      </c>
      <c r="G1232" s="227" t="s">
        <v>235</v>
      </c>
      <c r="H1232" s="229">
        <v>1</v>
      </c>
      <c r="I1232" s="231">
        <v>6</v>
      </c>
      <c r="J1232" s="231"/>
    </row>
    <row r="1233" spans="1:10" x14ac:dyDescent="0.3">
      <c r="A1233" s="227">
        <v>813277</v>
      </c>
      <c r="B1233" s="227" t="s">
        <v>3289</v>
      </c>
      <c r="C1233" s="227" t="s">
        <v>1351</v>
      </c>
      <c r="D1233" s="227" t="s">
        <v>1120</v>
      </c>
      <c r="E1233" s="227">
        <v>2</v>
      </c>
      <c r="F1233" s="228">
        <v>36250</v>
      </c>
      <c r="G1233" s="227" t="s">
        <v>235</v>
      </c>
      <c r="H1233" s="229">
        <v>1</v>
      </c>
      <c r="I1233" s="231">
        <v>6</v>
      </c>
      <c r="J1233" s="231"/>
    </row>
    <row r="1234" spans="1:10" x14ac:dyDescent="0.3">
      <c r="A1234" s="227">
        <v>813306</v>
      </c>
      <c r="B1234" s="227" t="s">
        <v>3296</v>
      </c>
      <c r="C1234" s="227" t="s">
        <v>102</v>
      </c>
      <c r="D1234" s="227" t="s">
        <v>644</v>
      </c>
      <c r="E1234" s="227">
        <v>2</v>
      </c>
      <c r="F1234" s="228">
        <v>35525</v>
      </c>
      <c r="G1234" s="227" t="s">
        <v>727</v>
      </c>
      <c r="H1234" s="229">
        <v>1</v>
      </c>
      <c r="I1234" s="231">
        <v>6</v>
      </c>
      <c r="J1234" s="231"/>
    </row>
    <row r="1235" spans="1:10" x14ac:dyDescent="0.3">
      <c r="A1235" s="227">
        <v>813344</v>
      </c>
      <c r="B1235" s="227" t="s">
        <v>3300</v>
      </c>
      <c r="C1235" s="227" t="s">
        <v>126</v>
      </c>
      <c r="D1235" s="227" t="s">
        <v>567</v>
      </c>
      <c r="E1235" s="227">
        <v>2</v>
      </c>
      <c r="F1235" s="228">
        <v>34700</v>
      </c>
      <c r="G1235" s="227" t="s">
        <v>235</v>
      </c>
      <c r="H1235" s="229">
        <v>1</v>
      </c>
      <c r="I1235" s="231">
        <v>6</v>
      </c>
      <c r="J1235" s="231"/>
    </row>
    <row r="1236" spans="1:10" x14ac:dyDescent="0.3">
      <c r="A1236" s="227">
        <v>813352</v>
      </c>
      <c r="B1236" s="227" t="s">
        <v>3302</v>
      </c>
      <c r="C1236" s="227" t="s">
        <v>140</v>
      </c>
      <c r="D1236" s="227" t="s">
        <v>3303</v>
      </c>
      <c r="E1236" s="227">
        <v>2</v>
      </c>
      <c r="F1236" s="228">
        <v>35431</v>
      </c>
      <c r="G1236" s="227" t="s">
        <v>235</v>
      </c>
      <c r="H1236" s="229">
        <v>1</v>
      </c>
      <c r="I1236" s="231">
        <v>6</v>
      </c>
      <c r="J1236" s="231"/>
    </row>
    <row r="1237" spans="1:10" x14ac:dyDescent="0.3">
      <c r="A1237" s="227">
        <v>813354</v>
      </c>
      <c r="B1237" s="227" t="s">
        <v>3304</v>
      </c>
      <c r="C1237" s="227" t="s">
        <v>66</v>
      </c>
      <c r="D1237" s="227" t="s">
        <v>761</v>
      </c>
      <c r="E1237" s="227">
        <v>2</v>
      </c>
      <c r="F1237" s="228">
        <v>34700</v>
      </c>
      <c r="G1237" s="227" t="s">
        <v>1000</v>
      </c>
      <c r="H1237" s="229">
        <v>1</v>
      </c>
      <c r="I1237" s="231">
        <v>6</v>
      </c>
      <c r="J1237" s="231"/>
    </row>
    <row r="1238" spans="1:10" x14ac:dyDescent="0.3">
      <c r="A1238" s="227">
        <v>813491</v>
      </c>
      <c r="B1238" s="227" t="s">
        <v>3328</v>
      </c>
      <c r="C1238" s="227" t="s">
        <v>296</v>
      </c>
      <c r="D1238" s="227" t="s">
        <v>1214</v>
      </c>
      <c r="E1238" s="227">
        <v>2</v>
      </c>
      <c r="F1238" s="228">
        <v>28528</v>
      </c>
      <c r="G1238" s="227" t="s">
        <v>3329</v>
      </c>
      <c r="H1238" s="229">
        <v>1</v>
      </c>
      <c r="I1238" s="231">
        <v>6</v>
      </c>
      <c r="J1238" s="231"/>
    </row>
    <row r="1239" spans="1:10" x14ac:dyDescent="0.3">
      <c r="A1239" s="227">
        <v>813520</v>
      </c>
      <c r="B1239" s="227" t="s">
        <v>3337</v>
      </c>
      <c r="C1239" s="227" t="s">
        <v>157</v>
      </c>
      <c r="D1239" s="227" t="s">
        <v>3338</v>
      </c>
      <c r="E1239" s="227">
        <v>2</v>
      </c>
      <c r="F1239" s="228">
        <v>29506</v>
      </c>
      <c r="G1239" s="227" t="s">
        <v>586</v>
      </c>
      <c r="H1239" s="229">
        <v>1</v>
      </c>
      <c r="I1239" s="231">
        <v>6</v>
      </c>
      <c r="J1239" s="231"/>
    </row>
    <row r="1240" spans="1:10" x14ac:dyDescent="0.3">
      <c r="A1240" s="227">
        <v>813536</v>
      </c>
      <c r="B1240" s="227" t="s">
        <v>3340</v>
      </c>
      <c r="C1240" s="227" t="s">
        <v>86</v>
      </c>
      <c r="D1240" s="227" t="s">
        <v>526</v>
      </c>
      <c r="E1240" s="227">
        <v>2</v>
      </c>
      <c r="F1240" s="228">
        <v>34700</v>
      </c>
      <c r="G1240" s="227" t="s">
        <v>235</v>
      </c>
      <c r="H1240" s="229">
        <v>1</v>
      </c>
      <c r="I1240" s="231">
        <v>6</v>
      </c>
      <c r="J1240" s="231"/>
    </row>
    <row r="1241" spans="1:10" x14ac:dyDescent="0.3">
      <c r="A1241" s="227">
        <v>813537</v>
      </c>
      <c r="B1241" s="227" t="s">
        <v>3341</v>
      </c>
      <c r="C1241" s="227" t="s">
        <v>144</v>
      </c>
      <c r="D1241" s="227" t="s">
        <v>709</v>
      </c>
      <c r="E1241" s="227">
        <v>2</v>
      </c>
      <c r="F1241" s="228">
        <v>36336</v>
      </c>
      <c r="G1241" s="227" t="s">
        <v>886</v>
      </c>
      <c r="H1241" s="229">
        <v>1</v>
      </c>
      <c r="I1241" s="231">
        <v>6</v>
      </c>
      <c r="J1241" s="231"/>
    </row>
    <row r="1242" spans="1:10" x14ac:dyDescent="0.3">
      <c r="A1242" s="227">
        <v>813547</v>
      </c>
      <c r="B1242" s="227" t="s">
        <v>3343</v>
      </c>
      <c r="C1242" s="227" t="s">
        <v>87</v>
      </c>
      <c r="D1242" s="227" t="s">
        <v>880</v>
      </c>
      <c r="E1242" s="227">
        <v>2</v>
      </c>
      <c r="F1242" s="228">
        <v>36823</v>
      </c>
      <c r="G1242" s="227" t="s">
        <v>235</v>
      </c>
      <c r="H1242" s="229">
        <v>1</v>
      </c>
      <c r="I1242" s="231">
        <v>6</v>
      </c>
      <c r="J1242" s="231"/>
    </row>
    <row r="1243" spans="1:10" x14ac:dyDescent="0.3">
      <c r="A1243" s="227">
        <v>813553</v>
      </c>
      <c r="B1243" s="227" t="s">
        <v>3344</v>
      </c>
      <c r="C1243" s="227" t="s">
        <v>102</v>
      </c>
      <c r="D1243" s="227" t="s">
        <v>571</v>
      </c>
      <c r="E1243" s="227">
        <v>2</v>
      </c>
      <c r="F1243" s="228" t="s">
        <v>3345</v>
      </c>
      <c r="G1243" s="227" t="s">
        <v>586</v>
      </c>
      <c r="H1243" s="229">
        <v>1</v>
      </c>
      <c r="I1243" s="231">
        <v>6</v>
      </c>
      <c r="J1243" s="231"/>
    </row>
    <row r="1244" spans="1:10" x14ac:dyDescent="0.3">
      <c r="A1244" s="227">
        <v>813580</v>
      </c>
      <c r="B1244" s="227" t="s">
        <v>3346</v>
      </c>
      <c r="C1244" s="227" t="s">
        <v>67</v>
      </c>
      <c r="D1244" s="227" t="s">
        <v>574</v>
      </c>
      <c r="E1244" s="227">
        <v>2</v>
      </c>
      <c r="F1244" s="228" t="s">
        <v>3347</v>
      </c>
      <c r="G1244" s="227" t="s">
        <v>235</v>
      </c>
      <c r="H1244" s="229">
        <v>1</v>
      </c>
      <c r="I1244" s="231">
        <v>6</v>
      </c>
      <c r="J1244" s="231"/>
    </row>
    <row r="1245" spans="1:10" x14ac:dyDescent="0.3">
      <c r="A1245" s="227">
        <v>813587</v>
      </c>
      <c r="B1245" s="227" t="s">
        <v>3348</v>
      </c>
      <c r="C1245" s="227" t="s">
        <v>66</v>
      </c>
      <c r="D1245" s="227" t="s">
        <v>996</v>
      </c>
      <c r="E1245" s="227">
        <v>2</v>
      </c>
      <c r="F1245" s="228">
        <v>35442</v>
      </c>
      <c r="G1245" s="227" t="s">
        <v>235</v>
      </c>
      <c r="H1245" s="229">
        <v>1</v>
      </c>
      <c r="I1245" s="231">
        <v>6</v>
      </c>
      <c r="J1245" s="231"/>
    </row>
    <row r="1246" spans="1:10" x14ac:dyDescent="0.3">
      <c r="A1246" s="227">
        <v>813596</v>
      </c>
      <c r="B1246" s="227" t="s">
        <v>3350</v>
      </c>
      <c r="C1246" s="227" t="s">
        <v>102</v>
      </c>
      <c r="D1246" s="227" t="s">
        <v>713</v>
      </c>
      <c r="E1246" s="227">
        <v>2</v>
      </c>
      <c r="F1246" s="228">
        <v>30754</v>
      </c>
      <c r="G1246" s="227" t="s">
        <v>235</v>
      </c>
      <c r="H1246" s="229">
        <v>1</v>
      </c>
      <c r="I1246" s="231">
        <v>6</v>
      </c>
      <c r="J1246" s="231"/>
    </row>
    <row r="1247" spans="1:10" x14ac:dyDescent="0.3">
      <c r="A1247" s="227">
        <v>813613</v>
      </c>
      <c r="B1247" s="227" t="s">
        <v>3351</v>
      </c>
      <c r="C1247" s="227" t="s">
        <v>152</v>
      </c>
      <c r="D1247" s="227" t="s">
        <v>722</v>
      </c>
      <c r="E1247" s="227">
        <v>2</v>
      </c>
      <c r="F1247" s="228">
        <v>32143</v>
      </c>
      <c r="G1247" s="227" t="s">
        <v>235</v>
      </c>
      <c r="H1247" s="229">
        <v>1</v>
      </c>
      <c r="I1247" s="231">
        <v>6</v>
      </c>
      <c r="J1247" s="231"/>
    </row>
    <row r="1248" spans="1:10" x14ac:dyDescent="0.3">
      <c r="A1248" s="227">
        <v>813616</v>
      </c>
      <c r="B1248" s="227" t="s">
        <v>3352</v>
      </c>
      <c r="C1248" s="227" t="s">
        <v>62</v>
      </c>
      <c r="D1248" s="227" t="s">
        <v>1348</v>
      </c>
      <c r="E1248" s="227">
        <v>2</v>
      </c>
      <c r="F1248" s="228">
        <v>32874</v>
      </c>
      <c r="H1248" s="229">
        <v>1</v>
      </c>
      <c r="I1248" s="231">
        <v>6</v>
      </c>
      <c r="J1248" s="231"/>
    </row>
    <row r="1249" spans="1:10" x14ac:dyDescent="0.3">
      <c r="A1249" s="227">
        <v>813647</v>
      </c>
      <c r="B1249" s="227" t="s">
        <v>3357</v>
      </c>
      <c r="C1249" s="227" t="s">
        <v>100</v>
      </c>
      <c r="D1249" s="227" t="s">
        <v>945</v>
      </c>
      <c r="E1249" s="227">
        <v>2</v>
      </c>
      <c r="F1249" s="228">
        <v>31116</v>
      </c>
      <c r="G1249" s="227" t="s">
        <v>3358</v>
      </c>
      <c r="H1249" s="229">
        <v>1</v>
      </c>
      <c r="I1249" s="231">
        <v>6</v>
      </c>
      <c r="J1249" s="231"/>
    </row>
    <row r="1250" spans="1:10" x14ac:dyDescent="0.3">
      <c r="A1250" s="227">
        <v>813663</v>
      </c>
      <c r="B1250" s="227" t="s">
        <v>3364</v>
      </c>
      <c r="C1250" s="227" t="s">
        <v>92</v>
      </c>
      <c r="D1250" s="227" t="s">
        <v>3365</v>
      </c>
      <c r="E1250" s="227">
        <v>2</v>
      </c>
      <c r="F1250" s="228">
        <v>31783</v>
      </c>
      <c r="H1250" s="229">
        <v>1</v>
      </c>
      <c r="I1250" s="231">
        <v>6</v>
      </c>
      <c r="J1250" s="231"/>
    </row>
    <row r="1251" spans="1:10" x14ac:dyDescent="0.3">
      <c r="A1251" s="227">
        <v>813668</v>
      </c>
      <c r="B1251" s="227" t="s">
        <v>3366</v>
      </c>
      <c r="C1251" s="227" t="s">
        <v>92</v>
      </c>
      <c r="D1251" s="227" t="s">
        <v>603</v>
      </c>
      <c r="E1251" s="227">
        <v>2</v>
      </c>
      <c r="F1251" s="228">
        <v>35464</v>
      </c>
      <c r="G1251" s="227" t="s">
        <v>570</v>
      </c>
      <c r="H1251" s="229">
        <v>1</v>
      </c>
      <c r="I1251" s="231">
        <v>6</v>
      </c>
      <c r="J1251" s="231"/>
    </row>
    <row r="1252" spans="1:10" x14ac:dyDescent="0.3">
      <c r="A1252" s="227">
        <v>813671</v>
      </c>
      <c r="B1252" s="227" t="s">
        <v>3368</v>
      </c>
      <c r="C1252" s="227" t="s">
        <v>317</v>
      </c>
      <c r="D1252" s="227" t="s">
        <v>589</v>
      </c>
      <c r="E1252" s="227">
        <v>2</v>
      </c>
      <c r="F1252" s="228" t="s">
        <v>3369</v>
      </c>
      <c r="G1252" s="227" t="s">
        <v>235</v>
      </c>
      <c r="H1252" s="229">
        <v>1</v>
      </c>
      <c r="I1252" s="231">
        <v>6</v>
      </c>
      <c r="J1252" s="231"/>
    </row>
    <row r="1253" spans="1:10" x14ac:dyDescent="0.3">
      <c r="A1253" s="227">
        <v>813678</v>
      </c>
      <c r="B1253" s="227" t="s">
        <v>3372</v>
      </c>
      <c r="C1253" s="227" t="s">
        <v>220</v>
      </c>
      <c r="D1253" s="227" t="s">
        <v>648</v>
      </c>
      <c r="E1253" s="227">
        <v>2</v>
      </c>
      <c r="F1253" s="228">
        <v>35431</v>
      </c>
      <c r="G1253" s="227" t="s">
        <v>586</v>
      </c>
      <c r="H1253" s="229">
        <v>1</v>
      </c>
      <c r="I1253" s="231">
        <v>6</v>
      </c>
      <c r="J1253" s="231"/>
    </row>
    <row r="1254" spans="1:10" x14ac:dyDescent="0.3">
      <c r="A1254" s="227">
        <v>813679</v>
      </c>
      <c r="B1254" s="227" t="s">
        <v>3373</v>
      </c>
      <c r="C1254" s="227" t="s">
        <v>307</v>
      </c>
      <c r="D1254" s="227" t="s">
        <v>1388</v>
      </c>
      <c r="E1254" s="227">
        <v>2</v>
      </c>
      <c r="F1254" s="228">
        <v>36731</v>
      </c>
      <c r="G1254" s="227" t="s">
        <v>3374</v>
      </c>
      <c r="H1254" s="229">
        <v>1</v>
      </c>
      <c r="I1254" s="231">
        <v>6</v>
      </c>
      <c r="J1254" s="231"/>
    </row>
    <row r="1255" spans="1:10" x14ac:dyDescent="0.3">
      <c r="A1255" s="227">
        <v>813688</v>
      </c>
      <c r="B1255" s="227" t="s">
        <v>3375</v>
      </c>
      <c r="C1255" s="227" t="s">
        <v>122</v>
      </c>
      <c r="D1255" s="227" t="s">
        <v>3376</v>
      </c>
      <c r="E1255" s="227">
        <v>2</v>
      </c>
      <c r="F1255" s="228">
        <v>36918</v>
      </c>
      <c r="G1255" s="227" t="s">
        <v>235</v>
      </c>
      <c r="H1255" s="229">
        <v>1</v>
      </c>
      <c r="I1255" s="231">
        <v>6</v>
      </c>
      <c r="J1255" s="231"/>
    </row>
    <row r="1256" spans="1:10" x14ac:dyDescent="0.3">
      <c r="A1256" s="227">
        <v>813697</v>
      </c>
      <c r="B1256" s="227" t="s">
        <v>3377</v>
      </c>
      <c r="C1256" s="227" t="s">
        <v>150</v>
      </c>
      <c r="D1256" s="227" t="s">
        <v>674</v>
      </c>
      <c r="E1256" s="227">
        <v>2</v>
      </c>
      <c r="F1256" s="228">
        <v>31152</v>
      </c>
      <c r="H1256" s="229">
        <v>1</v>
      </c>
      <c r="I1256" s="231">
        <v>6</v>
      </c>
      <c r="J1256" s="231"/>
    </row>
    <row r="1257" spans="1:10" x14ac:dyDescent="0.3">
      <c r="A1257" s="227">
        <v>813711</v>
      </c>
      <c r="B1257" s="227" t="s">
        <v>3380</v>
      </c>
      <c r="C1257" s="227" t="s">
        <v>92</v>
      </c>
      <c r="D1257" s="227" t="s">
        <v>644</v>
      </c>
      <c r="E1257" s="227">
        <v>2</v>
      </c>
      <c r="F1257" s="228">
        <v>35070</v>
      </c>
      <c r="H1257" s="229">
        <v>1</v>
      </c>
      <c r="I1257" s="231">
        <v>6</v>
      </c>
      <c r="J1257" s="231"/>
    </row>
    <row r="1258" spans="1:10" x14ac:dyDescent="0.3">
      <c r="A1258" s="227">
        <v>813712</v>
      </c>
      <c r="B1258" s="227" t="s">
        <v>3381</v>
      </c>
      <c r="C1258" s="227" t="s">
        <v>66</v>
      </c>
      <c r="D1258" s="227" t="s">
        <v>587</v>
      </c>
      <c r="E1258" s="227">
        <v>2</v>
      </c>
      <c r="F1258" s="228">
        <v>36746</v>
      </c>
      <c r="G1258" s="227" t="s">
        <v>586</v>
      </c>
      <c r="H1258" s="229">
        <v>1</v>
      </c>
      <c r="I1258" s="231">
        <v>6</v>
      </c>
      <c r="J1258" s="231"/>
    </row>
    <row r="1259" spans="1:10" x14ac:dyDescent="0.3">
      <c r="A1259" s="227">
        <v>813714</v>
      </c>
      <c r="B1259" s="227" t="s">
        <v>3382</v>
      </c>
      <c r="C1259" s="227" t="s">
        <v>66</v>
      </c>
      <c r="D1259" s="227" t="s">
        <v>576</v>
      </c>
      <c r="E1259" s="227">
        <v>2</v>
      </c>
      <c r="F1259" s="228" t="s">
        <v>3383</v>
      </c>
      <c r="G1259" s="227" t="s">
        <v>884</v>
      </c>
      <c r="H1259" s="229">
        <v>1</v>
      </c>
      <c r="I1259" s="231">
        <v>6</v>
      </c>
      <c r="J1259" s="231"/>
    </row>
    <row r="1260" spans="1:10" x14ac:dyDescent="0.3">
      <c r="A1260" s="227">
        <v>813721</v>
      </c>
      <c r="B1260" s="227" t="s">
        <v>3384</v>
      </c>
      <c r="C1260" s="227" t="s">
        <v>3385</v>
      </c>
      <c r="D1260" s="227" t="s">
        <v>683</v>
      </c>
      <c r="E1260" s="227">
        <v>2</v>
      </c>
      <c r="F1260" s="228" t="s">
        <v>3386</v>
      </c>
      <c r="G1260" s="227" t="s">
        <v>586</v>
      </c>
      <c r="H1260" s="229">
        <v>1</v>
      </c>
      <c r="I1260" s="231">
        <v>6</v>
      </c>
      <c r="J1260" s="231"/>
    </row>
    <row r="1261" spans="1:10" x14ac:dyDescent="0.3">
      <c r="A1261" s="227">
        <v>813723</v>
      </c>
      <c r="B1261" s="227" t="s">
        <v>3387</v>
      </c>
      <c r="C1261" s="227" t="s">
        <v>66</v>
      </c>
      <c r="D1261" s="227" t="s">
        <v>670</v>
      </c>
      <c r="E1261" s="227">
        <v>2</v>
      </c>
      <c r="F1261" s="228">
        <v>36359</v>
      </c>
      <c r="G1261" s="227" t="s">
        <v>235</v>
      </c>
      <c r="H1261" s="229">
        <v>1</v>
      </c>
      <c r="I1261" s="231">
        <v>6</v>
      </c>
      <c r="J1261" s="231"/>
    </row>
    <row r="1262" spans="1:10" x14ac:dyDescent="0.3">
      <c r="A1262" s="227">
        <v>813740</v>
      </c>
      <c r="B1262" s="227" t="s">
        <v>3390</v>
      </c>
      <c r="C1262" s="227" t="s">
        <v>1243</v>
      </c>
      <c r="D1262" s="227" t="s">
        <v>737</v>
      </c>
      <c r="E1262" s="227">
        <v>2</v>
      </c>
      <c r="F1262" s="228">
        <v>36892</v>
      </c>
      <c r="G1262" s="227" t="s">
        <v>235</v>
      </c>
      <c r="H1262" s="229">
        <v>1</v>
      </c>
      <c r="I1262" s="231">
        <v>6</v>
      </c>
      <c r="J1262" s="231"/>
    </row>
    <row r="1263" spans="1:10" x14ac:dyDescent="0.3">
      <c r="A1263" s="227">
        <v>813749</v>
      </c>
      <c r="B1263" s="227" t="s">
        <v>3391</v>
      </c>
      <c r="C1263" s="227" t="s">
        <v>95</v>
      </c>
      <c r="D1263" s="227" t="s">
        <v>843</v>
      </c>
      <c r="E1263" s="227">
        <v>2</v>
      </c>
      <c r="F1263" s="228" t="s">
        <v>3392</v>
      </c>
      <c r="G1263" s="227" t="s">
        <v>542</v>
      </c>
      <c r="H1263" s="229">
        <v>1</v>
      </c>
      <c r="I1263" s="231">
        <v>6</v>
      </c>
      <c r="J1263" s="231"/>
    </row>
    <row r="1264" spans="1:10" x14ac:dyDescent="0.3">
      <c r="A1264" s="227">
        <v>813751</v>
      </c>
      <c r="B1264" s="227" t="s">
        <v>3393</v>
      </c>
      <c r="C1264" s="227" t="s">
        <v>1136</v>
      </c>
      <c r="D1264" s="227" t="s">
        <v>718</v>
      </c>
      <c r="E1264" s="227">
        <v>2</v>
      </c>
      <c r="F1264" s="228">
        <v>34700</v>
      </c>
      <c r="H1264" s="229">
        <v>1</v>
      </c>
      <c r="I1264" s="231">
        <v>6</v>
      </c>
      <c r="J1264" s="231"/>
    </row>
    <row r="1265" spans="1:10" x14ac:dyDescent="0.3">
      <c r="A1265" s="227">
        <v>813757</v>
      </c>
      <c r="B1265" s="227" t="s">
        <v>3396</v>
      </c>
      <c r="C1265" s="227" t="s">
        <v>144</v>
      </c>
      <c r="D1265" s="227" t="s">
        <v>543</v>
      </c>
      <c r="E1265" s="227">
        <v>2</v>
      </c>
      <c r="F1265" s="228">
        <v>32509</v>
      </c>
      <c r="G1265" s="227" t="s">
        <v>235</v>
      </c>
      <c r="H1265" s="229">
        <v>1</v>
      </c>
      <c r="I1265" s="231">
        <v>6</v>
      </c>
      <c r="J1265" s="231"/>
    </row>
    <row r="1266" spans="1:10" x14ac:dyDescent="0.3">
      <c r="A1266" s="227">
        <v>813758</v>
      </c>
      <c r="B1266" s="227" t="s">
        <v>3397</v>
      </c>
      <c r="C1266" s="227" t="s">
        <v>3398</v>
      </c>
      <c r="D1266" s="227" t="s">
        <v>1347</v>
      </c>
      <c r="E1266" s="227">
        <v>2</v>
      </c>
      <c r="F1266" s="228">
        <v>35071</v>
      </c>
      <c r="G1266" s="227" t="s">
        <v>857</v>
      </c>
      <c r="H1266" s="229">
        <v>1</v>
      </c>
      <c r="I1266" s="231">
        <v>6</v>
      </c>
      <c r="J1266" s="231"/>
    </row>
    <row r="1267" spans="1:10" x14ac:dyDescent="0.3">
      <c r="A1267" s="227">
        <v>813769</v>
      </c>
      <c r="B1267" s="227" t="s">
        <v>3402</v>
      </c>
      <c r="C1267" s="227" t="s">
        <v>89</v>
      </c>
      <c r="D1267" s="227" t="s">
        <v>603</v>
      </c>
      <c r="E1267" s="227">
        <v>2</v>
      </c>
      <c r="F1267" s="228">
        <v>34700</v>
      </c>
      <c r="G1267" s="227" t="s">
        <v>2607</v>
      </c>
      <c r="H1267" s="229">
        <v>1</v>
      </c>
      <c r="I1267" s="231">
        <v>6</v>
      </c>
      <c r="J1267" s="231"/>
    </row>
    <row r="1268" spans="1:10" x14ac:dyDescent="0.3">
      <c r="A1268" s="227">
        <v>813776</v>
      </c>
      <c r="B1268" s="227" t="s">
        <v>488</v>
      </c>
      <c r="C1268" s="227" t="s">
        <v>1300</v>
      </c>
      <c r="D1268" s="227" t="s">
        <v>762</v>
      </c>
      <c r="E1268" s="227">
        <v>2</v>
      </c>
      <c r="F1268" s="228" t="s">
        <v>1623</v>
      </c>
      <c r="G1268" s="227" t="s">
        <v>235</v>
      </c>
      <c r="H1268" s="229">
        <v>1</v>
      </c>
      <c r="I1268" s="231">
        <v>6</v>
      </c>
      <c r="J1268" s="231"/>
    </row>
    <row r="1269" spans="1:10" x14ac:dyDescent="0.3">
      <c r="A1269" s="227">
        <v>813778</v>
      </c>
      <c r="B1269" s="227" t="s">
        <v>3403</v>
      </c>
      <c r="C1269" s="227" t="s">
        <v>66</v>
      </c>
      <c r="D1269" s="227" t="s">
        <v>576</v>
      </c>
      <c r="E1269" s="227">
        <v>2</v>
      </c>
      <c r="F1269" s="228">
        <v>36380</v>
      </c>
      <c r="G1269" s="227" t="s">
        <v>235</v>
      </c>
      <c r="H1269" s="229">
        <v>1</v>
      </c>
      <c r="I1269" s="231">
        <v>6</v>
      </c>
      <c r="J1269" s="231"/>
    </row>
    <row r="1270" spans="1:10" x14ac:dyDescent="0.3">
      <c r="A1270" s="227">
        <v>813795</v>
      </c>
      <c r="B1270" s="227" t="s">
        <v>3410</v>
      </c>
      <c r="C1270" s="227" t="s">
        <v>3411</v>
      </c>
      <c r="D1270" s="227" t="s">
        <v>732</v>
      </c>
      <c r="E1270" s="227">
        <v>2</v>
      </c>
      <c r="F1270" s="228">
        <v>36892</v>
      </c>
      <c r="G1270" s="227" t="s">
        <v>2782</v>
      </c>
      <c r="H1270" s="229">
        <v>1</v>
      </c>
      <c r="I1270" s="231">
        <v>6</v>
      </c>
      <c r="J1270" s="231"/>
    </row>
    <row r="1271" spans="1:10" x14ac:dyDescent="0.3">
      <c r="A1271" s="227">
        <v>813808</v>
      </c>
      <c r="B1271" s="227" t="s">
        <v>3412</v>
      </c>
      <c r="C1271" s="227" t="s">
        <v>99</v>
      </c>
      <c r="D1271" s="227" t="s">
        <v>524</v>
      </c>
      <c r="E1271" s="227">
        <v>2</v>
      </c>
      <c r="F1271" s="228" t="s">
        <v>3413</v>
      </c>
      <c r="G1271" s="227" t="s">
        <v>235</v>
      </c>
      <c r="H1271" s="229">
        <v>1</v>
      </c>
      <c r="I1271" s="231">
        <v>6</v>
      </c>
      <c r="J1271" s="231"/>
    </row>
    <row r="1272" spans="1:10" x14ac:dyDescent="0.3">
      <c r="A1272" s="227">
        <v>813816</v>
      </c>
      <c r="B1272" s="227" t="s">
        <v>3414</v>
      </c>
      <c r="C1272" s="227" t="s">
        <v>128</v>
      </c>
      <c r="D1272" s="227" t="s">
        <v>608</v>
      </c>
      <c r="E1272" s="227">
        <v>2</v>
      </c>
      <c r="F1272" s="228">
        <v>34924</v>
      </c>
      <c r="G1272" s="227" t="s">
        <v>586</v>
      </c>
      <c r="H1272" s="229">
        <v>1</v>
      </c>
      <c r="I1272" s="231">
        <v>6</v>
      </c>
      <c r="J1272" s="231"/>
    </row>
    <row r="1273" spans="1:10" x14ac:dyDescent="0.3">
      <c r="A1273" s="227">
        <v>813821</v>
      </c>
      <c r="B1273" s="227" t="s">
        <v>3415</v>
      </c>
      <c r="C1273" s="227" t="s">
        <v>285</v>
      </c>
      <c r="D1273" s="227" t="s">
        <v>565</v>
      </c>
      <c r="E1273" s="227">
        <v>2</v>
      </c>
      <c r="F1273" s="228">
        <v>28220</v>
      </c>
      <c r="G1273" s="227" t="s">
        <v>235</v>
      </c>
      <c r="H1273" s="229">
        <v>1</v>
      </c>
      <c r="I1273" s="231">
        <v>6</v>
      </c>
      <c r="J1273" s="231"/>
    </row>
    <row r="1274" spans="1:10" x14ac:dyDescent="0.3">
      <c r="A1274" s="227">
        <v>813826</v>
      </c>
      <c r="B1274" s="227" t="s">
        <v>3416</v>
      </c>
      <c r="C1274" s="227" t="s">
        <v>1858</v>
      </c>
      <c r="D1274" s="227" t="s">
        <v>544</v>
      </c>
      <c r="E1274" s="227">
        <v>2</v>
      </c>
      <c r="F1274" s="228">
        <v>29611</v>
      </c>
      <c r="G1274" s="227" t="s">
        <v>514</v>
      </c>
      <c r="H1274" s="229">
        <v>1</v>
      </c>
      <c r="I1274" s="231">
        <v>6</v>
      </c>
      <c r="J1274" s="231"/>
    </row>
    <row r="1275" spans="1:10" x14ac:dyDescent="0.3">
      <c r="A1275" s="227">
        <v>813836</v>
      </c>
      <c r="B1275" s="227" t="s">
        <v>3419</v>
      </c>
      <c r="C1275" s="227" t="s">
        <v>119</v>
      </c>
      <c r="D1275" s="227" t="s">
        <v>1153</v>
      </c>
      <c r="E1275" s="227">
        <v>2</v>
      </c>
      <c r="F1275" s="228">
        <v>34441</v>
      </c>
      <c r="H1275" s="229">
        <v>1</v>
      </c>
      <c r="I1275" s="231">
        <v>6</v>
      </c>
      <c r="J1275" s="231"/>
    </row>
    <row r="1276" spans="1:10" x14ac:dyDescent="0.3">
      <c r="A1276" s="227">
        <v>813837</v>
      </c>
      <c r="B1276" s="227" t="s">
        <v>3420</v>
      </c>
      <c r="C1276" s="227" t="s">
        <v>157</v>
      </c>
      <c r="D1276" s="227" t="s">
        <v>639</v>
      </c>
      <c r="E1276" s="227">
        <v>2</v>
      </c>
      <c r="F1276" s="228" t="s">
        <v>3421</v>
      </c>
      <c r="G1276" s="227" t="s">
        <v>575</v>
      </c>
      <c r="H1276" s="229">
        <v>1</v>
      </c>
      <c r="I1276" s="231">
        <v>6</v>
      </c>
      <c r="J1276" s="231"/>
    </row>
    <row r="1277" spans="1:10" x14ac:dyDescent="0.3">
      <c r="A1277" s="227">
        <v>813860</v>
      </c>
      <c r="B1277" s="227" t="s">
        <v>3422</v>
      </c>
      <c r="C1277" s="227" t="s">
        <v>102</v>
      </c>
      <c r="D1277" s="227" t="s">
        <v>555</v>
      </c>
      <c r="E1277" s="227">
        <v>2</v>
      </c>
      <c r="F1277" s="228">
        <v>36302</v>
      </c>
      <c r="G1277" s="227" t="s">
        <v>235</v>
      </c>
      <c r="H1277" s="229">
        <v>1</v>
      </c>
      <c r="I1277" s="231">
        <v>6</v>
      </c>
      <c r="J1277" s="231"/>
    </row>
    <row r="1278" spans="1:10" x14ac:dyDescent="0.3">
      <c r="A1278" s="227">
        <v>813864</v>
      </c>
      <c r="B1278" s="227" t="s">
        <v>3423</v>
      </c>
      <c r="C1278" s="227" t="s">
        <v>64</v>
      </c>
      <c r="D1278" s="227" t="s">
        <v>624</v>
      </c>
      <c r="E1278" s="227">
        <v>2</v>
      </c>
      <c r="F1278" s="228">
        <v>31376</v>
      </c>
      <c r="H1278" s="229">
        <v>1</v>
      </c>
      <c r="I1278" s="231">
        <v>6</v>
      </c>
      <c r="J1278" s="231"/>
    </row>
    <row r="1279" spans="1:10" x14ac:dyDescent="0.3">
      <c r="A1279" s="227">
        <v>813906</v>
      </c>
      <c r="B1279" s="227" t="s">
        <v>3426</v>
      </c>
      <c r="C1279" s="227" t="s">
        <v>102</v>
      </c>
      <c r="D1279" s="227" t="s">
        <v>567</v>
      </c>
      <c r="E1279" s="227">
        <v>2</v>
      </c>
      <c r="F1279" s="228" t="s">
        <v>3427</v>
      </c>
      <c r="G1279" s="227" t="s">
        <v>253</v>
      </c>
      <c r="H1279" s="229">
        <v>1</v>
      </c>
      <c r="I1279" s="231">
        <v>6</v>
      </c>
      <c r="J1279" s="231"/>
    </row>
    <row r="1280" spans="1:10" x14ac:dyDescent="0.3">
      <c r="A1280" s="227">
        <v>813912</v>
      </c>
      <c r="B1280" s="227" t="s">
        <v>3428</v>
      </c>
      <c r="C1280" s="227" t="s">
        <v>146</v>
      </c>
      <c r="D1280" s="227" t="s">
        <v>577</v>
      </c>
      <c r="E1280" s="227">
        <v>2</v>
      </c>
      <c r="F1280" s="228">
        <v>32603</v>
      </c>
      <c r="G1280" s="227" t="s">
        <v>616</v>
      </c>
      <c r="H1280" s="229">
        <v>1</v>
      </c>
      <c r="I1280" s="231">
        <v>6</v>
      </c>
      <c r="J1280" s="231"/>
    </row>
    <row r="1281" spans="1:10" x14ac:dyDescent="0.3">
      <c r="A1281" s="227">
        <v>813925</v>
      </c>
      <c r="B1281" s="227" t="s">
        <v>3431</v>
      </c>
      <c r="C1281" s="227" t="s">
        <v>102</v>
      </c>
      <c r="D1281" s="227" t="s">
        <v>3432</v>
      </c>
      <c r="E1281" s="227">
        <v>2</v>
      </c>
      <c r="F1281" s="228">
        <v>29922</v>
      </c>
      <c r="G1281" s="227" t="s">
        <v>3433</v>
      </c>
      <c r="H1281" s="229">
        <v>1</v>
      </c>
      <c r="I1281" s="231">
        <v>6</v>
      </c>
      <c r="J1281" s="231"/>
    </row>
    <row r="1282" spans="1:10" x14ac:dyDescent="0.3">
      <c r="A1282" s="227">
        <v>813934</v>
      </c>
      <c r="B1282" s="227" t="s">
        <v>3436</v>
      </c>
      <c r="C1282" s="227" t="s">
        <v>490</v>
      </c>
      <c r="D1282" s="227" t="s">
        <v>1213</v>
      </c>
      <c r="E1282" s="227">
        <v>2</v>
      </c>
      <c r="F1282" s="228">
        <v>24238</v>
      </c>
      <c r="H1282" s="229">
        <v>1</v>
      </c>
      <c r="I1282" s="231">
        <v>6</v>
      </c>
      <c r="J1282" s="231"/>
    </row>
    <row r="1283" spans="1:10" x14ac:dyDescent="0.3">
      <c r="A1283" s="227">
        <v>813935</v>
      </c>
      <c r="B1283" s="227" t="s">
        <v>3437</v>
      </c>
      <c r="C1283" s="227" t="s">
        <v>96</v>
      </c>
      <c r="D1283" s="227" t="s">
        <v>1308</v>
      </c>
      <c r="E1283" s="227">
        <v>2</v>
      </c>
      <c r="F1283" s="228">
        <v>35339</v>
      </c>
      <c r="G1283" s="227" t="s">
        <v>542</v>
      </c>
      <c r="H1283" s="229">
        <v>1</v>
      </c>
      <c r="I1283" s="231">
        <v>6</v>
      </c>
      <c r="J1283" s="231"/>
    </row>
    <row r="1284" spans="1:10" x14ac:dyDescent="0.3">
      <c r="A1284" s="227">
        <v>813945</v>
      </c>
      <c r="B1284" s="227" t="s">
        <v>3438</v>
      </c>
      <c r="C1284" s="227" t="s">
        <v>76</v>
      </c>
      <c r="D1284" s="227" t="s">
        <v>946</v>
      </c>
      <c r="E1284" s="227">
        <v>2</v>
      </c>
      <c r="F1284" s="228">
        <v>31598</v>
      </c>
      <c r="G1284" s="227" t="s">
        <v>235</v>
      </c>
      <c r="H1284" s="229">
        <v>1</v>
      </c>
      <c r="I1284" s="231">
        <v>6</v>
      </c>
      <c r="J1284" s="231"/>
    </row>
    <row r="1285" spans="1:10" x14ac:dyDescent="0.3">
      <c r="A1285" s="227">
        <v>813949</v>
      </c>
      <c r="B1285" s="227" t="s">
        <v>3439</v>
      </c>
      <c r="C1285" s="227" t="s">
        <v>337</v>
      </c>
      <c r="D1285" s="227" t="s">
        <v>3440</v>
      </c>
      <c r="E1285" s="227">
        <v>2</v>
      </c>
      <c r="F1285" s="228">
        <v>32528</v>
      </c>
      <c r="G1285" s="227" t="s">
        <v>235</v>
      </c>
      <c r="H1285" s="229">
        <v>1</v>
      </c>
      <c r="I1285" s="231">
        <v>6</v>
      </c>
      <c r="J1285" s="231"/>
    </row>
    <row r="1286" spans="1:10" x14ac:dyDescent="0.3">
      <c r="A1286" s="227">
        <v>813953</v>
      </c>
      <c r="B1286" s="227" t="s">
        <v>3441</v>
      </c>
      <c r="C1286" s="227" t="s">
        <v>103</v>
      </c>
      <c r="D1286" s="227" t="s">
        <v>867</v>
      </c>
      <c r="E1286" s="227">
        <v>2</v>
      </c>
      <c r="F1286" s="228">
        <v>35460</v>
      </c>
      <c r="G1286" s="227" t="s">
        <v>235</v>
      </c>
      <c r="H1286" s="229">
        <v>1</v>
      </c>
      <c r="I1286" s="231">
        <v>6</v>
      </c>
      <c r="J1286" s="231"/>
    </row>
    <row r="1287" spans="1:10" x14ac:dyDescent="0.3">
      <c r="A1287" s="227">
        <v>813958</v>
      </c>
      <c r="B1287" s="227" t="s">
        <v>3442</v>
      </c>
      <c r="C1287" s="227" t="s">
        <v>337</v>
      </c>
      <c r="D1287" s="227" t="s">
        <v>3440</v>
      </c>
      <c r="E1287" s="227">
        <v>2</v>
      </c>
      <c r="F1287" s="228">
        <v>33100</v>
      </c>
      <c r="G1287" s="227" t="s">
        <v>235</v>
      </c>
      <c r="H1287" s="229">
        <v>1</v>
      </c>
      <c r="I1287" s="231">
        <v>6</v>
      </c>
      <c r="J1287" s="231"/>
    </row>
    <row r="1288" spans="1:10" x14ac:dyDescent="0.3">
      <c r="A1288" s="227">
        <v>813962</v>
      </c>
      <c r="B1288" s="227" t="s">
        <v>3443</v>
      </c>
      <c r="C1288" s="227" t="s">
        <v>339</v>
      </c>
      <c r="D1288" s="227" t="s">
        <v>3444</v>
      </c>
      <c r="E1288" s="227">
        <v>2</v>
      </c>
      <c r="F1288" s="228">
        <v>30164</v>
      </c>
      <c r="H1288" s="229">
        <v>1</v>
      </c>
      <c r="I1288" s="231">
        <v>6</v>
      </c>
      <c r="J1288" s="231"/>
    </row>
    <row r="1289" spans="1:10" x14ac:dyDescent="0.3">
      <c r="A1289" s="227">
        <v>813965</v>
      </c>
      <c r="B1289" s="227" t="s">
        <v>3445</v>
      </c>
      <c r="C1289" s="227" t="s">
        <v>64</v>
      </c>
      <c r="D1289" s="227" t="s">
        <v>2958</v>
      </c>
      <c r="E1289" s="227">
        <v>2</v>
      </c>
      <c r="F1289" s="228" t="s">
        <v>3446</v>
      </c>
      <c r="G1289" s="227" t="s">
        <v>810</v>
      </c>
      <c r="H1289" s="229">
        <v>1</v>
      </c>
      <c r="I1289" s="231">
        <v>6</v>
      </c>
      <c r="J1289" s="231"/>
    </row>
    <row r="1290" spans="1:10" x14ac:dyDescent="0.3">
      <c r="A1290" s="227">
        <v>814081</v>
      </c>
      <c r="B1290" s="227" t="s">
        <v>3460</v>
      </c>
      <c r="C1290" s="227" t="s">
        <v>125</v>
      </c>
      <c r="D1290" s="227" t="s">
        <v>562</v>
      </c>
      <c r="E1290" s="227">
        <v>2</v>
      </c>
      <c r="F1290" s="228">
        <v>35069</v>
      </c>
      <c r="G1290" s="227" t="s">
        <v>235</v>
      </c>
      <c r="H1290" s="229">
        <v>1</v>
      </c>
      <c r="I1290" s="231">
        <v>6</v>
      </c>
      <c r="J1290" s="231"/>
    </row>
    <row r="1291" spans="1:10" x14ac:dyDescent="0.3">
      <c r="A1291" s="227">
        <v>814083</v>
      </c>
      <c r="B1291" s="227" t="s">
        <v>3461</v>
      </c>
      <c r="C1291" s="227" t="s">
        <v>66</v>
      </c>
      <c r="D1291" s="227" t="s">
        <v>522</v>
      </c>
      <c r="E1291" s="227">
        <v>2</v>
      </c>
      <c r="F1291" s="228" t="s">
        <v>3462</v>
      </c>
      <c r="G1291" s="227" t="s">
        <v>557</v>
      </c>
      <c r="H1291" s="229">
        <v>1</v>
      </c>
      <c r="I1291" s="231">
        <v>6</v>
      </c>
      <c r="J1291" s="231"/>
    </row>
    <row r="1292" spans="1:10" x14ac:dyDescent="0.3">
      <c r="A1292" s="227">
        <v>814090</v>
      </c>
      <c r="B1292" s="227" t="s">
        <v>3467</v>
      </c>
      <c r="C1292" s="227" t="s">
        <v>86</v>
      </c>
      <c r="D1292" s="227" t="s">
        <v>3468</v>
      </c>
      <c r="E1292" s="227">
        <v>2</v>
      </c>
      <c r="F1292" s="228">
        <v>32303</v>
      </c>
      <c r="G1292" s="227" t="s">
        <v>954</v>
      </c>
      <c r="H1292" s="229">
        <v>1</v>
      </c>
      <c r="I1292" s="231">
        <v>6</v>
      </c>
      <c r="J1292" s="231"/>
    </row>
    <row r="1293" spans="1:10" x14ac:dyDescent="0.3">
      <c r="A1293" s="227">
        <v>814123</v>
      </c>
      <c r="B1293" s="227" t="s">
        <v>3474</v>
      </c>
      <c r="C1293" s="227" t="s">
        <v>299</v>
      </c>
      <c r="D1293" s="227" t="s">
        <v>758</v>
      </c>
      <c r="E1293" s="227">
        <v>2</v>
      </c>
      <c r="F1293" s="228">
        <v>27813</v>
      </c>
      <c r="G1293" s="227" t="s">
        <v>3475</v>
      </c>
      <c r="H1293" s="229">
        <v>1</v>
      </c>
      <c r="I1293" s="231">
        <v>6</v>
      </c>
      <c r="J1293" s="231"/>
    </row>
    <row r="1294" spans="1:10" x14ac:dyDescent="0.3">
      <c r="A1294" s="227">
        <v>814128</v>
      </c>
      <c r="B1294" s="227" t="s">
        <v>3478</v>
      </c>
      <c r="C1294" s="227" t="s">
        <v>118</v>
      </c>
      <c r="D1294" s="227" t="s">
        <v>528</v>
      </c>
      <c r="E1294" s="227">
        <v>2</v>
      </c>
      <c r="F1294" s="228">
        <v>36610</v>
      </c>
      <c r="G1294" s="227" t="s">
        <v>757</v>
      </c>
      <c r="H1294" s="229">
        <v>1</v>
      </c>
      <c r="I1294" s="231">
        <v>6</v>
      </c>
      <c r="J1294" s="231"/>
    </row>
    <row r="1295" spans="1:10" x14ac:dyDescent="0.3">
      <c r="A1295" s="227">
        <v>814135</v>
      </c>
      <c r="B1295" s="227" t="s">
        <v>3480</v>
      </c>
      <c r="C1295" s="227" t="s">
        <v>70</v>
      </c>
      <c r="D1295" s="227" t="s">
        <v>581</v>
      </c>
      <c r="E1295" s="227">
        <v>2</v>
      </c>
      <c r="F1295" s="228">
        <v>36526</v>
      </c>
      <c r="G1295" s="227" t="s">
        <v>246</v>
      </c>
      <c r="H1295" s="229">
        <v>1</v>
      </c>
      <c r="I1295" s="231">
        <v>6</v>
      </c>
      <c r="J1295" s="231"/>
    </row>
    <row r="1296" spans="1:10" x14ac:dyDescent="0.3">
      <c r="A1296" s="227">
        <v>814137</v>
      </c>
      <c r="B1296" s="227" t="s">
        <v>3481</v>
      </c>
      <c r="C1296" s="227" t="s">
        <v>439</v>
      </c>
      <c r="D1296" s="227" t="s">
        <v>564</v>
      </c>
      <c r="E1296" s="227">
        <v>2</v>
      </c>
      <c r="F1296" s="228">
        <v>31145</v>
      </c>
      <c r="G1296" s="227" t="s">
        <v>235</v>
      </c>
      <c r="H1296" s="229">
        <v>1</v>
      </c>
      <c r="I1296" s="231">
        <v>6</v>
      </c>
      <c r="J1296" s="231"/>
    </row>
    <row r="1297" spans="1:10" x14ac:dyDescent="0.3">
      <c r="A1297" s="227">
        <v>814138</v>
      </c>
      <c r="B1297" s="227" t="s">
        <v>3482</v>
      </c>
      <c r="C1297" s="227" t="s">
        <v>127</v>
      </c>
      <c r="D1297" s="227" t="s">
        <v>839</v>
      </c>
      <c r="E1297" s="227">
        <v>2</v>
      </c>
      <c r="F1297" s="228" t="s">
        <v>3483</v>
      </c>
      <c r="G1297" s="227" t="s">
        <v>570</v>
      </c>
      <c r="H1297" s="229">
        <v>1</v>
      </c>
      <c r="I1297" s="231">
        <v>6</v>
      </c>
      <c r="J1297" s="231"/>
    </row>
    <row r="1298" spans="1:10" x14ac:dyDescent="0.3">
      <c r="A1298" s="227">
        <v>814142</v>
      </c>
      <c r="B1298" s="227" t="s">
        <v>3484</v>
      </c>
      <c r="C1298" s="227" t="s">
        <v>67</v>
      </c>
      <c r="D1298" s="227" t="s">
        <v>719</v>
      </c>
      <c r="E1298" s="227">
        <v>2</v>
      </c>
      <c r="F1298" s="228">
        <v>35514</v>
      </c>
      <c r="H1298" s="229">
        <v>1</v>
      </c>
      <c r="I1298" s="231">
        <v>6</v>
      </c>
      <c r="J1298" s="231"/>
    </row>
    <row r="1299" spans="1:10" x14ac:dyDescent="0.3">
      <c r="A1299" s="227">
        <v>814144</v>
      </c>
      <c r="B1299" s="227" t="s">
        <v>3485</v>
      </c>
      <c r="C1299" s="227" t="s">
        <v>86</v>
      </c>
      <c r="D1299" s="227" t="s">
        <v>566</v>
      </c>
      <c r="E1299" s="227">
        <v>2</v>
      </c>
      <c r="F1299" s="228">
        <v>31264</v>
      </c>
      <c r="G1299" s="227" t="s">
        <v>235</v>
      </c>
      <c r="H1299" s="229">
        <v>1</v>
      </c>
      <c r="I1299" s="231">
        <v>6</v>
      </c>
      <c r="J1299" s="231"/>
    </row>
    <row r="1300" spans="1:10" x14ac:dyDescent="0.3">
      <c r="A1300" s="227">
        <v>814146</v>
      </c>
      <c r="B1300" s="227" t="s">
        <v>3486</v>
      </c>
      <c r="C1300" s="227" t="s">
        <v>91</v>
      </c>
      <c r="D1300" s="227" t="s">
        <v>560</v>
      </c>
      <c r="E1300" s="227">
        <v>2</v>
      </c>
      <c r="F1300" s="228">
        <v>31700</v>
      </c>
      <c r="G1300" s="227" t="s">
        <v>506</v>
      </c>
      <c r="H1300" s="229">
        <v>1</v>
      </c>
      <c r="I1300" s="231">
        <v>6</v>
      </c>
      <c r="J1300" s="231"/>
    </row>
    <row r="1301" spans="1:10" x14ac:dyDescent="0.3">
      <c r="A1301" s="227">
        <v>814148</v>
      </c>
      <c r="B1301" s="227" t="s">
        <v>3487</v>
      </c>
      <c r="C1301" s="227" t="s">
        <v>88</v>
      </c>
      <c r="D1301" s="227" t="s">
        <v>628</v>
      </c>
      <c r="E1301" s="227">
        <v>2</v>
      </c>
      <c r="F1301" s="228" t="s">
        <v>3488</v>
      </c>
      <c r="G1301" s="227" t="s">
        <v>586</v>
      </c>
      <c r="H1301" s="229">
        <v>1</v>
      </c>
      <c r="I1301" s="231">
        <v>6</v>
      </c>
      <c r="J1301" s="231"/>
    </row>
    <row r="1302" spans="1:10" x14ac:dyDescent="0.3">
      <c r="A1302" s="227">
        <v>814149</v>
      </c>
      <c r="B1302" s="227" t="s">
        <v>3489</v>
      </c>
      <c r="C1302" s="227" t="s">
        <v>91</v>
      </c>
      <c r="D1302" s="227" t="s">
        <v>3490</v>
      </c>
      <c r="E1302" s="227">
        <v>2</v>
      </c>
      <c r="F1302" s="228">
        <v>34210</v>
      </c>
      <c r="G1302" s="227" t="s">
        <v>237</v>
      </c>
      <c r="H1302" s="229">
        <v>1</v>
      </c>
      <c r="I1302" s="231">
        <v>6</v>
      </c>
      <c r="J1302" s="231"/>
    </row>
    <row r="1303" spans="1:10" x14ac:dyDescent="0.3">
      <c r="A1303" s="227">
        <v>814158</v>
      </c>
      <c r="B1303" s="227" t="s">
        <v>3491</v>
      </c>
      <c r="C1303" s="227" t="s">
        <v>81</v>
      </c>
      <c r="D1303" s="227" t="s">
        <v>1250</v>
      </c>
      <c r="E1303" s="227">
        <v>2</v>
      </c>
      <c r="F1303" s="228">
        <v>36804</v>
      </c>
      <c r="G1303" s="227" t="s">
        <v>251</v>
      </c>
      <c r="H1303" s="229">
        <v>1</v>
      </c>
      <c r="I1303" s="231">
        <v>6</v>
      </c>
      <c r="J1303" s="231"/>
    </row>
    <row r="1304" spans="1:10" x14ac:dyDescent="0.3">
      <c r="A1304" s="227">
        <v>814160</v>
      </c>
      <c r="B1304" s="227" t="s">
        <v>3492</v>
      </c>
      <c r="C1304" s="227" t="s">
        <v>66</v>
      </c>
      <c r="D1304" s="227" t="s">
        <v>641</v>
      </c>
      <c r="E1304" s="227">
        <v>2</v>
      </c>
      <c r="F1304" s="228">
        <v>33136</v>
      </c>
      <c r="G1304" s="227" t="s">
        <v>784</v>
      </c>
      <c r="H1304" s="229">
        <v>1</v>
      </c>
      <c r="I1304" s="231">
        <v>6</v>
      </c>
      <c r="J1304" s="231"/>
    </row>
    <row r="1305" spans="1:10" x14ac:dyDescent="0.3">
      <c r="A1305" s="227">
        <v>814174</v>
      </c>
      <c r="B1305" s="227" t="s">
        <v>3495</v>
      </c>
      <c r="C1305" s="227" t="s">
        <v>66</v>
      </c>
      <c r="D1305" s="227" t="s">
        <v>531</v>
      </c>
      <c r="E1305" s="227">
        <v>2</v>
      </c>
      <c r="F1305" s="228">
        <v>36163</v>
      </c>
      <c r="G1305" s="227" t="s">
        <v>245</v>
      </c>
      <c r="H1305" s="229">
        <v>1</v>
      </c>
      <c r="I1305" s="231">
        <v>6</v>
      </c>
      <c r="J1305" s="231"/>
    </row>
    <row r="1306" spans="1:10" x14ac:dyDescent="0.3">
      <c r="A1306" s="227">
        <v>814177</v>
      </c>
      <c r="B1306" s="227" t="s">
        <v>3496</v>
      </c>
      <c r="C1306" s="227" t="s">
        <v>3339</v>
      </c>
      <c r="D1306" s="227" t="s">
        <v>562</v>
      </c>
      <c r="E1306" s="227">
        <v>2</v>
      </c>
      <c r="F1306" s="228">
        <v>35796</v>
      </c>
      <c r="G1306" s="227" t="s">
        <v>235</v>
      </c>
      <c r="H1306" s="229">
        <v>1</v>
      </c>
      <c r="I1306" s="231">
        <v>6</v>
      </c>
      <c r="J1306" s="231"/>
    </row>
    <row r="1307" spans="1:10" x14ac:dyDescent="0.3">
      <c r="A1307" s="227">
        <v>814188</v>
      </c>
      <c r="B1307" s="227" t="s">
        <v>3497</v>
      </c>
      <c r="C1307" s="227" t="s">
        <v>2344</v>
      </c>
      <c r="D1307" s="227" t="s">
        <v>848</v>
      </c>
      <c r="E1307" s="227">
        <v>2</v>
      </c>
      <c r="F1307" s="228" t="s">
        <v>3498</v>
      </c>
      <c r="G1307" s="227" t="s">
        <v>3499</v>
      </c>
      <c r="H1307" s="229">
        <v>1</v>
      </c>
      <c r="I1307" s="231">
        <v>6</v>
      </c>
      <c r="J1307" s="231"/>
    </row>
    <row r="1308" spans="1:10" x14ac:dyDescent="0.3">
      <c r="A1308" s="227">
        <v>810874</v>
      </c>
      <c r="B1308" s="227" t="s">
        <v>2757</v>
      </c>
      <c r="C1308" s="227" t="s">
        <v>66</v>
      </c>
      <c r="D1308" s="227" t="s">
        <v>841</v>
      </c>
      <c r="E1308" s="227">
        <v>2</v>
      </c>
      <c r="F1308" s="228">
        <v>36169</v>
      </c>
      <c r="G1308" s="227" t="s">
        <v>586</v>
      </c>
      <c r="H1308" s="229">
        <v>2</v>
      </c>
      <c r="I1308" s="231">
        <v>6</v>
      </c>
      <c r="J1308" s="231"/>
    </row>
    <row r="1309" spans="1:10" x14ac:dyDescent="0.3">
      <c r="A1309" s="227">
        <v>812039</v>
      </c>
      <c r="B1309" s="227" t="s">
        <v>2986</v>
      </c>
      <c r="C1309" s="227" t="s">
        <v>66</v>
      </c>
      <c r="D1309" s="227" t="s">
        <v>1128</v>
      </c>
      <c r="E1309" s="227">
        <v>2</v>
      </c>
      <c r="F1309" s="228">
        <v>34093</v>
      </c>
      <c r="G1309" s="227" t="s">
        <v>554</v>
      </c>
      <c r="H1309" s="229">
        <v>2</v>
      </c>
      <c r="I1309" s="231">
        <v>6</v>
      </c>
      <c r="J1309" s="231"/>
    </row>
    <row r="1310" spans="1:10" x14ac:dyDescent="0.3">
      <c r="A1310" s="227">
        <v>813673</v>
      </c>
      <c r="B1310" s="227" t="s">
        <v>3370</v>
      </c>
      <c r="C1310" s="227" t="s">
        <v>315</v>
      </c>
      <c r="D1310" s="227" t="s">
        <v>1350</v>
      </c>
      <c r="E1310" s="227">
        <v>2</v>
      </c>
      <c r="F1310" s="228">
        <v>32406</v>
      </c>
      <c r="H1310" s="229">
        <v>2</v>
      </c>
      <c r="I1310" s="231">
        <v>6</v>
      </c>
      <c r="J1310" s="231"/>
    </row>
    <row r="1311" spans="1:10" x14ac:dyDescent="0.3">
      <c r="A1311" s="227">
        <v>813756</v>
      </c>
      <c r="B1311" s="227" t="s">
        <v>3394</v>
      </c>
      <c r="C1311" s="227" t="s">
        <v>66</v>
      </c>
      <c r="D1311" s="227" t="s">
        <v>3395</v>
      </c>
      <c r="E1311" s="227">
        <v>2</v>
      </c>
      <c r="F1311" s="228">
        <v>36902</v>
      </c>
      <c r="G1311" s="227" t="s">
        <v>591</v>
      </c>
      <c r="H1311" s="229">
        <v>2</v>
      </c>
      <c r="I1311" s="231">
        <v>6</v>
      </c>
      <c r="J1311" s="231"/>
    </row>
    <row r="1312" spans="1:10" x14ac:dyDescent="0.3">
      <c r="A1312" s="227">
        <v>813784</v>
      </c>
      <c r="B1312" s="227" t="s">
        <v>3406</v>
      </c>
      <c r="C1312" s="227" t="s">
        <v>3407</v>
      </c>
      <c r="D1312" s="227" t="s">
        <v>655</v>
      </c>
      <c r="E1312" s="227">
        <v>2</v>
      </c>
      <c r="F1312" s="228">
        <v>36819</v>
      </c>
      <c r="G1312" s="227" t="s">
        <v>586</v>
      </c>
      <c r="H1312" s="229">
        <v>2</v>
      </c>
      <c r="I1312" s="231">
        <v>6</v>
      </c>
      <c r="J1312" s="231"/>
    </row>
    <row r="1313" spans="1:10" x14ac:dyDescent="0.3">
      <c r="A1313" s="227">
        <v>813827</v>
      </c>
      <c r="B1313" s="227" t="s">
        <v>3417</v>
      </c>
      <c r="C1313" s="227" t="s">
        <v>3418</v>
      </c>
      <c r="D1313" s="227" t="s">
        <v>832</v>
      </c>
      <c r="E1313" s="227">
        <v>2</v>
      </c>
      <c r="F1313" s="228">
        <v>34387</v>
      </c>
      <c r="G1313" s="227" t="s">
        <v>235</v>
      </c>
      <c r="H1313" s="229">
        <v>2</v>
      </c>
      <c r="I1313" s="231">
        <v>6</v>
      </c>
      <c r="J1313" s="231"/>
    </row>
    <row r="1314" spans="1:10" x14ac:dyDescent="0.3">
      <c r="A1314" s="227">
        <v>814134</v>
      </c>
      <c r="B1314" s="227" t="s">
        <v>3479</v>
      </c>
      <c r="C1314" s="227" t="s">
        <v>77</v>
      </c>
      <c r="D1314" s="227" t="s">
        <v>659</v>
      </c>
      <c r="E1314" s="227">
        <v>2</v>
      </c>
      <c r="F1314" s="228">
        <v>35923</v>
      </c>
      <c r="G1314" s="227" t="s">
        <v>235</v>
      </c>
      <c r="H1314" s="229">
        <v>2</v>
      </c>
      <c r="I1314" s="231">
        <v>6</v>
      </c>
      <c r="J1314" s="231"/>
    </row>
    <row r="1315" spans="1:10" x14ac:dyDescent="0.3">
      <c r="A1315" s="227">
        <v>813240</v>
      </c>
      <c r="B1315" s="227" t="s">
        <v>3285</v>
      </c>
      <c r="C1315" s="227" t="s">
        <v>435</v>
      </c>
      <c r="D1315" s="227" t="s">
        <v>780</v>
      </c>
      <c r="E1315" s="227">
        <v>2</v>
      </c>
      <c r="F1315" s="228">
        <v>35706</v>
      </c>
      <c r="H1315" s="229">
        <v>5</v>
      </c>
      <c r="I1315" s="231">
        <v>6</v>
      </c>
      <c r="J1315" s="231"/>
    </row>
    <row r="1316" spans="1:10" x14ac:dyDescent="0.3">
      <c r="A1316" s="227">
        <v>802258</v>
      </c>
      <c r="B1316" s="227" t="s">
        <v>2202</v>
      </c>
      <c r="C1316" s="227" t="s">
        <v>61</v>
      </c>
      <c r="D1316" s="227" t="s">
        <v>798</v>
      </c>
      <c r="E1316" s="227">
        <v>1</v>
      </c>
      <c r="F1316" s="228">
        <v>31439</v>
      </c>
      <c r="G1316" s="227" t="s">
        <v>586</v>
      </c>
      <c r="H1316" s="229">
        <v>1</v>
      </c>
      <c r="I1316" s="231">
        <v>6</v>
      </c>
      <c r="J1316" s="231"/>
    </row>
    <row r="1317" spans="1:10" x14ac:dyDescent="0.3">
      <c r="A1317" s="227">
        <v>802860</v>
      </c>
      <c r="B1317" s="227" t="s">
        <v>2212</v>
      </c>
      <c r="C1317" s="227" t="s">
        <v>122</v>
      </c>
      <c r="D1317" s="227" t="s">
        <v>829</v>
      </c>
      <c r="E1317" s="227">
        <v>1</v>
      </c>
      <c r="H1317" s="229">
        <v>1</v>
      </c>
      <c r="I1317" s="231">
        <v>6</v>
      </c>
      <c r="J1317" s="231"/>
    </row>
    <row r="1318" spans="1:10" x14ac:dyDescent="0.3">
      <c r="A1318" s="227">
        <v>803197</v>
      </c>
      <c r="B1318" s="227" t="s">
        <v>2218</v>
      </c>
      <c r="C1318" s="227" t="s">
        <v>2219</v>
      </c>
      <c r="D1318" s="227" t="s">
        <v>507</v>
      </c>
      <c r="E1318" s="227">
        <v>1</v>
      </c>
      <c r="F1318" s="228">
        <v>30682</v>
      </c>
      <c r="G1318" s="227" t="s">
        <v>235</v>
      </c>
      <c r="H1318" s="229">
        <v>1</v>
      </c>
      <c r="I1318" s="231">
        <v>6</v>
      </c>
      <c r="J1318" s="231"/>
    </row>
    <row r="1319" spans="1:10" x14ac:dyDescent="0.3">
      <c r="A1319" s="227">
        <v>809973</v>
      </c>
      <c r="B1319" s="227" t="s">
        <v>2664</v>
      </c>
      <c r="C1319" s="227" t="s">
        <v>310</v>
      </c>
      <c r="D1319" s="227" t="s">
        <v>1296</v>
      </c>
      <c r="E1319" s="227">
        <v>1</v>
      </c>
      <c r="F1319" s="228">
        <v>36335</v>
      </c>
      <c r="G1319" s="227" t="s">
        <v>235</v>
      </c>
      <c r="H1319" s="229">
        <v>1</v>
      </c>
      <c r="I1319" s="231">
        <v>6</v>
      </c>
      <c r="J1319" s="231"/>
    </row>
    <row r="1320" spans="1:10" x14ac:dyDescent="0.3">
      <c r="A1320" s="227">
        <v>810075</v>
      </c>
      <c r="B1320" s="227" t="s">
        <v>2671</v>
      </c>
      <c r="C1320" s="227" t="s">
        <v>80</v>
      </c>
      <c r="D1320" s="227" t="s">
        <v>2672</v>
      </c>
      <c r="E1320" s="227">
        <v>1</v>
      </c>
      <c r="F1320" s="228">
        <v>36024</v>
      </c>
      <c r="G1320" s="227" t="s">
        <v>235</v>
      </c>
      <c r="H1320" s="229">
        <v>1</v>
      </c>
      <c r="I1320" s="231">
        <v>6</v>
      </c>
      <c r="J1320" s="231"/>
    </row>
    <row r="1321" spans="1:10" x14ac:dyDescent="0.3">
      <c r="A1321" s="227">
        <v>810170</v>
      </c>
      <c r="B1321" s="227" t="s">
        <v>2677</v>
      </c>
      <c r="C1321" s="227" t="s">
        <v>68</v>
      </c>
      <c r="D1321" s="227" t="s">
        <v>569</v>
      </c>
      <c r="E1321" s="227">
        <v>1</v>
      </c>
      <c r="F1321" s="228">
        <v>33971</v>
      </c>
      <c r="H1321" s="229">
        <v>1</v>
      </c>
      <c r="I1321" s="231">
        <v>6</v>
      </c>
      <c r="J1321" s="231"/>
    </row>
    <row r="1322" spans="1:10" x14ac:dyDescent="0.3">
      <c r="A1322" s="227">
        <v>810753</v>
      </c>
      <c r="B1322" s="227" t="s">
        <v>2743</v>
      </c>
      <c r="C1322" s="227" t="s">
        <v>152</v>
      </c>
      <c r="D1322" s="227" t="s">
        <v>641</v>
      </c>
      <c r="E1322" s="227">
        <v>1</v>
      </c>
      <c r="F1322" s="228">
        <v>33258</v>
      </c>
      <c r="G1322" s="227" t="s">
        <v>235</v>
      </c>
      <c r="H1322" s="229">
        <v>1</v>
      </c>
      <c r="I1322" s="231">
        <v>6</v>
      </c>
      <c r="J1322" s="231"/>
    </row>
    <row r="1323" spans="1:10" x14ac:dyDescent="0.3">
      <c r="A1323" s="227">
        <v>810911</v>
      </c>
      <c r="B1323" s="227" t="s">
        <v>2769</v>
      </c>
      <c r="C1323" s="227" t="s">
        <v>263</v>
      </c>
      <c r="D1323" s="227" t="s">
        <v>2770</v>
      </c>
      <c r="E1323" s="227">
        <v>1</v>
      </c>
      <c r="F1323" s="228">
        <v>35810</v>
      </c>
      <c r="G1323" s="227" t="s">
        <v>2771</v>
      </c>
      <c r="H1323" s="229">
        <v>1</v>
      </c>
      <c r="I1323" s="231">
        <v>6</v>
      </c>
      <c r="J1323" s="231"/>
    </row>
    <row r="1324" spans="1:10" x14ac:dyDescent="0.3">
      <c r="A1324" s="227">
        <v>811424</v>
      </c>
      <c r="B1324" s="227" t="s">
        <v>2880</v>
      </c>
      <c r="C1324" s="227" t="s">
        <v>67</v>
      </c>
      <c r="D1324" s="227" t="s">
        <v>700</v>
      </c>
      <c r="E1324" s="227">
        <v>1</v>
      </c>
      <c r="F1324" s="228">
        <v>29313</v>
      </c>
      <c r="G1324" s="227" t="s">
        <v>842</v>
      </c>
      <c r="H1324" s="229">
        <v>1</v>
      </c>
      <c r="I1324" s="231">
        <v>6</v>
      </c>
      <c r="J1324" s="231"/>
    </row>
    <row r="1325" spans="1:10" x14ac:dyDescent="0.3">
      <c r="A1325" s="227">
        <v>811503</v>
      </c>
      <c r="B1325" s="227" t="s">
        <v>2892</v>
      </c>
      <c r="C1325" s="227" t="s">
        <v>64</v>
      </c>
      <c r="D1325" s="227" t="s">
        <v>576</v>
      </c>
      <c r="E1325" s="227">
        <v>1</v>
      </c>
      <c r="F1325" s="228">
        <v>34821</v>
      </c>
      <c r="G1325" s="227" t="s">
        <v>235</v>
      </c>
      <c r="H1325" s="229">
        <v>1</v>
      </c>
      <c r="I1325" s="231">
        <v>6</v>
      </c>
      <c r="J1325" s="231"/>
    </row>
    <row r="1326" spans="1:10" x14ac:dyDescent="0.3">
      <c r="A1326" s="227">
        <v>811505</v>
      </c>
      <c r="B1326" s="227" t="s">
        <v>2893</v>
      </c>
      <c r="C1326" s="227" t="s">
        <v>192</v>
      </c>
      <c r="D1326" s="227" t="s">
        <v>664</v>
      </c>
      <c r="E1326" s="227">
        <v>1</v>
      </c>
      <c r="F1326" s="228">
        <v>36161</v>
      </c>
      <c r="G1326" s="227" t="s">
        <v>235</v>
      </c>
      <c r="H1326" s="229">
        <v>1</v>
      </c>
      <c r="I1326" s="231">
        <v>6</v>
      </c>
      <c r="J1326" s="231"/>
    </row>
    <row r="1327" spans="1:10" x14ac:dyDescent="0.3">
      <c r="A1327" s="227">
        <v>811576</v>
      </c>
      <c r="B1327" s="227" t="s">
        <v>2908</v>
      </c>
      <c r="C1327" s="227" t="s">
        <v>66</v>
      </c>
      <c r="D1327" s="227" t="s">
        <v>1026</v>
      </c>
      <c r="E1327" s="227">
        <v>1</v>
      </c>
      <c r="F1327" s="228">
        <v>36161</v>
      </c>
      <c r="G1327" s="227" t="s">
        <v>1027</v>
      </c>
      <c r="H1327" s="229">
        <v>1</v>
      </c>
      <c r="I1327" s="231">
        <v>6</v>
      </c>
      <c r="J1327" s="231"/>
    </row>
    <row r="1328" spans="1:10" x14ac:dyDescent="0.3">
      <c r="A1328" s="227">
        <v>811976</v>
      </c>
      <c r="B1328" s="227" t="s">
        <v>2970</v>
      </c>
      <c r="C1328" s="227" t="s">
        <v>68</v>
      </c>
      <c r="D1328" s="227" t="s">
        <v>635</v>
      </c>
      <c r="E1328" s="227">
        <v>1</v>
      </c>
      <c r="F1328" s="228">
        <v>35796</v>
      </c>
      <c r="G1328" s="227" t="s">
        <v>235</v>
      </c>
      <c r="H1328" s="229">
        <v>1</v>
      </c>
      <c r="I1328" s="231">
        <v>6</v>
      </c>
      <c r="J1328" s="231"/>
    </row>
    <row r="1329" spans="1:10" x14ac:dyDescent="0.3">
      <c r="A1329" s="227">
        <v>811992</v>
      </c>
      <c r="B1329" s="227" t="s">
        <v>1360</v>
      </c>
      <c r="C1329" s="227" t="s">
        <v>422</v>
      </c>
      <c r="D1329" s="227" t="s">
        <v>543</v>
      </c>
      <c r="E1329" s="227">
        <v>1</v>
      </c>
      <c r="F1329" s="228">
        <v>32539</v>
      </c>
      <c r="G1329" s="227" t="s">
        <v>235</v>
      </c>
      <c r="H1329" s="229">
        <v>1</v>
      </c>
      <c r="I1329" s="231">
        <v>6</v>
      </c>
      <c r="J1329" s="231"/>
    </row>
    <row r="1330" spans="1:10" x14ac:dyDescent="0.3">
      <c r="A1330" s="227">
        <v>812018</v>
      </c>
      <c r="B1330" s="227" t="s">
        <v>2982</v>
      </c>
      <c r="C1330" s="227" t="s">
        <v>115</v>
      </c>
      <c r="D1330" s="227" t="s">
        <v>2958</v>
      </c>
      <c r="E1330" s="227">
        <v>1</v>
      </c>
      <c r="F1330" s="228">
        <v>36526</v>
      </c>
      <c r="G1330" s="227" t="s">
        <v>590</v>
      </c>
      <c r="H1330" s="229">
        <v>1</v>
      </c>
      <c r="I1330" s="231">
        <v>6</v>
      </c>
      <c r="J1330" s="231"/>
    </row>
    <row r="1331" spans="1:10" x14ac:dyDescent="0.3">
      <c r="A1331" s="227">
        <v>812136</v>
      </c>
      <c r="B1331" s="227" t="s">
        <v>3014</v>
      </c>
      <c r="C1331" s="227" t="s">
        <v>377</v>
      </c>
      <c r="D1331" s="227" t="s">
        <v>3015</v>
      </c>
      <c r="E1331" s="227">
        <v>1</v>
      </c>
      <c r="F1331" s="228">
        <v>35735</v>
      </c>
      <c r="G1331" s="227" t="s">
        <v>245</v>
      </c>
      <c r="H1331" s="229">
        <v>1</v>
      </c>
      <c r="I1331" s="231">
        <v>6</v>
      </c>
      <c r="J1331" s="231"/>
    </row>
    <row r="1332" spans="1:10" x14ac:dyDescent="0.3">
      <c r="A1332" s="227">
        <v>812273</v>
      </c>
      <c r="B1332" s="227" t="s">
        <v>1861</v>
      </c>
      <c r="C1332" s="227" t="s">
        <v>66</v>
      </c>
      <c r="D1332" s="227" t="s">
        <v>945</v>
      </c>
      <c r="E1332" s="227">
        <v>1</v>
      </c>
      <c r="F1332" s="228">
        <v>25547</v>
      </c>
      <c r="G1332" s="227" t="s">
        <v>3044</v>
      </c>
      <c r="H1332" s="229">
        <v>1</v>
      </c>
      <c r="I1332" s="231">
        <v>6</v>
      </c>
      <c r="J1332" s="231"/>
    </row>
    <row r="1333" spans="1:10" x14ac:dyDescent="0.3">
      <c r="A1333" s="227">
        <v>812389</v>
      </c>
      <c r="B1333" s="227" t="s">
        <v>3082</v>
      </c>
      <c r="C1333" s="227" t="s">
        <v>284</v>
      </c>
      <c r="D1333" s="227" t="s">
        <v>3083</v>
      </c>
      <c r="E1333" s="227">
        <v>1</v>
      </c>
      <c r="F1333" s="228">
        <v>32162</v>
      </c>
      <c r="G1333" s="227" t="s">
        <v>3084</v>
      </c>
      <c r="H1333" s="229">
        <v>1</v>
      </c>
      <c r="I1333" s="231">
        <v>6</v>
      </c>
      <c r="J1333" s="231"/>
    </row>
    <row r="1334" spans="1:10" x14ac:dyDescent="0.3">
      <c r="A1334" s="227">
        <v>812531</v>
      </c>
      <c r="B1334" s="227" t="s">
        <v>3124</v>
      </c>
      <c r="C1334" s="227" t="s">
        <v>123</v>
      </c>
      <c r="D1334" s="227" t="s">
        <v>1260</v>
      </c>
      <c r="E1334" s="227">
        <v>1</v>
      </c>
      <c r="F1334" s="228">
        <v>34260</v>
      </c>
      <c r="G1334" s="227" t="s">
        <v>1135</v>
      </c>
      <c r="H1334" s="229">
        <v>1</v>
      </c>
      <c r="I1334" s="231">
        <v>6</v>
      </c>
      <c r="J1334" s="231"/>
    </row>
    <row r="1335" spans="1:10" x14ac:dyDescent="0.3">
      <c r="A1335" s="227">
        <v>812623</v>
      </c>
      <c r="B1335" s="227" t="s">
        <v>3156</v>
      </c>
      <c r="C1335" s="227" t="s">
        <v>166</v>
      </c>
      <c r="D1335" s="227" t="s">
        <v>867</v>
      </c>
      <c r="E1335" s="227">
        <v>1</v>
      </c>
      <c r="F1335" s="228" t="s">
        <v>3157</v>
      </c>
      <c r="G1335" s="227" t="s">
        <v>1329</v>
      </c>
      <c r="H1335" s="229">
        <v>1</v>
      </c>
      <c r="I1335" s="231">
        <v>6</v>
      </c>
      <c r="J1335" s="231"/>
    </row>
    <row r="1336" spans="1:10" x14ac:dyDescent="0.3">
      <c r="A1336" s="227">
        <v>812637</v>
      </c>
      <c r="B1336" s="227" t="s">
        <v>3162</v>
      </c>
      <c r="C1336" s="227" t="s">
        <v>140</v>
      </c>
      <c r="D1336" s="227" t="s">
        <v>751</v>
      </c>
      <c r="E1336" s="227">
        <v>1</v>
      </c>
      <c r="F1336" s="228">
        <v>31120</v>
      </c>
      <c r="G1336" s="227" t="s">
        <v>3163</v>
      </c>
      <c r="H1336" s="229">
        <v>1</v>
      </c>
      <c r="I1336" s="231">
        <v>6</v>
      </c>
      <c r="J1336" s="231"/>
    </row>
    <row r="1337" spans="1:10" x14ac:dyDescent="0.3">
      <c r="A1337" s="227">
        <v>812729</v>
      </c>
      <c r="B1337" s="227" t="s">
        <v>3180</v>
      </c>
      <c r="C1337" s="227" t="s">
        <v>410</v>
      </c>
      <c r="D1337" s="227" t="s">
        <v>507</v>
      </c>
      <c r="E1337" s="227">
        <v>1</v>
      </c>
      <c r="F1337" s="228">
        <v>35860</v>
      </c>
      <c r="G1337" s="227" t="s">
        <v>235</v>
      </c>
      <c r="H1337" s="229">
        <v>1</v>
      </c>
      <c r="I1337" s="231">
        <v>6</v>
      </c>
      <c r="J1337" s="231"/>
    </row>
    <row r="1338" spans="1:10" x14ac:dyDescent="0.3">
      <c r="A1338" s="227">
        <v>812996</v>
      </c>
      <c r="B1338" s="227" t="s">
        <v>3225</v>
      </c>
      <c r="C1338" s="227" t="s">
        <v>156</v>
      </c>
      <c r="D1338" s="227" t="s">
        <v>569</v>
      </c>
      <c r="E1338" s="227">
        <v>1</v>
      </c>
      <c r="F1338" s="228">
        <v>36741</v>
      </c>
      <c r="G1338" s="227" t="s">
        <v>235</v>
      </c>
      <c r="H1338" s="229">
        <v>1</v>
      </c>
      <c r="I1338" s="231">
        <v>6</v>
      </c>
      <c r="J1338" s="231"/>
    </row>
    <row r="1339" spans="1:10" x14ac:dyDescent="0.3">
      <c r="A1339" s="227">
        <v>813018</v>
      </c>
      <c r="B1339" s="227" t="s">
        <v>3228</v>
      </c>
      <c r="C1339" s="227" t="s">
        <v>128</v>
      </c>
      <c r="D1339" s="227" t="s">
        <v>967</v>
      </c>
      <c r="E1339" s="227">
        <v>1</v>
      </c>
      <c r="F1339" s="228">
        <v>35956</v>
      </c>
      <c r="G1339" s="227" t="s">
        <v>245</v>
      </c>
      <c r="H1339" s="229">
        <v>1</v>
      </c>
      <c r="I1339" s="231">
        <v>6</v>
      </c>
      <c r="J1339" s="231"/>
    </row>
    <row r="1340" spans="1:10" x14ac:dyDescent="0.3">
      <c r="A1340" s="227">
        <v>813040</v>
      </c>
      <c r="B1340" s="227" t="s">
        <v>3231</v>
      </c>
      <c r="C1340" s="227" t="s">
        <v>353</v>
      </c>
      <c r="D1340" s="227" t="s">
        <v>587</v>
      </c>
      <c r="E1340" s="227">
        <v>1</v>
      </c>
      <c r="F1340" s="228" t="s">
        <v>3232</v>
      </c>
      <c r="G1340" s="227" t="s">
        <v>235</v>
      </c>
      <c r="H1340" s="229">
        <v>1</v>
      </c>
      <c r="I1340" s="231">
        <v>6</v>
      </c>
      <c r="J1340" s="231"/>
    </row>
    <row r="1341" spans="1:10" x14ac:dyDescent="0.3">
      <c r="A1341" s="227">
        <v>813043</v>
      </c>
      <c r="B1341" s="227" t="s">
        <v>3233</v>
      </c>
      <c r="C1341" s="227" t="s">
        <v>428</v>
      </c>
      <c r="D1341" s="227" t="s">
        <v>3234</v>
      </c>
      <c r="E1341" s="227">
        <v>1</v>
      </c>
      <c r="F1341" s="228">
        <v>33604</v>
      </c>
      <c r="G1341" s="227" t="s">
        <v>246</v>
      </c>
      <c r="H1341" s="229">
        <v>1</v>
      </c>
      <c r="I1341" s="231">
        <v>6</v>
      </c>
      <c r="J1341" s="231"/>
    </row>
    <row r="1342" spans="1:10" x14ac:dyDescent="0.3">
      <c r="A1342" s="227">
        <v>813053</v>
      </c>
      <c r="B1342" s="227" t="s">
        <v>3237</v>
      </c>
      <c r="C1342" s="227" t="s">
        <v>89</v>
      </c>
      <c r="D1342" s="227" t="s">
        <v>523</v>
      </c>
      <c r="E1342" s="227">
        <v>1</v>
      </c>
      <c r="F1342" s="228">
        <v>30982</v>
      </c>
      <c r="G1342" s="227" t="s">
        <v>510</v>
      </c>
      <c r="H1342" s="229">
        <v>1</v>
      </c>
      <c r="I1342" s="231">
        <v>6</v>
      </c>
      <c r="J1342" s="231"/>
    </row>
    <row r="1343" spans="1:10" x14ac:dyDescent="0.3">
      <c r="A1343" s="227">
        <v>813061</v>
      </c>
      <c r="B1343" s="227" t="s">
        <v>3240</v>
      </c>
      <c r="C1343" s="227" t="s">
        <v>403</v>
      </c>
      <c r="D1343" s="227" t="s">
        <v>1119</v>
      </c>
      <c r="E1343" s="227">
        <v>1</v>
      </c>
      <c r="F1343" s="228">
        <v>36300</v>
      </c>
      <c r="G1343" s="227" t="s">
        <v>235</v>
      </c>
      <c r="H1343" s="229">
        <v>1</v>
      </c>
      <c r="I1343" s="231">
        <v>6</v>
      </c>
      <c r="J1343" s="231"/>
    </row>
    <row r="1344" spans="1:10" x14ac:dyDescent="0.3">
      <c r="A1344" s="227">
        <v>813111</v>
      </c>
      <c r="B1344" s="227" t="s">
        <v>3249</v>
      </c>
      <c r="C1344" s="227" t="s">
        <v>350</v>
      </c>
      <c r="D1344" s="227" t="s">
        <v>3250</v>
      </c>
      <c r="E1344" s="227">
        <v>1</v>
      </c>
      <c r="F1344" s="228">
        <v>33613</v>
      </c>
      <c r="G1344" s="227" t="s">
        <v>246</v>
      </c>
      <c r="H1344" s="229">
        <v>1</v>
      </c>
      <c r="I1344" s="231">
        <v>6</v>
      </c>
      <c r="J1344" s="231"/>
    </row>
    <row r="1345" spans="1:10" x14ac:dyDescent="0.3">
      <c r="A1345" s="227">
        <v>813118</v>
      </c>
      <c r="B1345" s="227" t="s">
        <v>3251</v>
      </c>
      <c r="C1345" s="227" t="s">
        <v>303</v>
      </c>
      <c r="D1345" s="227" t="s">
        <v>2882</v>
      </c>
      <c r="E1345" s="227">
        <v>1</v>
      </c>
      <c r="F1345" s="228">
        <v>35711</v>
      </c>
      <c r="G1345" s="227" t="s">
        <v>235</v>
      </c>
      <c r="H1345" s="229">
        <v>1</v>
      </c>
      <c r="I1345" s="231">
        <v>6</v>
      </c>
      <c r="J1345" s="231"/>
    </row>
    <row r="1346" spans="1:10" x14ac:dyDescent="0.3">
      <c r="A1346" s="227">
        <v>813173</v>
      </c>
      <c r="B1346" s="227" t="s">
        <v>3267</v>
      </c>
      <c r="C1346" s="227" t="s">
        <v>148</v>
      </c>
      <c r="D1346" s="227" t="s">
        <v>967</v>
      </c>
      <c r="E1346" s="227">
        <v>1</v>
      </c>
      <c r="F1346" s="228">
        <v>34700</v>
      </c>
      <c r="G1346" s="227" t="s">
        <v>235</v>
      </c>
      <c r="H1346" s="229">
        <v>1</v>
      </c>
      <c r="I1346" s="231">
        <v>6</v>
      </c>
      <c r="J1346" s="231"/>
    </row>
    <row r="1347" spans="1:10" x14ac:dyDescent="0.3">
      <c r="A1347" s="227">
        <v>813234</v>
      </c>
      <c r="B1347" s="227" t="s">
        <v>3284</v>
      </c>
      <c r="C1347" s="227" t="s">
        <v>136</v>
      </c>
      <c r="D1347" s="227" t="s">
        <v>764</v>
      </c>
      <c r="E1347" s="227">
        <v>1</v>
      </c>
      <c r="F1347" s="228">
        <v>36350</v>
      </c>
      <c r="H1347" s="229">
        <v>1</v>
      </c>
      <c r="I1347" s="231">
        <v>6</v>
      </c>
      <c r="J1347" s="231"/>
    </row>
    <row r="1348" spans="1:10" x14ac:dyDescent="0.3">
      <c r="A1348" s="227">
        <v>813486</v>
      </c>
      <c r="B1348" s="227" t="s">
        <v>3327</v>
      </c>
      <c r="C1348" s="227" t="s">
        <v>455</v>
      </c>
      <c r="D1348" s="227" t="s">
        <v>1292</v>
      </c>
      <c r="E1348" s="227">
        <v>1</v>
      </c>
      <c r="F1348" s="228">
        <v>36723</v>
      </c>
      <c r="G1348" s="227" t="s">
        <v>1247</v>
      </c>
      <c r="H1348" s="229">
        <v>1</v>
      </c>
      <c r="I1348" s="231">
        <v>6</v>
      </c>
      <c r="J1348" s="231"/>
    </row>
    <row r="1349" spans="1:10" x14ac:dyDescent="0.3">
      <c r="A1349" s="227">
        <v>813497</v>
      </c>
      <c r="B1349" s="227" t="s">
        <v>3330</v>
      </c>
      <c r="C1349" s="227" t="s">
        <v>91</v>
      </c>
      <c r="D1349" s="227" t="s">
        <v>824</v>
      </c>
      <c r="E1349" s="227">
        <v>1</v>
      </c>
      <c r="F1349" s="228">
        <v>36161</v>
      </c>
      <c r="G1349" s="227" t="s">
        <v>3331</v>
      </c>
      <c r="H1349" s="229">
        <v>1</v>
      </c>
      <c r="I1349" s="231">
        <v>6</v>
      </c>
      <c r="J1349" s="231"/>
    </row>
    <row r="1350" spans="1:10" x14ac:dyDescent="0.3">
      <c r="A1350" s="227">
        <v>813507</v>
      </c>
      <c r="B1350" s="227" t="s">
        <v>3333</v>
      </c>
      <c r="C1350" s="227" t="s">
        <v>2341</v>
      </c>
      <c r="D1350" s="227" t="s">
        <v>3334</v>
      </c>
      <c r="E1350" s="227">
        <v>1</v>
      </c>
      <c r="F1350" s="228" t="s">
        <v>3335</v>
      </c>
      <c r="G1350" s="227" t="s">
        <v>235</v>
      </c>
      <c r="H1350" s="229">
        <v>1</v>
      </c>
      <c r="I1350" s="231">
        <v>6</v>
      </c>
      <c r="J1350" s="231"/>
    </row>
    <row r="1351" spans="1:10" x14ac:dyDescent="0.3">
      <c r="A1351" s="227">
        <v>813518</v>
      </c>
      <c r="B1351" s="227" t="s">
        <v>3336</v>
      </c>
      <c r="C1351" s="227" t="s">
        <v>154</v>
      </c>
      <c r="D1351" s="227" t="s">
        <v>876</v>
      </c>
      <c r="E1351" s="227">
        <v>1</v>
      </c>
      <c r="F1351" s="228">
        <v>29159</v>
      </c>
      <c r="G1351" s="227" t="s">
        <v>1327</v>
      </c>
      <c r="H1351" s="229">
        <v>1</v>
      </c>
      <c r="I1351" s="231">
        <v>6</v>
      </c>
      <c r="J1351" s="231"/>
    </row>
    <row r="1352" spans="1:10" x14ac:dyDescent="0.3">
      <c r="A1352" s="227">
        <v>813544</v>
      </c>
      <c r="B1352" s="227" t="s">
        <v>3342</v>
      </c>
      <c r="C1352" s="227" t="s">
        <v>68</v>
      </c>
      <c r="D1352" s="227" t="s">
        <v>500</v>
      </c>
      <c r="E1352" s="227">
        <v>1</v>
      </c>
      <c r="F1352" s="228">
        <v>31786</v>
      </c>
      <c r="G1352" s="227" t="s">
        <v>1273</v>
      </c>
      <c r="H1352" s="229">
        <v>1</v>
      </c>
      <c r="I1352" s="231">
        <v>6</v>
      </c>
      <c r="J1352" s="231"/>
    </row>
    <row r="1353" spans="1:10" x14ac:dyDescent="0.3">
      <c r="A1353" s="227">
        <v>813619</v>
      </c>
      <c r="B1353" s="227" t="s">
        <v>3353</v>
      </c>
      <c r="C1353" s="227" t="s">
        <v>96</v>
      </c>
      <c r="D1353" s="227" t="s">
        <v>747</v>
      </c>
      <c r="E1353" s="227">
        <v>1</v>
      </c>
      <c r="F1353" s="228">
        <v>36161</v>
      </c>
      <c r="G1353" s="227" t="s">
        <v>1135</v>
      </c>
      <c r="H1353" s="229">
        <v>1</v>
      </c>
      <c r="I1353" s="231">
        <v>6</v>
      </c>
      <c r="J1353" s="231"/>
    </row>
    <row r="1354" spans="1:10" x14ac:dyDescent="0.3">
      <c r="A1354" s="227">
        <v>813621</v>
      </c>
      <c r="B1354" s="227" t="s">
        <v>3354</v>
      </c>
      <c r="C1354" s="227" t="s">
        <v>422</v>
      </c>
      <c r="D1354" s="227" t="s">
        <v>573</v>
      </c>
      <c r="E1354" s="227">
        <v>1</v>
      </c>
      <c r="F1354" s="228">
        <v>35431</v>
      </c>
      <c r="G1354" s="227" t="s">
        <v>730</v>
      </c>
      <c r="H1354" s="229">
        <v>1</v>
      </c>
      <c r="I1354" s="231">
        <v>6</v>
      </c>
      <c r="J1354" s="231"/>
    </row>
    <row r="1355" spans="1:10" x14ac:dyDescent="0.3">
      <c r="A1355" s="227">
        <v>813630</v>
      </c>
      <c r="B1355" s="227" t="s">
        <v>3355</v>
      </c>
      <c r="C1355" s="227" t="s">
        <v>2461</v>
      </c>
      <c r="D1355" s="227" t="s">
        <v>3356</v>
      </c>
      <c r="E1355" s="227">
        <v>1</v>
      </c>
      <c r="F1355" s="228">
        <v>36867</v>
      </c>
      <c r="G1355" s="227" t="s">
        <v>2592</v>
      </c>
      <c r="H1355" s="229">
        <v>1</v>
      </c>
      <c r="I1355" s="231">
        <v>6</v>
      </c>
      <c r="J1355" s="231"/>
    </row>
    <row r="1356" spans="1:10" x14ac:dyDescent="0.3">
      <c r="A1356" s="227">
        <v>813652</v>
      </c>
      <c r="B1356" s="227" t="s">
        <v>3360</v>
      </c>
      <c r="C1356" s="227" t="s">
        <v>487</v>
      </c>
      <c r="D1356" s="227" t="s">
        <v>670</v>
      </c>
      <c r="E1356" s="227">
        <v>1</v>
      </c>
      <c r="F1356" s="228">
        <v>36638</v>
      </c>
      <c r="G1356" s="227" t="s">
        <v>3361</v>
      </c>
      <c r="H1356" s="229">
        <v>1</v>
      </c>
      <c r="I1356" s="231">
        <v>6</v>
      </c>
      <c r="J1356" s="231"/>
    </row>
    <row r="1357" spans="1:10" x14ac:dyDescent="0.3">
      <c r="A1357" s="227">
        <v>813655</v>
      </c>
      <c r="B1357" s="227" t="s">
        <v>3362</v>
      </c>
      <c r="C1357" s="227" t="s">
        <v>68</v>
      </c>
      <c r="D1357" s="227" t="s">
        <v>567</v>
      </c>
      <c r="E1357" s="227">
        <v>1</v>
      </c>
      <c r="F1357" s="228">
        <v>29434</v>
      </c>
      <c r="G1357" s="227" t="s">
        <v>575</v>
      </c>
      <c r="H1357" s="229">
        <v>1</v>
      </c>
      <c r="I1357" s="231">
        <v>6</v>
      </c>
      <c r="J1357" s="231"/>
    </row>
    <row r="1358" spans="1:10" x14ac:dyDescent="0.3">
      <c r="A1358" s="227">
        <v>813660</v>
      </c>
      <c r="B1358" s="227" t="s">
        <v>3363</v>
      </c>
      <c r="C1358" s="227" t="s">
        <v>451</v>
      </c>
      <c r="D1358" s="227" t="s">
        <v>680</v>
      </c>
      <c r="E1358" s="227">
        <v>1</v>
      </c>
      <c r="F1358" s="228">
        <v>35825</v>
      </c>
      <c r="H1358" s="229">
        <v>1</v>
      </c>
      <c r="I1358" s="231">
        <v>6</v>
      </c>
      <c r="J1358" s="231"/>
    </row>
    <row r="1359" spans="1:10" x14ac:dyDescent="0.3">
      <c r="A1359" s="227">
        <v>813707</v>
      </c>
      <c r="B1359" s="227" t="s">
        <v>3378</v>
      </c>
      <c r="C1359" s="227" t="s">
        <v>2702</v>
      </c>
      <c r="D1359" s="227" t="s">
        <v>607</v>
      </c>
      <c r="E1359" s="227">
        <v>1</v>
      </c>
      <c r="F1359" s="228" t="s">
        <v>3379</v>
      </c>
      <c r="G1359" s="227" t="s">
        <v>3027</v>
      </c>
      <c r="H1359" s="229">
        <v>1</v>
      </c>
      <c r="I1359" s="231">
        <v>6</v>
      </c>
      <c r="J1359" s="231"/>
    </row>
    <row r="1360" spans="1:10" x14ac:dyDescent="0.3">
      <c r="A1360" s="227">
        <v>813727</v>
      </c>
      <c r="B1360" s="227" t="s">
        <v>3388</v>
      </c>
      <c r="C1360" s="227" t="s">
        <v>92</v>
      </c>
      <c r="D1360" s="227" t="s">
        <v>795</v>
      </c>
      <c r="E1360" s="227">
        <v>1</v>
      </c>
      <c r="F1360" s="228">
        <v>29221</v>
      </c>
      <c r="G1360" s="227" t="s">
        <v>3389</v>
      </c>
      <c r="H1360" s="229">
        <v>1</v>
      </c>
      <c r="I1360" s="231">
        <v>6</v>
      </c>
      <c r="J1360" s="231"/>
    </row>
    <row r="1361" spans="1:10" x14ac:dyDescent="0.3">
      <c r="A1361" s="227">
        <v>813793</v>
      </c>
      <c r="B1361" s="227" t="s">
        <v>3408</v>
      </c>
      <c r="C1361" s="227" t="s">
        <v>459</v>
      </c>
      <c r="D1361" s="227" t="s">
        <v>3409</v>
      </c>
      <c r="E1361" s="227">
        <v>1</v>
      </c>
      <c r="F1361" s="228">
        <v>36342</v>
      </c>
      <c r="H1361" s="229">
        <v>1</v>
      </c>
      <c r="I1361" s="231">
        <v>6</v>
      </c>
      <c r="J1361" s="231"/>
    </row>
    <row r="1362" spans="1:10" x14ac:dyDescent="0.3">
      <c r="A1362" s="227">
        <v>813875</v>
      </c>
      <c r="B1362" s="227" t="s">
        <v>489</v>
      </c>
      <c r="C1362" s="227" t="s">
        <v>102</v>
      </c>
      <c r="D1362" s="227" t="s">
        <v>1290</v>
      </c>
      <c r="E1362" s="227">
        <v>1</v>
      </c>
      <c r="F1362" s="228">
        <v>32690</v>
      </c>
      <c r="G1362" s="227" t="s">
        <v>235</v>
      </c>
      <c r="H1362" s="229">
        <v>1</v>
      </c>
      <c r="I1362" s="231">
        <v>6</v>
      </c>
      <c r="J1362" s="231"/>
    </row>
    <row r="1363" spans="1:10" x14ac:dyDescent="0.3">
      <c r="A1363" s="227">
        <v>813900</v>
      </c>
      <c r="B1363" s="227" t="s">
        <v>3424</v>
      </c>
      <c r="C1363" s="227" t="s">
        <v>70</v>
      </c>
      <c r="D1363" s="227" t="s">
        <v>1218</v>
      </c>
      <c r="E1363" s="227">
        <v>1</v>
      </c>
      <c r="F1363" s="228">
        <v>35451</v>
      </c>
      <c r="G1363" s="227" t="s">
        <v>235</v>
      </c>
      <c r="H1363" s="229">
        <v>1</v>
      </c>
      <c r="I1363" s="231">
        <v>6</v>
      </c>
      <c r="J1363" s="231"/>
    </row>
    <row r="1364" spans="1:10" x14ac:dyDescent="0.3">
      <c r="A1364" s="227">
        <v>813903</v>
      </c>
      <c r="B1364" s="227" t="s">
        <v>3425</v>
      </c>
      <c r="C1364" s="227" t="s">
        <v>66</v>
      </c>
      <c r="D1364" s="227" t="s">
        <v>669</v>
      </c>
      <c r="E1364" s="227">
        <v>1</v>
      </c>
      <c r="F1364" s="228">
        <v>31251</v>
      </c>
      <c r="H1364" s="229">
        <v>1</v>
      </c>
      <c r="I1364" s="231">
        <v>6</v>
      </c>
      <c r="J1364" s="231"/>
    </row>
    <row r="1365" spans="1:10" x14ac:dyDescent="0.3">
      <c r="A1365" s="227">
        <v>813913</v>
      </c>
      <c r="B1365" s="227" t="s">
        <v>3429</v>
      </c>
      <c r="C1365" s="227" t="s">
        <v>76</v>
      </c>
      <c r="D1365" s="227" t="s">
        <v>615</v>
      </c>
      <c r="E1365" s="227">
        <v>1</v>
      </c>
      <c r="F1365" s="228">
        <v>32174</v>
      </c>
      <c r="G1365" s="227" t="s">
        <v>3430</v>
      </c>
      <c r="H1365" s="229">
        <v>1</v>
      </c>
      <c r="I1365" s="231">
        <v>6</v>
      </c>
      <c r="J1365" s="231"/>
    </row>
    <row r="1366" spans="1:10" x14ac:dyDescent="0.3">
      <c r="A1366" s="227">
        <v>813931</v>
      </c>
      <c r="B1366" s="227" t="s">
        <v>3434</v>
      </c>
      <c r="C1366" s="227" t="s">
        <v>176</v>
      </c>
      <c r="D1366" s="227" t="s">
        <v>3435</v>
      </c>
      <c r="E1366" s="227">
        <v>1</v>
      </c>
      <c r="F1366" s="228">
        <v>30812</v>
      </c>
      <c r="G1366" s="227" t="s">
        <v>1273</v>
      </c>
      <c r="H1366" s="229">
        <v>1</v>
      </c>
      <c r="I1366" s="231">
        <v>6</v>
      </c>
      <c r="J1366" s="231"/>
    </row>
    <row r="1367" spans="1:10" x14ac:dyDescent="0.3">
      <c r="A1367" s="227">
        <v>813978</v>
      </c>
      <c r="B1367" s="227" t="s">
        <v>3447</v>
      </c>
      <c r="C1367" s="227" t="s">
        <v>333</v>
      </c>
      <c r="D1367" s="227" t="s">
        <v>544</v>
      </c>
      <c r="E1367" s="227">
        <v>1</v>
      </c>
      <c r="F1367" s="228" t="s">
        <v>3448</v>
      </c>
      <c r="G1367" s="227" t="s">
        <v>235</v>
      </c>
      <c r="H1367" s="229">
        <v>1</v>
      </c>
      <c r="I1367" s="231">
        <v>6</v>
      </c>
      <c r="J1367" s="231"/>
    </row>
    <row r="1368" spans="1:10" x14ac:dyDescent="0.3">
      <c r="A1368" s="227">
        <v>813992</v>
      </c>
      <c r="B1368" s="227" t="s">
        <v>3449</v>
      </c>
      <c r="C1368" s="227" t="s">
        <v>301</v>
      </c>
      <c r="D1368" s="227" t="s">
        <v>783</v>
      </c>
      <c r="E1368" s="227">
        <v>1</v>
      </c>
      <c r="F1368" s="228">
        <v>35985</v>
      </c>
      <c r="G1368" s="227" t="s">
        <v>1247</v>
      </c>
      <c r="H1368" s="229">
        <v>1</v>
      </c>
      <c r="I1368" s="231">
        <v>6</v>
      </c>
      <c r="J1368" s="231"/>
    </row>
    <row r="1369" spans="1:10" x14ac:dyDescent="0.3">
      <c r="A1369" s="227">
        <v>813999</v>
      </c>
      <c r="B1369" s="227" t="s">
        <v>3450</v>
      </c>
      <c r="C1369" s="227" t="s">
        <v>294</v>
      </c>
      <c r="D1369" s="227" t="s">
        <v>685</v>
      </c>
      <c r="E1369" s="227">
        <v>1</v>
      </c>
      <c r="F1369" s="228">
        <v>35431</v>
      </c>
      <c r="G1369" s="227" t="s">
        <v>255</v>
      </c>
      <c r="H1369" s="229">
        <v>1</v>
      </c>
      <c r="I1369" s="231">
        <v>6</v>
      </c>
      <c r="J1369" s="231"/>
    </row>
    <row r="1370" spans="1:10" x14ac:dyDescent="0.3">
      <c r="A1370" s="227">
        <v>814010</v>
      </c>
      <c r="B1370" s="227" t="s">
        <v>3451</v>
      </c>
      <c r="C1370" s="227" t="s">
        <v>138</v>
      </c>
      <c r="D1370" s="227" t="s">
        <v>1285</v>
      </c>
      <c r="E1370" s="227">
        <v>1</v>
      </c>
      <c r="F1370" s="228">
        <v>36161</v>
      </c>
      <c r="G1370" s="227" t="s">
        <v>235</v>
      </c>
      <c r="H1370" s="229">
        <v>1</v>
      </c>
      <c r="I1370" s="231">
        <v>6</v>
      </c>
      <c r="J1370" s="231"/>
    </row>
    <row r="1371" spans="1:10" x14ac:dyDescent="0.3">
      <c r="A1371" s="227">
        <v>814022</v>
      </c>
      <c r="B1371" s="227" t="s">
        <v>3452</v>
      </c>
      <c r="C1371" s="227" t="s">
        <v>133</v>
      </c>
      <c r="D1371" s="227" t="s">
        <v>722</v>
      </c>
      <c r="E1371" s="227">
        <v>1</v>
      </c>
      <c r="F1371" s="228">
        <v>35537</v>
      </c>
      <c r="G1371" s="227" t="s">
        <v>235</v>
      </c>
      <c r="H1371" s="229">
        <v>1</v>
      </c>
      <c r="I1371" s="231">
        <v>6</v>
      </c>
      <c r="J1371" s="231"/>
    </row>
    <row r="1372" spans="1:10" x14ac:dyDescent="0.3">
      <c r="A1372" s="227">
        <v>814059</v>
      </c>
      <c r="B1372" s="227" t="s">
        <v>3453</v>
      </c>
      <c r="C1372" s="227" t="s">
        <v>64</v>
      </c>
      <c r="D1372" s="227" t="s">
        <v>507</v>
      </c>
      <c r="E1372" s="227">
        <v>1</v>
      </c>
      <c r="F1372" s="228">
        <v>34335</v>
      </c>
      <c r="G1372" s="227" t="s">
        <v>235</v>
      </c>
      <c r="H1372" s="229">
        <v>1</v>
      </c>
      <c r="I1372" s="231">
        <v>6</v>
      </c>
      <c r="J1372" s="231"/>
    </row>
    <row r="1373" spans="1:10" x14ac:dyDescent="0.3">
      <c r="A1373" s="227">
        <v>814061</v>
      </c>
      <c r="B1373" s="227" t="s">
        <v>3454</v>
      </c>
      <c r="C1373" s="227" t="s">
        <v>102</v>
      </c>
      <c r="D1373" s="227" t="s">
        <v>615</v>
      </c>
      <c r="E1373" s="227">
        <v>1</v>
      </c>
      <c r="F1373" s="228">
        <v>36747</v>
      </c>
      <c r="G1373" s="227" t="s">
        <v>235</v>
      </c>
      <c r="H1373" s="229">
        <v>1</v>
      </c>
      <c r="I1373" s="231">
        <v>6</v>
      </c>
      <c r="J1373" s="231"/>
    </row>
    <row r="1374" spans="1:10" x14ac:dyDescent="0.3">
      <c r="A1374" s="227">
        <v>814062</v>
      </c>
      <c r="B1374" s="227" t="s">
        <v>3455</v>
      </c>
      <c r="C1374" s="227" t="s">
        <v>109</v>
      </c>
      <c r="D1374" s="227" t="s">
        <v>1214</v>
      </c>
      <c r="E1374" s="227">
        <v>1</v>
      </c>
      <c r="F1374" s="228">
        <v>29459</v>
      </c>
      <c r="G1374" s="227" t="s">
        <v>518</v>
      </c>
      <c r="H1374" s="229">
        <v>1</v>
      </c>
      <c r="I1374" s="231">
        <v>6</v>
      </c>
      <c r="J1374" s="231"/>
    </row>
    <row r="1375" spans="1:10" x14ac:dyDescent="0.3">
      <c r="A1375" s="227">
        <v>814072</v>
      </c>
      <c r="B1375" s="227" t="s">
        <v>3457</v>
      </c>
      <c r="C1375" s="227" t="s">
        <v>374</v>
      </c>
      <c r="D1375" s="227" t="s">
        <v>507</v>
      </c>
      <c r="E1375" s="227">
        <v>1</v>
      </c>
      <c r="F1375" s="228">
        <v>36545</v>
      </c>
      <c r="G1375" s="227" t="s">
        <v>810</v>
      </c>
      <c r="H1375" s="229">
        <v>1</v>
      </c>
      <c r="I1375" s="231">
        <v>6</v>
      </c>
      <c r="J1375" s="231"/>
    </row>
    <row r="1376" spans="1:10" x14ac:dyDescent="0.3">
      <c r="A1376" s="227">
        <v>814093</v>
      </c>
      <c r="B1376" s="227" t="s">
        <v>3469</v>
      </c>
      <c r="C1376" s="227" t="s">
        <v>65</v>
      </c>
      <c r="D1376" s="227" t="s">
        <v>573</v>
      </c>
      <c r="E1376" s="227">
        <v>1</v>
      </c>
      <c r="F1376" s="228">
        <v>36593</v>
      </c>
      <c r="G1376" s="227" t="s">
        <v>235</v>
      </c>
      <c r="H1376" s="229">
        <v>1</v>
      </c>
      <c r="I1376" s="231">
        <v>6</v>
      </c>
      <c r="J1376" s="231"/>
    </row>
    <row r="1377" spans="1:26" x14ac:dyDescent="0.3">
      <c r="A1377" s="227">
        <v>814094</v>
      </c>
      <c r="B1377" s="227" t="s">
        <v>3470</v>
      </c>
      <c r="C1377" s="227" t="s">
        <v>389</v>
      </c>
      <c r="D1377" s="227" t="s">
        <v>1059</v>
      </c>
      <c r="E1377" s="227">
        <v>1</v>
      </c>
      <c r="F1377" s="228">
        <v>31592</v>
      </c>
      <c r="G1377" s="227" t="s">
        <v>1259</v>
      </c>
      <c r="H1377" s="229">
        <v>1</v>
      </c>
      <c r="I1377" s="231">
        <v>6</v>
      </c>
      <c r="J1377" s="231"/>
    </row>
    <row r="1378" spans="1:26" x14ac:dyDescent="0.3">
      <c r="A1378" s="227">
        <v>814098</v>
      </c>
      <c r="B1378" s="227" t="s">
        <v>3471</v>
      </c>
      <c r="C1378" s="227" t="s">
        <v>2224</v>
      </c>
      <c r="D1378" s="227" t="s">
        <v>3472</v>
      </c>
      <c r="E1378" s="227">
        <v>1</v>
      </c>
      <c r="F1378" s="228">
        <v>30686</v>
      </c>
      <c r="G1378" s="227" t="s">
        <v>235</v>
      </c>
      <c r="H1378" s="229">
        <v>1</v>
      </c>
      <c r="I1378" s="231">
        <v>6</v>
      </c>
      <c r="J1378" s="231"/>
    </row>
    <row r="1379" spans="1:26" x14ac:dyDescent="0.3">
      <c r="A1379" s="227">
        <v>814162</v>
      </c>
      <c r="B1379" s="227" t="s">
        <v>3493</v>
      </c>
      <c r="C1379" s="227" t="s">
        <v>88</v>
      </c>
      <c r="D1379" s="227" t="s">
        <v>1093</v>
      </c>
      <c r="E1379" s="227">
        <v>1</v>
      </c>
      <c r="F1379" s="228">
        <v>32087</v>
      </c>
      <c r="G1379" s="227" t="s">
        <v>235</v>
      </c>
      <c r="H1379" s="229">
        <v>1</v>
      </c>
      <c r="I1379" s="231">
        <v>6</v>
      </c>
      <c r="J1379" s="231"/>
    </row>
    <row r="1380" spans="1:26" x14ac:dyDescent="0.3">
      <c r="A1380" s="227">
        <v>814165</v>
      </c>
      <c r="B1380" s="227" t="s">
        <v>3494</v>
      </c>
      <c r="C1380" s="227" t="s">
        <v>161</v>
      </c>
      <c r="D1380" s="227" t="s">
        <v>546</v>
      </c>
      <c r="E1380" s="227">
        <v>1</v>
      </c>
      <c r="F1380" s="228">
        <v>35934</v>
      </c>
      <c r="G1380" s="227" t="s">
        <v>235</v>
      </c>
      <c r="H1380" s="229">
        <v>1</v>
      </c>
      <c r="I1380" s="231">
        <v>6</v>
      </c>
      <c r="J1380" s="231"/>
    </row>
    <row r="1381" spans="1:26" x14ac:dyDescent="0.3">
      <c r="A1381" s="227">
        <v>814195</v>
      </c>
      <c r="B1381" s="227" t="s">
        <v>3500</v>
      </c>
      <c r="C1381" s="227" t="s">
        <v>94</v>
      </c>
      <c r="D1381" s="227" t="s">
        <v>576</v>
      </c>
      <c r="E1381" s="227">
        <v>1</v>
      </c>
      <c r="F1381" s="228">
        <v>36364</v>
      </c>
      <c r="G1381" s="227" t="s">
        <v>235</v>
      </c>
      <c r="H1381" s="229">
        <v>1</v>
      </c>
      <c r="I1381" s="231">
        <v>6</v>
      </c>
      <c r="J1381" s="231"/>
    </row>
    <row r="1382" spans="1:26" x14ac:dyDescent="0.3">
      <c r="A1382" s="227">
        <v>810425</v>
      </c>
      <c r="B1382" s="227" t="s">
        <v>1121</v>
      </c>
      <c r="C1382" s="227" t="s">
        <v>1122</v>
      </c>
      <c r="D1382" s="227" t="s">
        <v>583</v>
      </c>
      <c r="E1382" s="227">
        <v>2</v>
      </c>
      <c r="F1382" s="228" t="s">
        <v>1123</v>
      </c>
      <c r="G1382" s="227" t="s">
        <v>235</v>
      </c>
      <c r="H1382" s="229">
        <v>1</v>
      </c>
      <c r="I1382" s="231">
        <v>9</v>
      </c>
      <c r="J1382" s="231"/>
      <c r="W1382" s="176" t="s">
        <v>940</v>
      </c>
      <c r="Y1382" s="176" t="s">
        <v>940</v>
      </c>
      <c r="Z1382" s="176" t="s">
        <v>940</v>
      </c>
    </row>
    <row r="1383" spans="1:26" x14ac:dyDescent="0.3">
      <c r="A1383" s="227">
        <v>808934</v>
      </c>
      <c r="B1383" s="227" t="s">
        <v>1131</v>
      </c>
      <c r="C1383" s="227" t="s">
        <v>406</v>
      </c>
      <c r="D1383" s="227" t="s">
        <v>1132</v>
      </c>
      <c r="E1383" s="227">
        <v>2</v>
      </c>
      <c r="F1383" s="228">
        <v>34386</v>
      </c>
      <c r="G1383" s="227" t="s">
        <v>1133</v>
      </c>
      <c r="H1383" s="229">
        <v>1</v>
      </c>
      <c r="I1383" s="231">
        <v>9</v>
      </c>
      <c r="J1383" s="231"/>
      <c r="W1383" s="176" t="s">
        <v>940</v>
      </c>
      <c r="Y1383" s="176" t="s">
        <v>940</v>
      </c>
      <c r="Z1383" s="176" t="s">
        <v>940</v>
      </c>
    </row>
    <row r="1384" spans="1:26" x14ac:dyDescent="0.3">
      <c r="A1384" s="227">
        <v>807198</v>
      </c>
      <c r="B1384" s="227" t="s">
        <v>1139</v>
      </c>
      <c r="C1384" s="227" t="s">
        <v>1140</v>
      </c>
      <c r="D1384" s="227" t="s">
        <v>531</v>
      </c>
      <c r="E1384" s="227">
        <v>2</v>
      </c>
      <c r="G1384" s="227" t="s">
        <v>235</v>
      </c>
      <c r="H1384" s="229">
        <v>1</v>
      </c>
      <c r="I1384" s="231">
        <v>9</v>
      </c>
      <c r="J1384" s="231"/>
      <c r="Y1384" s="176" t="s">
        <v>940</v>
      </c>
      <c r="Z1384" s="176" t="s">
        <v>940</v>
      </c>
    </row>
    <row r="1385" spans="1:26" x14ac:dyDescent="0.3">
      <c r="A1385" s="227">
        <v>804182</v>
      </c>
      <c r="B1385" s="227" t="s">
        <v>1166</v>
      </c>
      <c r="C1385" s="227" t="s">
        <v>1167</v>
      </c>
      <c r="D1385" s="227" t="s">
        <v>564</v>
      </c>
      <c r="E1385" s="227">
        <v>2</v>
      </c>
      <c r="F1385" s="228">
        <v>35143</v>
      </c>
      <c r="G1385" s="227" t="s">
        <v>251</v>
      </c>
      <c r="H1385" s="229">
        <v>1</v>
      </c>
      <c r="I1385" s="231">
        <v>9</v>
      </c>
      <c r="J1385" s="231"/>
      <c r="Y1385" s="176" t="s">
        <v>940</v>
      </c>
      <c r="Z1385" s="176" t="s">
        <v>940</v>
      </c>
    </row>
    <row r="1386" spans="1:26" x14ac:dyDescent="0.3">
      <c r="A1386" s="227">
        <v>803446</v>
      </c>
      <c r="B1386" s="227" t="s">
        <v>1174</v>
      </c>
      <c r="C1386" s="227" t="s">
        <v>108</v>
      </c>
      <c r="D1386" s="227" t="s">
        <v>589</v>
      </c>
      <c r="E1386" s="227">
        <v>2</v>
      </c>
      <c r="F1386" s="228">
        <v>34730</v>
      </c>
      <c r="G1386" s="227" t="s">
        <v>235</v>
      </c>
      <c r="H1386" s="229">
        <v>1</v>
      </c>
      <c r="I1386" s="231">
        <v>9</v>
      </c>
      <c r="J1386" s="231"/>
      <c r="Y1386" s="176" t="s">
        <v>940</v>
      </c>
      <c r="Z1386" s="176" t="s">
        <v>940</v>
      </c>
    </row>
    <row r="1387" spans="1:26" x14ac:dyDescent="0.3">
      <c r="A1387" s="227">
        <v>808206</v>
      </c>
      <c r="B1387" s="227" t="s">
        <v>1175</v>
      </c>
      <c r="C1387" s="227" t="s">
        <v>302</v>
      </c>
      <c r="D1387" s="227" t="s">
        <v>1176</v>
      </c>
      <c r="E1387" s="227">
        <v>2</v>
      </c>
      <c r="F1387" s="228">
        <v>35799</v>
      </c>
      <c r="G1387" s="227" t="s">
        <v>235</v>
      </c>
      <c r="H1387" s="229">
        <v>1</v>
      </c>
      <c r="I1387" s="231">
        <v>9</v>
      </c>
      <c r="J1387" s="231"/>
      <c r="Y1387" s="176" t="s">
        <v>940</v>
      </c>
      <c r="Z1387" s="176" t="s">
        <v>940</v>
      </c>
    </row>
    <row r="1388" spans="1:26" x14ac:dyDescent="0.3">
      <c r="A1388" s="227">
        <v>808322</v>
      </c>
      <c r="B1388" s="227" t="s">
        <v>1179</v>
      </c>
      <c r="C1388" s="227" t="s">
        <v>225</v>
      </c>
      <c r="D1388" s="227" t="s">
        <v>1180</v>
      </c>
      <c r="E1388" s="227">
        <v>2</v>
      </c>
      <c r="G1388" s="227" t="s">
        <v>586</v>
      </c>
      <c r="H1388" s="229">
        <v>1</v>
      </c>
      <c r="I1388" s="231">
        <v>9</v>
      </c>
      <c r="J1388" s="231"/>
      <c r="Y1388" s="176" t="s">
        <v>940</v>
      </c>
      <c r="Z1388" s="176" t="s">
        <v>940</v>
      </c>
    </row>
    <row r="1389" spans="1:26" x14ac:dyDescent="0.3">
      <c r="A1389" s="227">
        <v>803854</v>
      </c>
      <c r="B1389" s="227" t="s">
        <v>1188</v>
      </c>
      <c r="C1389" s="227" t="s">
        <v>85</v>
      </c>
      <c r="D1389" s="227" t="s">
        <v>1189</v>
      </c>
      <c r="E1389" s="227">
        <v>2</v>
      </c>
      <c r="H1389" s="229">
        <v>1</v>
      </c>
      <c r="I1389" s="231">
        <v>9</v>
      </c>
      <c r="J1389" s="231"/>
      <c r="V1389" s="176" t="s">
        <v>940</v>
      </c>
      <c r="Y1389" s="176" t="s">
        <v>940</v>
      </c>
      <c r="Z1389" s="176" t="s">
        <v>940</v>
      </c>
    </row>
    <row r="1390" spans="1:26" x14ac:dyDescent="0.3">
      <c r="A1390" s="227">
        <v>808267</v>
      </c>
      <c r="B1390" s="227" t="s">
        <v>1190</v>
      </c>
      <c r="C1390" s="227" t="s">
        <v>1191</v>
      </c>
      <c r="D1390" s="227" t="s">
        <v>765</v>
      </c>
      <c r="E1390" s="227">
        <v>2</v>
      </c>
      <c r="F1390" s="228">
        <v>33239</v>
      </c>
      <c r="G1390" s="227" t="s">
        <v>251</v>
      </c>
      <c r="H1390" s="229">
        <v>1</v>
      </c>
      <c r="I1390" s="231">
        <v>9</v>
      </c>
      <c r="J1390" s="231"/>
      <c r="V1390" s="176" t="s">
        <v>940</v>
      </c>
      <c r="Y1390" s="176" t="s">
        <v>940</v>
      </c>
      <c r="Z1390" s="176" t="s">
        <v>940</v>
      </c>
    </row>
    <row r="1391" spans="1:26" x14ac:dyDescent="0.3">
      <c r="A1391" s="227">
        <v>810182</v>
      </c>
      <c r="B1391" s="227" t="s">
        <v>1205</v>
      </c>
      <c r="C1391" s="227" t="s">
        <v>440</v>
      </c>
      <c r="D1391" s="227" t="s">
        <v>1106</v>
      </c>
      <c r="E1391" s="227">
        <v>2</v>
      </c>
      <c r="F1391" s="228">
        <v>36000</v>
      </c>
      <c r="G1391" s="227" t="s">
        <v>235</v>
      </c>
      <c r="H1391" s="229">
        <v>1</v>
      </c>
      <c r="I1391" s="231">
        <v>9</v>
      </c>
      <c r="J1391" s="231"/>
      <c r="X1391" s="176" t="s">
        <v>940</v>
      </c>
      <c r="Y1391" s="176" t="s">
        <v>940</v>
      </c>
      <c r="Z1391" s="176" t="s">
        <v>940</v>
      </c>
    </row>
    <row r="1392" spans="1:26" x14ac:dyDescent="0.3">
      <c r="A1392" s="227">
        <v>810325</v>
      </c>
      <c r="B1392" s="227" t="s">
        <v>1206</v>
      </c>
      <c r="C1392" s="227" t="s">
        <v>152</v>
      </c>
      <c r="D1392" s="227" t="s">
        <v>532</v>
      </c>
      <c r="E1392" s="227">
        <v>2</v>
      </c>
      <c r="F1392" s="228">
        <v>26018</v>
      </c>
      <c r="G1392" s="227" t="s">
        <v>536</v>
      </c>
      <c r="H1392" s="229">
        <v>1</v>
      </c>
      <c r="I1392" s="231">
        <v>9</v>
      </c>
      <c r="J1392" s="231"/>
      <c r="Y1392" s="176" t="s">
        <v>940</v>
      </c>
      <c r="Z1392" s="176" t="s">
        <v>940</v>
      </c>
    </row>
    <row r="1393" spans="1:26" x14ac:dyDescent="0.3">
      <c r="A1393" s="227">
        <v>810860</v>
      </c>
      <c r="B1393" s="227" t="s">
        <v>1269</v>
      </c>
      <c r="C1393" s="227" t="s">
        <v>447</v>
      </c>
      <c r="D1393" s="227" t="s">
        <v>1031</v>
      </c>
      <c r="E1393" s="227">
        <v>2</v>
      </c>
      <c r="F1393" s="228" t="s">
        <v>1270</v>
      </c>
      <c r="G1393" s="227" t="s">
        <v>1271</v>
      </c>
      <c r="H1393" s="229">
        <v>1</v>
      </c>
      <c r="I1393" s="231">
        <v>9</v>
      </c>
      <c r="J1393" s="231"/>
      <c r="W1393" s="176" t="s">
        <v>940</v>
      </c>
      <c r="Y1393" s="176" t="s">
        <v>940</v>
      </c>
      <c r="Z1393" s="176" t="s">
        <v>940</v>
      </c>
    </row>
    <row r="1394" spans="1:26" x14ac:dyDescent="0.3">
      <c r="A1394" s="227">
        <v>805297</v>
      </c>
      <c r="B1394" s="227" t="s">
        <v>1304</v>
      </c>
      <c r="C1394" s="227" t="s">
        <v>66</v>
      </c>
      <c r="D1394" s="227" t="s">
        <v>1305</v>
      </c>
      <c r="E1394" s="227">
        <v>2</v>
      </c>
      <c r="F1394" s="228">
        <v>35222</v>
      </c>
      <c r="G1394" s="227" t="s">
        <v>586</v>
      </c>
      <c r="H1394" s="229">
        <v>1</v>
      </c>
      <c r="I1394" s="231">
        <v>9</v>
      </c>
      <c r="J1394" s="231"/>
      <c r="Y1394" s="176" t="s">
        <v>940</v>
      </c>
      <c r="Z1394" s="176" t="s">
        <v>940</v>
      </c>
    </row>
    <row r="1395" spans="1:26" x14ac:dyDescent="0.3">
      <c r="A1395" s="227">
        <v>809637</v>
      </c>
      <c r="B1395" s="227" t="s">
        <v>1315</v>
      </c>
      <c r="C1395" s="227" t="s">
        <v>102</v>
      </c>
      <c r="D1395" s="227" t="s">
        <v>1316</v>
      </c>
      <c r="E1395" s="227">
        <v>2</v>
      </c>
      <c r="F1395" s="228">
        <v>35626</v>
      </c>
      <c r="G1395" s="227" t="s">
        <v>237</v>
      </c>
      <c r="H1395" s="229">
        <v>1</v>
      </c>
      <c r="I1395" s="231">
        <v>9</v>
      </c>
      <c r="J1395" s="231"/>
      <c r="Y1395" s="176" t="s">
        <v>940</v>
      </c>
      <c r="Z1395" s="176" t="s">
        <v>940</v>
      </c>
    </row>
    <row r="1396" spans="1:26" x14ac:dyDescent="0.3">
      <c r="A1396" s="227">
        <v>811221</v>
      </c>
      <c r="B1396" s="227" t="s">
        <v>1332</v>
      </c>
      <c r="C1396" s="227" t="s">
        <v>82</v>
      </c>
      <c r="D1396" s="227" t="s">
        <v>316</v>
      </c>
      <c r="E1396" s="227">
        <v>2</v>
      </c>
      <c r="F1396" s="228">
        <v>35804</v>
      </c>
      <c r="G1396" s="227" t="s">
        <v>235</v>
      </c>
      <c r="H1396" s="229">
        <v>1</v>
      </c>
      <c r="I1396" s="231">
        <v>9</v>
      </c>
      <c r="J1396" s="231"/>
      <c r="Y1396" s="176" t="s">
        <v>940</v>
      </c>
      <c r="Z1396" s="176" t="s">
        <v>940</v>
      </c>
    </row>
    <row r="1397" spans="1:26" x14ac:dyDescent="0.3">
      <c r="A1397" s="227">
        <v>810461</v>
      </c>
      <c r="B1397" s="227" t="s">
        <v>1358</v>
      </c>
      <c r="C1397" s="227" t="s">
        <v>1261</v>
      </c>
      <c r="D1397" s="227" t="s">
        <v>617</v>
      </c>
      <c r="E1397" s="227">
        <v>2</v>
      </c>
      <c r="F1397" s="228">
        <v>32763</v>
      </c>
      <c r="G1397" s="227" t="s">
        <v>637</v>
      </c>
      <c r="H1397" s="229">
        <v>1</v>
      </c>
      <c r="I1397" s="231">
        <v>9</v>
      </c>
      <c r="J1397" s="231"/>
      <c r="W1397" s="176" t="s">
        <v>940</v>
      </c>
      <c r="X1397" s="176" t="s">
        <v>940</v>
      </c>
      <c r="Y1397" s="176" t="s">
        <v>940</v>
      </c>
      <c r="Z1397" s="176" t="s">
        <v>940</v>
      </c>
    </row>
    <row r="1398" spans="1:26" x14ac:dyDescent="0.3">
      <c r="A1398" s="227">
        <v>810469</v>
      </c>
      <c r="B1398" s="227" t="s">
        <v>1359</v>
      </c>
      <c r="C1398" s="227" t="s">
        <v>173</v>
      </c>
      <c r="D1398" s="227" t="s">
        <v>576</v>
      </c>
      <c r="E1398" s="227">
        <v>2</v>
      </c>
      <c r="F1398" s="228">
        <v>35956</v>
      </c>
      <c r="G1398" s="227" t="s">
        <v>235</v>
      </c>
      <c r="H1398" s="229">
        <v>1</v>
      </c>
      <c r="I1398" s="231">
        <v>9</v>
      </c>
      <c r="J1398" s="231"/>
      <c r="W1398" s="176" t="s">
        <v>940</v>
      </c>
      <c r="Y1398" s="176" t="s">
        <v>940</v>
      </c>
      <c r="Z1398" s="176" t="s">
        <v>940</v>
      </c>
    </row>
    <row r="1399" spans="1:26" x14ac:dyDescent="0.3">
      <c r="A1399" s="227">
        <v>808479</v>
      </c>
      <c r="B1399" s="227" t="s">
        <v>1368</v>
      </c>
      <c r="C1399" s="227" t="s">
        <v>102</v>
      </c>
      <c r="D1399" s="227" t="s">
        <v>529</v>
      </c>
      <c r="E1399" s="227">
        <v>2</v>
      </c>
      <c r="F1399" s="228">
        <v>34610</v>
      </c>
      <c r="G1399" s="227" t="s">
        <v>235</v>
      </c>
      <c r="H1399" s="229">
        <v>1</v>
      </c>
      <c r="I1399" s="231">
        <v>9</v>
      </c>
      <c r="J1399" s="231"/>
      <c r="Y1399" s="176" t="s">
        <v>940</v>
      </c>
      <c r="Z1399" s="176" t="s">
        <v>940</v>
      </c>
    </row>
    <row r="1400" spans="1:26" x14ac:dyDescent="0.3">
      <c r="A1400" s="227">
        <v>811412</v>
      </c>
      <c r="B1400" s="227" t="s">
        <v>1374</v>
      </c>
      <c r="C1400" s="227" t="s">
        <v>82</v>
      </c>
      <c r="D1400" s="227" t="s">
        <v>959</v>
      </c>
      <c r="E1400" s="227">
        <v>2</v>
      </c>
      <c r="F1400" s="228">
        <v>35201</v>
      </c>
      <c r="G1400" s="227" t="s">
        <v>1375</v>
      </c>
      <c r="H1400" s="229">
        <v>1</v>
      </c>
      <c r="I1400" s="231">
        <v>9</v>
      </c>
      <c r="J1400" s="231"/>
      <c r="Y1400" s="176" t="s">
        <v>940</v>
      </c>
      <c r="Z1400" s="176" t="s">
        <v>940</v>
      </c>
    </row>
    <row r="1401" spans="1:26" x14ac:dyDescent="0.3">
      <c r="A1401" s="227">
        <v>810774</v>
      </c>
      <c r="B1401" s="227" t="s">
        <v>1419</v>
      </c>
      <c r="C1401" s="227" t="s">
        <v>445</v>
      </c>
      <c r="D1401" s="227" t="s">
        <v>1420</v>
      </c>
      <c r="E1401" s="227">
        <v>2</v>
      </c>
      <c r="F1401" s="228">
        <v>34061</v>
      </c>
      <c r="G1401" s="227" t="s">
        <v>682</v>
      </c>
      <c r="H1401" s="229">
        <v>1</v>
      </c>
      <c r="I1401" s="231">
        <v>9</v>
      </c>
      <c r="J1401" s="231"/>
      <c r="W1401" s="176" t="s">
        <v>940</v>
      </c>
      <c r="Y1401" s="176" t="s">
        <v>940</v>
      </c>
      <c r="Z1401" s="176" t="s">
        <v>940</v>
      </c>
    </row>
    <row r="1402" spans="1:26" x14ac:dyDescent="0.3">
      <c r="A1402" s="227">
        <v>805871</v>
      </c>
      <c r="B1402" s="227" t="s">
        <v>1460</v>
      </c>
      <c r="C1402" s="227" t="s">
        <v>350</v>
      </c>
      <c r="D1402" s="227" t="s">
        <v>544</v>
      </c>
      <c r="E1402" s="227">
        <v>2</v>
      </c>
      <c r="F1402" s="228">
        <v>33686</v>
      </c>
      <c r="G1402" s="227" t="s">
        <v>235</v>
      </c>
      <c r="H1402" s="229">
        <v>1</v>
      </c>
      <c r="I1402" s="231">
        <v>9</v>
      </c>
      <c r="J1402" s="231"/>
      <c r="Y1402" s="176" t="s">
        <v>940</v>
      </c>
      <c r="Z1402" s="176" t="s">
        <v>940</v>
      </c>
    </row>
    <row r="1403" spans="1:26" x14ac:dyDescent="0.3">
      <c r="A1403" s="227">
        <v>805439</v>
      </c>
      <c r="B1403" s="227" t="s">
        <v>1475</v>
      </c>
      <c r="C1403" s="227" t="s">
        <v>1476</v>
      </c>
      <c r="D1403" s="227" t="s">
        <v>629</v>
      </c>
      <c r="E1403" s="227">
        <v>2</v>
      </c>
      <c r="F1403" s="228">
        <v>35431</v>
      </c>
      <c r="G1403" s="227" t="s">
        <v>1477</v>
      </c>
      <c r="H1403" s="229">
        <v>1</v>
      </c>
      <c r="I1403" s="231">
        <v>9</v>
      </c>
      <c r="J1403" s="231"/>
      <c r="Y1403" s="176" t="s">
        <v>940</v>
      </c>
      <c r="Z1403" s="176" t="s">
        <v>940</v>
      </c>
    </row>
    <row r="1404" spans="1:26" x14ac:dyDescent="0.3">
      <c r="A1404" s="227">
        <v>808208</v>
      </c>
      <c r="B1404" s="227" t="s">
        <v>1512</v>
      </c>
      <c r="C1404" s="227" t="s">
        <v>1017</v>
      </c>
      <c r="D1404" s="227" t="s">
        <v>721</v>
      </c>
      <c r="E1404" s="227">
        <v>2</v>
      </c>
      <c r="F1404" s="228">
        <v>35006</v>
      </c>
      <c r="G1404" s="227" t="s">
        <v>255</v>
      </c>
      <c r="H1404" s="229">
        <v>1</v>
      </c>
      <c r="I1404" s="231">
        <v>9</v>
      </c>
      <c r="J1404" s="231"/>
      <c r="V1404" s="176" t="s">
        <v>940</v>
      </c>
      <c r="W1404" s="176" t="s">
        <v>940</v>
      </c>
      <c r="Y1404" s="176" t="s">
        <v>940</v>
      </c>
      <c r="Z1404" s="176" t="s">
        <v>940</v>
      </c>
    </row>
    <row r="1405" spans="1:26" x14ac:dyDescent="0.3">
      <c r="A1405" s="227">
        <v>810679</v>
      </c>
      <c r="B1405" s="227" t="s">
        <v>1542</v>
      </c>
      <c r="C1405" s="227" t="s">
        <v>67</v>
      </c>
      <c r="D1405" s="227" t="s">
        <v>1543</v>
      </c>
      <c r="E1405" s="227">
        <v>2</v>
      </c>
      <c r="F1405" s="228">
        <v>30317</v>
      </c>
      <c r="G1405" s="227" t="s">
        <v>665</v>
      </c>
      <c r="H1405" s="229">
        <v>1</v>
      </c>
      <c r="I1405" s="231">
        <v>9</v>
      </c>
      <c r="J1405" s="231"/>
      <c r="V1405" s="176" t="s">
        <v>940</v>
      </c>
      <c r="Y1405" s="176" t="s">
        <v>940</v>
      </c>
      <c r="Z1405" s="176" t="s">
        <v>940</v>
      </c>
    </row>
    <row r="1406" spans="1:26" x14ac:dyDescent="0.3">
      <c r="A1406" s="227">
        <v>806540</v>
      </c>
      <c r="B1406" s="227" t="s">
        <v>1558</v>
      </c>
      <c r="C1406" s="227" t="s">
        <v>1559</v>
      </c>
      <c r="D1406" s="227" t="s">
        <v>566</v>
      </c>
      <c r="E1406" s="227">
        <v>2</v>
      </c>
      <c r="F1406" s="228">
        <v>34700</v>
      </c>
      <c r="G1406" s="227" t="s">
        <v>235</v>
      </c>
      <c r="H1406" s="229">
        <v>1</v>
      </c>
      <c r="I1406" s="231">
        <v>9</v>
      </c>
      <c r="J1406" s="231"/>
      <c r="Y1406" s="176" t="s">
        <v>940</v>
      </c>
      <c r="Z1406" s="176" t="s">
        <v>940</v>
      </c>
    </row>
    <row r="1407" spans="1:26" x14ac:dyDescent="0.3">
      <c r="A1407" s="227">
        <v>807036</v>
      </c>
      <c r="B1407" s="227" t="s">
        <v>1678</v>
      </c>
      <c r="C1407" s="227" t="s">
        <v>1367</v>
      </c>
      <c r="D1407" s="227" t="s">
        <v>1226</v>
      </c>
      <c r="E1407" s="227">
        <v>2</v>
      </c>
      <c r="H1407" s="229">
        <v>1</v>
      </c>
      <c r="I1407" s="231">
        <v>9</v>
      </c>
      <c r="J1407" s="231"/>
      <c r="Y1407" s="176" t="s">
        <v>940</v>
      </c>
      <c r="Z1407" s="176" t="s">
        <v>940</v>
      </c>
    </row>
    <row r="1408" spans="1:26" x14ac:dyDescent="0.3">
      <c r="A1408" s="227">
        <v>808098</v>
      </c>
      <c r="B1408" s="227" t="s">
        <v>1694</v>
      </c>
      <c r="C1408" s="227" t="s">
        <v>111</v>
      </c>
      <c r="D1408" s="227" t="s">
        <v>1089</v>
      </c>
      <c r="E1408" s="227">
        <v>2</v>
      </c>
      <c r="H1408" s="229">
        <v>1</v>
      </c>
      <c r="I1408" s="231">
        <v>9</v>
      </c>
      <c r="J1408" s="231"/>
      <c r="X1408" s="176" t="s">
        <v>940</v>
      </c>
      <c r="Y1408" s="176" t="s">
        <v>940</v>
      </c>
      <c r="Z1408" s="176" t="s">
        <v>940</v>
      </c>
    </row>
    <row r="1409" spans="1:26" x14ac:dyDescent="0.3">
      <c r="A1409" s="227">
        <v>810373</v>
      </c>
      <c r="B1409" s="227" t="s">
        <v>1714</v>
      </c>
      <c r="C1409" s="227" t="s">
        <v>89</v>
      </c>
      <c r="D1409" s="227" t="s">
        <v>587</v>
      </c>
      <c r="E1409" s="227">
        <v>2</v>
      </c>
      <c r="F1409" s="228">
        <v>30957</v>
      </c>
      <c r="G1409" s="227" t="s">
        <v>237</v>
      </c>
      <c r="H1409" s="229">
        <v>1</v>
      </c>
      <c r="I1409" s="231">
        <v>9</v>
      </c>
      <c r="J1409" s="231"/>
      <c r="Y1409" s="176" t="s">
        <v>940</v>
      </c>
      <c r="Z1409" s="176" t="s">
        <v>940</v>
      </c>
    </row>
    <row r="1410" spans="1:26" x14ac:dyDescent="0.3">
      <c r="A1410" s="227">
        <v>800803</v>
      </c>
      <c r="B1410" s="227" t="s">
        <v>1852</v>
      </c>
      <c r="C1410" s="227" t="s">
        <v>126</v>
      </c>
      <c r="D1410" s="227" t="s">
        <v>522</v>
      </c>
      <c r="E1410" s="227">
        <v>2</v>
      </c>
      <c r="F1410" s="228">
        <v>32426</v>
      </c>
      <c r="G1410" s="227" t="s">
        <v>235</v>
      </c>
      <c r="H1410" s="229">
        <v>1</v>
      </c>
      <c r="I1410" s="231">
        <v>9</v>
      </c>
      <c r="J1410" s="231"/>
      <c r="Y1410" s="176" t="s">
        <v>940</v>
      </c>
      <c r="Z1410" s="176" t="s">
        <v>940</v>
      </c>
    </row>
    <row r="1411" spans="1:26" x14ac:dyDescent="0.3">
      <c r="A1411" s="227">
        <v>809122</v>
      </c>
      <c r="B1411" s="227" t="s">
        <v>1853</v>
      </c>
      <c r="C1411" s="227" t="s">
        <v>294</v>
      </c>
      <c r="D1411" s="227" t="s">
        <v>655</v>
      </c>
      <c r="E1411" s="227">
        <v>2</v>
      </c>
      <c r="F1411" s="228" t="s">
        <v>1854</v>
      </c>
      <c r="G1411" s="227" t="s">
        <v>235</v>
      </c>
      <c r="H1411" s="229">
        <v>1</v>
      </c>
      <c r="I1411" s="231">
        <v>9</v>
      </c>
      <c r="J1411" s="231"/>
      <c r="Z1411" s="176" t="s">
        <v>940</v>
      </c>
    </row>
    <row r="1412" spans="1:26" x14ac:dyDescent="0.3">
      <c r="A1412" s="227">
        <v>810960</v>
      </c>
      <c r="B1412" s="227" t="s">
        <v>1855</v>
      </c>
      <c r="C1412" s="227" t="s">
        <v>69</v>
      </c>
      <c r="D1412" s="227" t="s">
        <v>587</v>
      </c>
      <c r="E1412" s="227">
        <v>2</v>
      </c>
      <c r="F1412" s="228">
        <v>33766</v>
      </c>
      <c r="G1412" s="227" t="s">
        <v>1856</v>
      </c>
      <c r="H1412" s="229">
        <v>1</v>
      </c>
      <c r="I1412" s="231">
        <v>9</v>
      </c>
      <c r="J1412" s="231"/>
      <c r="Z1412" s="176" t="s">
        <v>940</v>
      </c>
    </row>
    <row r="1413" spans="1:26" x14ac:dyDescent="0.3">
      <c r="A1413" s="227">
        <v>808924</v>
      </c>
      <c r="B1413" s="227" t="s">
        <v>1870</v>
      </c>
      <c r="C1413" s="227" t="s">
        <v>93</v>
      </c>
      <c r="D1413" s="227" t="s">
        <v>841</v>
      </c>
      <c r="E1413" s="227">
        <v>2</v>
      </c>
      <c r="F1413" s="228">
        <v>35799</v>
      </c>
      <c r="G1413" s="227" t="s">
        <v>235</v>
      </c>
      <c r="H1413" s="229">
        <v>1</v>
      </c>
      <c r="I1413" s="231">
        <v>9</v>
      </c>
      <c r="J1413" s="231"/>
      <c r="Z1413" s="176" t="s">
        <v>940</v>
      </c>
    </row>
    <row r="1414" spans="1:26" x14ac:dyDescent="0.3">
      <c r="A1414" s="227">
        <v>808569</v>
      </c>
      <c r="B1414" s="227" t="s">
        <v>1872</v>
      </c>
      <c r="C1414" s="227" t="s">
        <v>414</v>
      </c>
      <c r="D1414" s="227" t="s">
        <v>573</v>
      </c>
      <c r="E1414" s="227">
        <v>2</v>
      </c>
      <c r="F1414" s="228">
        <v>32210</v>
      </c>
      <c r="G1414" s="227" t="s">
        <v>235</v>
      </c>
      <c r="H1414" s="229">
        <v>1</v>
      </c>
      <c r="I1414" s="231">
        <v>9</v>
      </c>
      <c r="J1414" s="231"/>
      <c r="Z1414" s="176" t="s">
        <v>940</v>
      </c>
    </row>
    <row r="1415" spans="1:26" x14ac:dyDescent="0.3">
      <c r="A1415" s="227">
        <v>807217</v>
      </c>
      <c r="B1415" s="227" t="s">
        <v>1875</v>
      </c>
      <c r="C1415" s="227" t="s">
        <v>608</v>
      </c>
      <c r="D1415" s="227" t="s">
        <v>1182</v>
      </c>
      <c r="E1415" s="227">
        <v>2</v>
      </c>
      <c r="F1415" s="228">
        <v>35130</v>
      </c>
      <c r="G1415" s="227" t="s">
        <v>675</v>
      </c>
      <c r="H1415" s="229">
        <v>1</v>
      </c>
      <c r="I1415" s="231">
        <v>9</v>
      </c>
      <c r="J1415" s="231"/>
      <c r="Z1415" s="176" t="s">
        <v>940</v>
      </c>
    </row>
    <row r="1416" spans="1:26" x14ac:dyDescent="0.3">
      <c r="A1416" s="227">
        <v>807643</v>
      </c>
      <c r="B1416" s="227" t="s">
        <v>1881</v>
      </c>
      <c r="C1416" s="227" t="s">
        <v>67</v>
      </c>
      <c r="D1416" s="227" t="s">
        <v>755</v>
      </c>
      <c r="E1416" s="227">
        <v>2</v>
      </c>
      <c r="F1416" s="228">
        <v>35518</v>
      </c>
      <c r="G1416" s="227" t="s">
        <v>235</v>
      </c>
      <c r="H1416" s="229">
        <v>1</v>
      </c>
      <c r="I1416" s="231">
        <v>9</v>
      </c>
      <c r="J1416" s="231"/>
      <c r="Z1416" s="176" t="s">
        <v>940</v>
      </c>
    </row>
    <row r="1417" spans="1:26" x14ac:dyDescent="0.3">
      <c r="A1417" s="227">
        <v>808000</v>
      </c>
      <c r="B1417" s="227" t="s">
        <v>1882</v>
      </c>
      <c r="C1417" s="227" t="s">
        <v>408</v>
      </c>
      <c r="D1417" s="227" t="s">
        <v>791</v>
      </c>
      <c r="E1417" s="227">
        <v>2</v>
      </c>
      <c r="F1417" s="228">
        <v>34238</v>
      </c>
      <c r="G1417" s="227" t="s">
        <v>251</v>
      </c>
      <c r="H1417" s="229">
        <v>1</v>
      </c>
      <c r="I1417" s="231">
        <v>9</v>
      </c>
      <c r="J1417" s="231"/>
      <c r="Z1417" s="176" t="s">
        <v>940</v>
      </c>
    </row>
    <row r="1418" spans="1:26" x14ac:dyDescent="0.3">
      <c r="A1418" s="227">
        <v>811658</v>
      </c>
      <c r="B1418" s="227" t="s">
        <v>1886</v>
      </c>
      <c r="C1418" s="227" t="s">
        <v>66</v>
      </c>
      <c r="D1418" s="227" t="s">
        <v>721</v>
      </c>
      <c r="E1418" s="227">
        <v>2</v>
      </c>
      <c r="F1418" s="228">
        <v>34962</v>
      </c>
      <c r="G1418" s="227" t="s">
        <v>1887</v>
      </c>
      <c r="H1418" s="229">
        <v>1</v>
      </c>
      <c r="I1418" s="231">
        <v>9</v>
      </c>
      <c r="J1418" s="231"/>
      <c r="Z1418" s="176" t="s">
        <v>940</v>
      </c>
    </row>
    <row r="1419" spans="1:26" x14ac:dyDescent="0.3">
      <c r="A1419" s="227">
        <v>802859</v>
      </c>
      <c r="B1419" s="227" t="s">
        <v>1891</v>
      </c>
      <c r="C1419" s="227" t="s">
        <v>313</v>
      </c>
      <c r="D1419" s="227" t="s">
        <v>1007</v>
      </c>
      <c r="E1419" s="227">
        <v>2</v>
      </c>
      <c r="F1419" s="228">
        <v>33984</v>
      </c>
      <c r="G1419" s="227" t="s">
        <v>877</v>
      </c>
      <c r="H1419" s="229">
        <v>1</v>
      </c>
      <c r="I1419" s="231">
        <v>9</v>
      </c>
      <c r="J1419" s="231"/>
      <c r="W1419" s="176" t="s">
        <v>940</v>
      </c>
      <c r="Z1419" s="176" t="s">
        <v>940</v>
      </c>
    </row>
    <row r="1420" spans="1:26" x14ac:dyDescent="0.3">
      <c r="A1420" s="227">
        <v>808588</v>
      </c>
      <c r="B1420" s="227" t="s">
        <v>1893</v>
      </c>
      <c r="C1420" s="227" t="s">
        <v>82</v>
      </c>
      <c r="D1420" s="227" t="s">
        <v>598</v>
      </c>
      <c r="E1420" s="227">
        <v>2</v>
      </c>
      <c r="F1420" s="228">
        <v>35462</v>
      </c>
      <c r="G1420" s="227" t="s">
        <v>586</v>
      </c>
      <c r="H1420" s="229">
        <v>1</v>
      </c>
      <c r="I1420" s="231">
        <v>9</v>
      </c>
      <c r="J1420" s="231"/>
      <c r="Z1420" s="176" t="s">
        <v>940</v>
      </c>
    </row>
    <row r="1421" spans="1:26" x14ac:dyDescent="0.3">
      <c r="A1421" s="227">
        <v>809351</v>
      </c>
      <c r="B1421" s="227" t="s">
        <v>1897</v>
      </c>
      <c r="C1421" s="227" t="s">
        <v>301</v>
      </c>
      <c r="D1421" s="227" t="s">
        <v>1898</v>
      </c>
      <c r="E1421" s="227">
        <v>2</v>
      </c>
      <c r="F1421" s="228">
        <v>36399</v>
      </c>
      <c r="G1421" s="227" t="s">
        <v>1890</v>
      </c>
      <c r="H1421" s="229">
        <v>1</v>
      </c>
      <c r="I1421" s="231">
        <v>9</v>
      </c>
      <c r="J1421" s="231"/>
      <c r="Z1421" s="176" t="s">
        <v>940</v>
      </c>
    </row>
    <row r="1422" spans="1:26" x14ac:dyDescent="0.3">
      <c r="A1422" s="227">
        <v>809674</v>
      </c>
      <c r="B1422" s="227" t="s">
        <v>1900</v>
      </c>
      <c r="C1422" s="227" t="s">
        <v>91</v>
      </c>
      <c r="D1422" s="227" t="s">
        <v>1901</v>
      </c>
      <c r="E1422" s="227">
        <v>2</v>
      </c>
      <c r="F1422" s="228">
        <v>35065</v>
      </c>
      <c r="G1422" s="227" t="s">
        <v>1082</v>
      </c>
      <c r="H1422" s="229">
        <v>1</v>
      </c>
      <c r="I1422" s="231">
        <v>9</v>
      </c>
      <c r="J1422" s="231"/>
      <c r="Z1422" s="176" t="s">
        <v>940</v>
      </c>
    </row>
    <row r="1423" spans="1:26" x14ac:dyDescent="0.3">
      <c r="A1423" s="227">
        <v>811048</v>
      </c>
      <c r="B1423" s="227" t="s">
        <v>1909</v>
      </c>
      <c r="C1423" s="227" t="s">
        <v>1910</v>
      </c>
      <c r="D1423" s="227" t="s">
        <v>1911</v>
      </c>
      <c r="E1423" s="227">
        <v>2</v>
      </c>
      <c r="F1423" s="228">
        <v>35800</v>
      </c>
      <c r="G1423" s="227" t="s">
        <v>586</v>
      </c>
      <c r="H1423" s="229">
        <v>1</v>
      </c>
      <c r="I1423" s="231">
        <v>9</v>
      </c>
      <c r="J1423" s="231"/>
      <c r="Z1423" s="176" t="s">
        <v>940</v>
      </c>
    </row>
    <row r="1424" spans="1:26" x14ac:dyDescent="0.3">
      <c r="A1424" s="227">
        <v>811237</v>
      </c>
      <c r="B1424" s="227" t="s">
        <v>1912</v>
      </c>
      <c r="C1424" s="227" t="s">
        <v>301</v>
      </c>
      <c r="D1424" s="227" t="s">
        <v>1913</v>
      </c>
      <c r="E1424" s="227">
        <v>2</v>
      </c>
      <c r="F1424" s="228">
        <v>35674</v>
      </c>
      <c r="G1424" s="227" t="s">
        <v>235</v>
      </c>
      <c r="H1424" s="229">
        <v>1</v>
      </c>
      <c r="I1424" s="231">
        <v>9</v>
      </c>
      <c r="J1424" s="231"/>
      <c r="W1424" s="176" t="s">
        <v>940</v>
      </c>
      <c r="Z1424" s="176" t="s">
        <v>940</v>
      </c>
    </row>
    <row r="1425" spans="1:26" x14ac:dyDescent="0.3">
      <c r="A1425" s="227">
        <v>806708</v>
      </c>
      <c r="B1425" s="227" t="s">
        <v>1920</v>
      </c>
      <c r="C1425" s="227" t="s">
        <v>179</v>
      </c>
      <c r="D1425" s="227" t="s">
        <v>569</v>
      </c>
      <c r="E1425" s="227">
        <v>2</v>
      </c>
      <c r="F1425" s="228">
        <v>33101</v>
      </c>
      <c r="G1425" s="227" t="s">
        <v>235</v>
      </c>
      <c r="H1425" s="229">
        <v>1</v>
      </c>
      <c r="I1425" s="231">
        <v>9</v>
      </c>
      <c r="J1425" s="231"/>
      <c r="Z1425" s="176" t="s">
        <v>940</v>
      </c>
    </row>
    <row r="1426" spans="1:26" x14ac:dyDescent="0.3">
      <c r="A1426" s="227">
        <v>805454</v>
      </c>
      <c r="B1426" s="227" t="s">
        <v>1935</v>
      </c>
      <c r="C1426" s="227" t="s">
        <v>78</v>
      </c>
      <c r="D1426" s="227" t="s">
        <v>576</v>
      </c>
      <c r="E1426" s="227">
        <v>2</v>
      </c>
      <c r="F1426" s="228">
        <v>34834</v>
      </c>
      <c r="G1426" s="227" t="s">
        <v>235</v>
      </c>
      <c r="H1426" s="229">
        <v>1</v>
      </c>
      <c r="I1426" s="231">
        <v>9</v>
      </c>
      <c r="J1426" s="231"/>
      <c r="Z1426" s="176" t="s">
        <v>940</v>
      </c>
    </row>
    <row r="1427" spans="1:26" x14ac:dyDescent="0.3">
      <c r="A1427" s="227">
        <v>806579</v>
      </c>
      <c r="B1427" s="227" t="s">
        <v>1936</v>
      </c>
      <c r="C1427" s="227" t="s">
        <v>378</v>
      </c>
      <c r="D1427" s="227" t="s">
        <v>563</v>
      </c>
      <c r="E1427" s="227">
        <v>2</v>
      </c>
      <c r="F1427" s="228">
        <v>34257</v>
      </c>
      <c r="G1427" s="227" t="s">
        <v>235</v>
      </c>
      <c r="H1427" s="229">
        <v>1</v>
      </c>
      <c r="I1427" s="231">
        <v>9</v>
      </c>
      <c r="J1427" s="231"/>
      <c r="Z1427" s="176" t="s">
        <v>940</v>
      </c>
    </row>
    <row r="1428" spans="1:26" x14ac:dyDescent="0.3">
      <c r="A1428" s="227">
        <v>806284</v>
      </c>
      <c r="B1428" s="227" t="s">
        <v>1947</v>
      </c>
      <c r="C1428" s="227" t="s">
        <v>190</v>
      </c>
      <c r="D1428" s="227" t="s">
        <v>625</v>
      </c>
      <c r="E1428" s="227">
        <v>2</v>
      </c>
      <c r="F1428" s="228">
        <v>35097</v>
      </c>
      <c r="G1428" s="227" t="s">
        <v>235</v>
      </c>
      <c r="H1428" s="229">
        <v>1</v>
      </c>
      <c r="I1428" s="231">
        <v>9</v>
      </c>
      <c r="J1428" s="231"/>
      <c r="Z1428" s="176" t="s">
        <v>940</v>
      </c>
    </row>
    <row r="1429" spans="1:26" x14ac:dyDescent="0.3">
      <c r="A1429" s="227">
        <v>801462</v>
      </c>
      <c r="B1429" s="227" t="s">
        <v>2005</v>
      </c>
      <c r="C1429" s="227" t="s">
        <v>111</v>
      </c>
      <c r="D1429" s="227" t="s">
        <v>628</v>
      </c>
      <c r="E1429" s="227">
        <v>2</v>
      </c>
      <c r="F1429" s="228">
        <v>34045</v>
      </c>
      <c r="G1429" s="227" t="s">
        <v>237</v>
      </c>
      <c r="H1429" s="229">
        <v>1</v>
      </c>
      <c r="I1429" s="231">
        <v>9</v>
      </c>
      <c r="J1429" s="231"/>
      <c r="W1429" s="176" t="s">
        <v>940</v>
      </c>
      <c r="Z1429" s="176" t="s">
        <v>940</v>
      </c>
    </row>
    <row r="1430" spans="1:26" x14ac:dyDescent="0.3">
      <c r="A1430" s="227">
        <v>804670</v>
      </c>
      <c r="B1430" s="227" t="s">
        <v>2007</v>
      </c>
      <c r="C1430" s="227" t="s">
        <v>69</v>
      </c>
      <c r="D1430" s="227" t="s">
        <v>1339</v>
      </c>
      <c r="E1430" s="227">
        <v>2</v>
      </c>
      <c r="F1430" s="228">
        <v>35309</v>
      </c>
      <c r="G1430" s="227" t="s">
        <v>698</v>
      </c>
      <c r="H1430" s="229">
        <v>1</v>
      </c>
      <c r="I1430" s="231">
        <v>9</v>
      </c>
      <c r="J1430" s="231"/>
      <c r="Z1430" s="176" t="s">
        <v>940</v>
      </c>
    </row>
    <row r="1431" spans="1:26" x14ac:dyDescent="0.3">
      <c r="A1431" s="227">
        <v>805571</v>
      </c>
      <c r="B1431" s="227" t="s">
        <v>2010</v>
      </c>
      <c r="C1431" s="227" t="s">
        <v>66</v>
      </c>
      <c r="D1431" s="227" t="s">
        <v>2011</v>
      </c>
      <c r="E1431" s="227">
        <v>2</v>
      </c>
      <c r="F1431" s="228">
        <v>33848</v>
      </c>
      <c r="G1431" s="227" t="s">
        <v>586</v>
      </c>
      <c r="H1431" s="229">
        <v>1</v>
      </c>
      <c r="I1431" s="231">
        <v>9</v>
      </c>
      <c r="J1431" s="231"/>
      <c r="Z1431" s="176" t="s">
        <v>940</v>
      </c>
    </row>
    <row r="1432" spans="1:26" x14ac:dyDescent="0.3">
      <c r="A1432" s="227">
        <v>810219</v>
      </c>
      <c r="B1432" s="227" t="s">
        <v>2074</v>
      </c>
      <c r="C1432" s="227" t="s">
        <v>111</v>
      </c>
      <c r="D1432" s="227" t="s">
        <v>1698</v>
      </c>
      <c r="E1432" s="227">
        <v>2</v>
      </c>
      <c r="F1432" s="228">
        <v>33747</v>
      </c>
      <c r="G1432" s="227" t="s">
        <v>570</v>
      </c>
      <c r="H1432" s="229">
        <v>1</v>
      </c>
      <c r="I1432" s="231">
        <v>9</v>
      </c>
      <c r="J1432" s="231"/>
      <c r="Z1432" s="176" t="s">
        <v>940</v>
      </c>
    </row>
    <row r="1433" spans="1:26" x14ac:dyDescent="0.3">
      <c r="A1433" s="227">
        <v>811801</v>
      </c>
      <c r="B1433" s="227" t="s">
        <v>2099</v>
      </c>
      <c r="C1433" s="227" t="s">
        <v>111</v>
      </c>
      <c r="D1433" s="227" t="s">
        <v>688</v>
      </c>
      <c r="E1433" s="227">
        <v>2</v>
      </c>
      <c r="F1433" s="228">
        <v>34703</v>
      </c>
      <c r="G1433" s="227" t="s">
        <v>2100</v>
      </c>
      <c r="H1433" s="229">
        <v>1</v>
      </c>
      <c r="I1433" s="231">
        <v>9</v>
      </c>
      <c r="J1433" s="231"/>
      <c r="Z1433" s="176" t="s">
        <v>940</v>
      </c>
    </row>
    <row r="1434" spans="1:26" x14ac:dyDescent="0.3">
      <c r="A1434" s="227">
        <v>811866</v>
      </c>
      <c r="B1434" s="227" t="s">
        <v>2104</v>
      </c>
      <c r="C1434" s="227" t="s">
        <v>450</v>
      </c>
      <c r="D1434" s="227" t="s">
        <v>528</v>
      </c>
      <c r="E1434" s="227">
        <v>2</v>
      </c>
      <c r="F1434" s="228">
        <v>34995</v>
      </c>
      <c r="G1434" s="227" t="s">
        <v>2105</v>
      </c>
      <c r="H1434" s="229">
        <v>1</v>
      </c>
      <c r="I1434" s="231">
        <v>9</v>
      </c>
      <c r="J1434" s="231"/>
      <c r="Z1434" s="176" t="s">
        <v>940</v>
      </c>
    </row>
    <row r="1435" spans="1:26" x14ac:dyDescent="0.3">
      <c r="A1435" s="227">
        <v>805862</v>
      </c>
      <c r="B1435" s="227" t="s">
        <v>2158</v>
      </c>
      <c r="C1435" s="227" t="s">
        <v>190</v>
      </c>
      <c r="D1435" s="227" t="s">
        <v>1010</v>
      </c>
      <c r="E1435" s="227">
        <v>2</v>
      </c>
      <c r="F1435" s="228">
        <v>31905</v>
      </c>
      <c r="G1435" s="227" t="s">
        <v>586</v>
      </c>
      <c r="H1435" s="229">
        <v>1</v>
      </c>
      <c r="I1435" s="231">
        <v>9</v>
      </c>
      <c r="J1435" s="231"/>
      <c r="Z1435" s="176" t="s">
        <v>940</v>
      </c>
    </row>
    <row r="1436" spans="1:26" x14ac:dyDescent="0.3">
      <c r="A1436" s="227">
        <v>800558</v>
      </c>
      <c r="B1436" s="227" t="s">
        <v>2179</v>
      </c>
      <c r="C1436" s="227" t="s">
        <v>966</v>
      </c>
      <c r="D1436" s="227" t="s">
        <v>529</v>
      </c>
      <c r="E1436" s="227">
        <v>2</v>
      </c>
      <c r="F1436" s="228">
        <v>32898</v>
      </c>
      <c r="G1436" s="227" t="s">
        <v>691</v>
      </c>
      <c r="H1436" s="229">
        <v>1</v>
      </c>
      <c r="I1436" s="231">
        <v>9</v>
      </c>
      <c r="J1436" s="231"/>
    </row>
    <row r="1437" spans="1:26" x14ac:dyDescent="0.3">
      <c r="A1437" s="227">
        <v>801096</v>
      </c>
      <c r="B1437" s="227" t="s">
        <v>2186</v>
      </c>
      <c r="C1437" s="227" t="s">
        <v>227</v>
      </c>
      <c r="D1437" s="227" t="s">
        <v>806</v>
      </c>
      <c r="E1437" s="227">
        <v>2</v>
      </c>
      <c r="F1437" s="228">
        <v>29572</v>
      </c>
      <c r="G1437" s="227" t="s">
        <v>2187</v>
      </c>
      <c r="H1437" s="229">
        <v>1</v>
      </c>
      <c r="I1437" s="231">
        <v>9</v>
      </c>
      <c r="J1437" s="231"/>
    </row>
    <row r="1438" spans="1:26" x14ac:dyDescent="0.3">
      <c r="A1438" s="227">
        <v>801996</v>
      </c>
      <c r="B1438" s="227" t="s">
        <v>2194</v>
      </c>
      <c r="C1438" s="227" t="s">
        <v>102</v>
      </c>
      <c r="D1438" s="227" t="s">
        <v>713</v>
      </c>
      <c r="E1438" s="227">
        <v>2</v>
      </c>
      <c r="F1438" s="228">
        <v>33969</v>
      </c>
      <c r="G1438" s="227" t="s">
        <v>235</v>
      </c>
      <c r="H1438" s="229">
        <v>1</v>
      </c>
      <c r="I1438" s="231">
        <v>9</v>
      </c>
      <c r="J1438" s="231"/>
    </row>
    <row r="1439" spans="1:26" x14ac:dyDescent="0.3">
      <c r="A1439" s="227">
        <v>802009</v>
      </c>
      <c r="B1439" s="227" t="s">
        <v>2195</v>
      </c>
      <c r="C1439" s="227" t="s">
        <v>1400</v>
      </c>
      <c r="D1439" s="227" t="s">
        <v>1653</v>
      </c>
      <c r="E1439" s="227">
        <v>2</v>
      </c>
      <c r="F1439" s="228">
        <v>34482</v>
      </c>
      <c r="G1439" s="227" t="s">
        <v>235</v>
      </c>
      <c r="H1439" s="229">
        <v>1</v>
      </c>
      <c r="I1439" s="231">
        <v>9</v>
      </c>
      <c r="J1439" s="231"/>
    </row>
    <row r="1440" spans="1:26" x14ac:dyDescent="0.3">
      <c r="A1440" s="227">
        <v>802141</v>
      </c>
      <c r="B1440" s="227" t="s">
        <v>2199</v>
      </c>
      <c r="C1440" s="227" t="s">
        <v>2200</v>
      </c>
      <c r="D1440" s="227" t="s">
        <v>1072</v>
      </c>
      <c r="E1440" s="227">
        <v>2</v>
      </c>
      <c r="F1440" s="228">
        <v>34448</v>
      </c>
      <c r="G1440" s="227" t="s">
        <v>235</v>
      </c>
      <c r="H1440" s="229">
        <v>1</v>
      </c>
      <c r="I1440" s="231">
        <v>9</v>
      </c>
      <c r="J1440" s="231"/>
    </row>
    <row r="1441" spans="1:10" x14ac:dyDescent="0.3">
      <c r="A1441" s="227">
        <v>802284</v>
      </c>
      <c r="B1441" s="227" t="s">
        <v>2203</v>
      </c>
      <c r="C1441" s="227" t="s">
        <v>2204</v>
      </c>
      <c r="D1441" s="227" t="s">
        <v>523</v>
      </c>
      <c r="E1441" s="227">
        <v>2</v>
      </c>
      <c r="G1441" s="227" t="s">
        <v>235</v>
      </c>
      <c r="H1441" s="229">
        <v>1</v>
      </c>
      <c r="I1441" s="231">
        <v>9</v>
      </c>
      <c r="J1441" s="231"/>
    </row>
    <row r="1442" spans="1:10" x14ac:dyDescent="0.3">
      <c r="A1442" s="227">
        <v>802523</v>
      </c>
      <c r="B1442" s="227" t="s">
        <v>2206</v>
      </c>
      <c r="C1442" s="227" t="s">
        <v>63</v>
      </c>
      <c r="D1442" s="227" t="s">
        <v>704</v>
      </c>
      <c r="E1442" s="227">
        <v>2</v>
      </c>
      <c r="F1442" s="228">
        <v>31231</v>
      </c>
      <c r="G1442" s="227" t="s">
        <v>2207</v>
      </c>
      <c r="H1442" s="229">
        <v>1</v>
      </c>
      <c r="I1442" s="231">
        <v>9</v>
      </c>
      <c r="J1442" s="231"/>
    </row>
    <row r="1443" spans="1:10" x14ac:dyDescent="0.3">
      <c r="A1443" s="227">
        <v>803940</v>
      </c>
      <c r="B1443" s="227" t="s">
        <v>2232</v>
      </c>
      <c r="C1443" s="227" t="s">
        <v>328</v>
      </c>
      <c r="D1443" s="227" t="s">
        <v>613</v>
      </c>
      <c r="E1443" s="227">
        <v>2</v>
      </c>
      <c r="H1443" s="229">
        <v>1</v>
      </c>
      <c r="I1443" s="231">
        <v>9</v>
      </c>
      <c r="J1443" s="231"/>
    </row>
    <row r="1444" spans="1:10" x14ac:dyDescent="0.3">
      <c r="A1444" s="227">
        <v>805170</v>
      </c>
      <c r="B1444" s="227" t="s">
        <v>2268</v>
      </c>
      <c r="C1444" s="227" t="s">
        <v>82</v>
      </c>
      <c r="D1444" s="227" t="s">
        <v>993</v>
      </c>
      <c r="E1444" s="227">
        <v>2</v>
      </c>
      <c r="F1444" s="228">
        <v>35431</v>
      </c>
      <c r="G1444" s="227" t="s">
        <v>586</v>
      </c>
      <c r="H1444" s="229">
        <v>1</v>
      </c>
      <c r="I1444" s="231">
        <v>9</v>
      </c>
      <c r="J1444" s="231"/>
    </row>
    <row r="1445" spans="1:10" x14ac:dyDescent="0.3">
      <c r="A1445" s="227">
        <v>805428</v>
      </c>
      <c r="B1445" s="227" t="s">
        <v>2288</v>
      </c>
      <c r="C1445" s="227" t="s">
        <v>297</v>
      </c>
      <c r="D1445" s="227" t="s">
        <v>617</v>
      </c>
      <c r="E1445" s="227">
        <v>2</v>
      </c>
      <c r="F1445" s="228">
        <v>35796</v>
      </c>
      <c r="G1445" s="227" t="s">
        <v>235</v>
      </c>
      <c r="H1445" s="229">
        <v>1</v>
      </c>
      <c r="I1445" s="231">
        <v>9</v>
      </c>
      <c r="J1445" s="231"/>
    </row>
    <row r="1446" spans="1:10" x14ac:dyDescent="0.3">
      <c r="A1446" s="227">
        <v>805448</v>
      </c>
      <c r="B1446" s="227" t="s">
        <v>2292</v>
      </c>
      <c r="C1446" s="227" t="s">
        <v>78</v>
      </c>
      <c r="D1446" s="227" t="s">
        <v>587</v>
      </c>
      <c r="E1446" s="227">
        <v>2</v>
      </c>
      <c r="F1446" s="228">
        <v>29952</v>
      </c>
      <c r="G1446" s="227" t="s">
        <v>246</v>
      </c>
      <c r="H1446" s="229">
        <v>1</v>
      </c>
      <c r="I1446" s="231">
        <v>9</v>
      </c>
      <c r="J1446" s="231"/>
    </row>
    <row r="1447" spans="1:10" x14ac:dyDescent="0.3">
      <c r="A1447" s="227">
        <v>805479</v>
      </c>
      <c r="B1447" s="227" t="s">
        <v>2297</v>
      </c>
      <c r="C1447" s="227" t="s">
        <v>2298</v>
      </c>
      <c r="D1447" s="227" t="s">
        <v>816</v>
      </c>
      <c r="E1447" s="227">
        <v>2</v>
      </c>
      <c r="F1447" s="228">
        <v>34672</v>
      </c>
      <c r="G1447" s="227" t="s">
        <v>235</v>
      </c>
      <c r="H1447" s="229">
        <v>1</v>
      </c>
      <c r="I1447" s="231">
        <v>9</v>
      </c>
      <c r="J1447" s="231"/>
    </row>
    <row r="1448" spans="1:10" x14ac:dyDescent="0.3">
      <c r="A1448" s="227">
        <v>805485</v>
      </c>
      <c r="B1448" s="227" t="s">
        <v>2299</v>
      </c>
      <c r="C1448" s="227" t="s">
        <v>143</v>
      </c>
      <c r="D1448" s="227" t="s">
        <v>843</v>
      </c>
      <c r="E1448" s="227">
        <v>2</v>
      </c>
      <c r="F1448" s="228">
        <v>35065</v>
      </c>
      <c r="G1448" s="227" t="s">
        <v>235</v>
      </c>
      <c r="H1448" s="229">
        <v>1</v>
      </c>
      <c r="I1448" s="231">
        <v>9</v>
      </c>
      <c r="J1448" s="231"/>
    </row>
    <row r="1449" spans="1:10" x14ac:dyDescent="0.3">
      <c r="A1449" s="227">
        <v>805486</v>
      </c>
      <c r="B1449" s="227" t="s">
        <v>2300</v>
      </c>
      <c r="C1449" s="227" t="s">
        <v>2301</v>
      </c>
      <c r="D1449" s="227" t="s">
        <v>567</v>
      </c>
      <c r="E1449" s="227">
        <v>2</v>
      </c>
      <c r="F1449" s="228">
        <v>34871</v>
      </c>
      <c r="G1449" s="227" t="s">
        <v>235</v>
      </c>
      <c r="H1449" s="229">
        <v>1</v>
      </c>
      <c r="I1449" s="231">
        <v>9</v>
      </c>
      <c r="J1449" s="231"/>
    </row>
    <row r="1450" spans="1:10" x14ac:dyDescent="0.3">
      <c r="A1450" s="227">
        <v>805836</v>
      </c>
      <c r="B1450" s="227" t="s">
        <v>2318</v>
      </c>
      <c r="C1450" s="227" t="s">
        <v>136</v>
      </c>
      <c r="D1450" s="227" t="s">
        <v>825</v>
      </c>
      <c r="E1450" s="227">
        <v>2</v>
      </c>
      <c r="F1450" s="228">
        <v>34984</v>
      </c>
      <c r="G1450" s="227" t="s">
        <v>235</v>
      </c>
      <c r="H1450" s="229">
        <v>1</v>
      </c>
      <c r="I1450" s="231">
        <v>9</v>
      </c>
      <c r="J1450" s="231"/>
    </row>
    <row r="1451" spans="1:10" x14ac:dyDescent="0.3">
      <c r="A1451" s="227">
        <v>805873</v>
      </c>
      <c r="B1451" s="227" t="s">
        <v>2321</v>
      </c>
      <c r="C1451" s="227" t="s">
        <v>369</v>
      </c>
      <c r="D1451" s="227" t="s">
        <v>1202</v>
      </c>
      <c r="E1451" s="227">
        <v>2</v>
      </c>
      <c r="F1451" s="228">
        <v>34508</v>
      </c>
      <c r="G1451" s="227" t="s">
        <v>235</v>
      </c>
      <c r="H1451" s="229">
        <v>1</v>
      </c>
      <c r="I1451" s="231">
        <v>9</v>
      </c>
      <c r="J1451" s="231"/>
    </row>
    <row r="1452" spans="1:10" x14ac:dyDescent="0.3">
      <c r="A1452" s="227">
        <v>806174</v>
      </c>
      <c r="B1452" s="227" t="s">
        <v>2329</v>
      </c>
      <c r="C1452" s="227" t="s">
        <v>373</v>
      </c>
      <c r="D1452" s="227" t="s">
        <v>598</v>
      </c>
      <c r="E1452" s="227">
        <v>2</v>
      </c>
      <c r="F1452" s="228">
        <v>34728</v>
      </c>
      <c r="G1452" s="227" t="s">
        <v>586</v>
      </c>
      <c r="H1452" s="229">
        <v>1</v>
      </c>
      <c r="I1452" s="231">
        <v>9</v>
      </c>
      <c r="J1452" s="231"/>
    </row>
    <row r="1453" spans="1:10" x14ac:dyDescent="0.3">
      <c r="A1453" s="227">
        <v>806250</v>
      </c>
      <c r="B1453" s="227" t="s">
        <v>2332</v>
      </c>
      <c r="C1453" s="227" t="s">
        <v>301</v>
      </c>
      <c r="D1453" s="227" t="s">
        <v>2256</v>
      </c>
      <c r="E1453" s="227">
        <v>2</v>
      </c>
      <c r="F1453" s="228">
        <v>35188</v>
      </c>
      <c r="G1453" s="227" t="s">
        <v>235</v>
      </c>
      <c r="H1453" s="229">
        <v>1</v>
      </c>
      <c r="I1453" s="231">
        <v>9</v>
      </c>
      <c r="J1453" s="231"/>
    </row>
    <row r="1454" spans="1:10" x14ac:dyDescent="0.3">
      <c r="A1454" s="227">
        <v>806357</v>
      </c>
      <c r="B1454" s="227" t="s">
        <v>2342</v>
      </c>
      <c r="C1454" s="227" t="s">
        <v>2343</v>
      </c>
      <c r="D1454" s="227" t="s">
        <v>664</v>
      </c>
      <c r="E1454" s="227">
        <v>2</v>
      </c>
      <c r="F1454" s="228">
        <v>31079</v>
      </c>
      <c r="G1454" s="227" t="s">
        <v>235</v>
      </c>
      <c r="H1454" s="229">
        <v>1</v>
      </c>
      <c r="I1454" s="231">
        <v>9</v>
      </c>
      <c r="J1454" s="231"/>
    </row>
    <row r="1455" spans="1:10" x14ac:dyDescent="0.3">
      <c r="A1455" s="227">
        <v>806371</v>
      </c>
      <c r="B1455" s="227" t="s">
        <v>2346</v>
      </c>
      <c r="C1455" s="227" t="s">
        <v>310</v>
      </c>
      <c r="D1455" s="227" t="s">
        <v>631</v>
      </c>
      <c r="E1455" s="227">
        <v>2</v>
      </c>
      <c r="F1455" s="228">
        <v>33604</v>
      </c>
      <c r="G1455" s="227" t="s">
        <v>235</v>
      </c>
      <c r="H1455" s="229">
        <v>1</v>
      </c>
      <c r="I1455" s="231">
        <v>9</v>
      </c>
      <c r="J1455" s="231"/>
    </row>
    <row r="1456" spans="1:10" x14ac:dyDescent="0.3">
      <c r="A1456" s="227">
        <v>806409</v>
      </c>
      <c r="B1456" s="227" t="s">
        <v>2349</v>
      </c>
      <c r="C1456" s="227" t="s">
        <v>133</v>
      </c>
      <c r="D1456" s="227" t="s">
        <v>749</v>
      </c>
      <c r="E1456" s="227">
        <v>2</v>
      </c>
      <c r="F1456" s="228">
        <v>32905</v>
      </c>
      <c r="G1456" s="227" t="s">
        <v>235</v>
      </c>
      <c r="H1456" s="229">
        <v>1</v>
      </c>
      <c r="I1456" s="231">
        <v>9</v>
      </c>
      <c r="J1456" s="231"/>
    </row>
    <row r="1457" spans="1:10" x14ac:dyDescent="0.3">
      <c r="A1457" s="227">
        <v>806761</v>
      </c>
      <c r="B1457" s="227" t="s">
        <v>2363</v>
      </c>
      <c r="C1457" s="227" t="s">
        <v>94</v>
      </c>
      <c r="D1457" s="227" t="s">
        <v>573</v>
      </c>
      <c r="E1457" s="227">
        <v>2</v>
      </c>
      <c r="F1457" s="228">
        <v>36434</v>
      </c>
      <c r="G1457" s="227" t="s">
        <v>549</v>
      </c>
      <c r="H1457" s="229">
        <v>1</v>
      </c>
      <c r="I1457" s="231">
        <v>9</v>
      </c>
      <c r="J1457" s="231"/>
    </row>
    <row r="1458" spans="1:10" x14ac:dyDescent="0.3">
      <c r="A1458" s="227">
        <v>806892</v>
      </c>
      <c r="B1458" s="227" t="s">
        <v>2375</v>
      </c>
      <c r="C1458" s="227" t="s">
        <v>285</v>
      </c>
      <c r="D1458" s="227" t="s">
        <v>687</v>
      </c>
      <c r="E1458" s="227">
        <v>2</v>
      </c>
      <c r="G1458" s="227" t="s">
        <v>235</v>
      </c>
      <c r="H1458" s="229">
        <v>1</v>
      </c>
      <c r="I1458" s="231">
        <v>9</v>
      </c>
      <c r="J1458" s="231"/>
    </row>
    <row r="1459" spans="1:10" x14ac:dyDescent="0.3">
      <c r="A1459" s="227">
        <v>806991</v>
      </c>
      <c r="B1459" s="227" t="s">
        <v>2379</v>
      </c>
      <c r="C1459" s="227" t="s">
        <v>389</v>
      </c>
      <c r="D1459" s="227" t="s">
        <v>976</v>
      </c>
      <c r="E1459" s="227">
        <v>2</v>
      </c>
      <c r="H1459" s="229">
        <v>1</v>
      </c>
      <c r="I1459" s="231">
        <v>9</v>
      </c>
      <c r="J1459" s="231"/>
    </row>
    <row r="1460" spans="1:10" x14ac:dyDescent="0.3">
      <c r="A1460" s="227">
        <v>807079</v>
      </c>
      <c r="B1460" s="227" t="s">
        <v>2390</v>
      </c>
      <c r="C1460" s="227" t="s">
        <v>107</v>
      </c>
      <c r="D1460" s="227" t="s">
        <v>1676</v>
      </c>
      <c r="E1460" s="227">
        <v>2</v>
      </c>
      <c r="F1460" s="228">
        <v>36161</v>
      </c>
      <c r="G1460" s="227" t="s">
        <v>235</v>
      </c>
      <c r="H1460" s="229">
        <v>1</v>
      </c>
      <c r="I1460" s="231">
        <v>9</v>
      </c>
      <c r="J1460" s="231"/>
    </row>
    <row r="1461" spans="1:10" x14ac:dyDescent="0.3">
      <c r="A1461" s="227">
        <v>807166</v>
      </c>
      <c r="B1461" s="227" t="s">
        <v>2401</v>
      </c>
      <c r="C1461" s="227" t="s">
        <v>68</v>
      </c>
      <c r="D1461" s="227" t="s">
        <v>2402</v>
      </c>
      <c r="E1461" s="227">
        <v>2</v>
      </c>
      <c r="F1461" s="228">
        <v>35918</v>
      </c>
      <c r="G1461" s="227" t="s">
        <v>235</v>
      </c>
      <c r="H1461" s="229">
        <v>1</v>
      </c>
      <c r="I1461" s="231">
        <v>9</v>
      </c>
      <c r="J1461" s="231"/>
    </row>
    <row r="1462" spans="1:10" x14ac:dyDescent="0.3">
      <c r="A1462" s="227">
        <v>807232</v>
      </c>
      <c r="B1462" s="227" t="s">
        <v>1891</v>
      </c>
      <c r="C1462" s="227" t="s">
        <v>155</v>
      </c>
      <c r="D1462" s="227" t="s">
        <v>600</v>
      </c>
      <c r="E1462" s="227">
        <v>2</v>
      </c>
      <c r="F1462" s="228">
        <v>34388</v>
      </c>
      <c r="G1462" s="227" t="s">
        <v>235</v>
      </c>
      <c r="H1462" s="229">
        <v>1</v>
      </c>
      <c r="I1462" s="231">
        <v>9</v>
      </c>
      <c r="J1462" s="231"/>
    </row>
    <row r="1463" spans="1:10" x14ac:dyDescent="0.3">
      <c r="A1463" s="227">
        <v>807321</v>
      </c>
      <c r="B1463" s="227" t="s">
        <v>2409</v>
      </c>
      <c r="C1463" s="227" t="s">
        <v>89</v>
      </c>
      <c r="D1463" s="227" t="s">
        <v>844</v>
      </c>
      <c r="E1463" s="227">
        <v>2</v>
      </c>
      <c r="F1463" s="228">
        <v>31048</v>
      </c>
      <c r="G1463" s="227" t="s">
        <v>1173</v>
      </c>
      <c r="H1463" s="229">
        <v>1</v>
      </c>
      <c r="I1463" s="231">
        <v>9</v>
      </c>
      <c r="J1463" s="231"/>
    </row>
    <row r="1464" spans="1:10" x14ac:dyDescent="0.3">
      <c r="A1464" s="227">
        <v>807560</v>
      </c>
      <c r="B1464" s="227" t="s">
        <v>2420</v>
      </c>
      <c r="C1464" s="227" t="s">
        <v>66</v>
      </c>
      <c r="D1464" s="227" t="s">
        <v>545</v>
      </c>
      <c r="E1464" s="227">
        <v>2</v>
      </c>
      <c r="F1464" s="228">
        <v>29967</v>
      </c>
      <c r="G1464" s="227" t="s">
        <v>235</v>
      </c>
      <c r="H1464" s="229">
        <v>1</v>
      </c>
      <c r="I1464" s="231">
        <v>9</v>
      </c>
      <c r="J1464" s="231"/>
    </row>
    <row r="1465" spans="1:10" x14ac:dyDescent="0.3">
      <c r="A1465" s="227">
        <v>807577</v>
      </c>
      <c r="B1465" s="227" t="s">
        <v>2423</v>
      </c>
      <c r="C1465" s="227" t="s">
        <v>369</v>
      </c>
      <c r="D1465" s="227" t="s">
        <v>848</v>
      </c>
      <c r="E1465" s="227">
        <v>2</v>
      </c>
      <c r="H1465" s="229">
        <v>1</v>
      </c>
      <c r="I1465" s="231">
        <v>9</v>
      </c>
      <c r="J1465" s="231"/>
    </row>
    <row r="1466" spans="1:10" x14ac:dyDescent="0.3">
      <c r="A1466" s="227">
        <v>807578</v>
      </c>
      <c r="B1466" s="227" t="s">
        <v>2424</v>
      </c>
      <c r="C1466" s="227" t="s">
        <v>69</v>
      </c>
      <c r="D1466" s="227" t="s">
        <v>500</v>
      </c>
      <c r="E1466" s="227">
        <v>2</v>
      </c>
      <c r="H1466" s="229">
        <v>1</v>
      </c>
      <c r="I1466" s="231">
        <v>9</v>
      </c>
      <c r="J1466" s="231"/>
    </row>
    <row r="1467" spans="1:10" x14ac:dyDescent="0.3">
      <c r="A1467" s="227">
        <v>807611</v>
      </c>
      <c r="B1467" s="227" t="s">
        <v>2430</v>
      </c>
      <c r="C1467" s="227" t="s">
        <v>66</v>
      </c>
      <c r="D1467" s="227" t="s">
        <v>655</v>
      </c>
      <c r="E1467" s="227">
        <v>2</v>
      </c>
      <c r="H1467" s="229">
        <v>1</v>
      </c>
      <c r="I1467" s="231">
        <v>9</v>
      </c>
      <c r="J1467" s="231"/>
    </row>
    <row r="1468" spans="1:10" x14ac:dyDescent="0.3">
      <c r="A1468" s="227">
        <v>807620</v>
      </c>
      <c r="B1468" s="227" t="s">
        <v>2431</v>
      </c>
      <c r="C1468" s="227" t="s">
        <v>64</v>
      </c>
      <c r="D1468" s="227" t="s">
        <v>945</v>
      </c>
      <c r="E1468" s="227">
        <v>2</v>
      </c>
      <c r="F1468" s="228">
        <v>32204</v>
      </c>
      <c r="G1468" s="227" t="s">
        <v>518</v>
      </c>
      <c r="H1468" s="229">
        <v>1</v>
      </c>
      <c r="I1468" s="231">
        <v>9</v>
      </c>
      <c r="J1468" s="231"/>
    </row>
    <row r="1469" spans="1:10" x14ac:dyDescent="0.3">
      <c r="A1469" s="227">
        <v>807658</v>
      </c>
      <c r="B1469" s="227" t="s">
        <v>2434</v>
      </c>
      <c r="C1469" s="227" t="s">
        <v>312</v>
      </c>
      <c r="D1469" s="227" t="s">
        <v>509</v>
      </c>
      <c r="E1469" s="227">
        <v>2</v>
      </c>
      <c r="F1469" s="228">
        <v>35953</v>
      </c>
      <c r="G1469" s="227" t="s">
        <v>235</v>
      </c>
      <c r="H1469" s="229">
        <v>1</v>
      </c>
      <c r="I1469" s="231">
        <v>9</v>
      </c>
      <c r="J1469" s="231"/>
    </row>
    <row r="1470" spans="1:10" x14ac:dyDescent="0.3">
      <c r="A1470" s="227">
        <v>808124</v>
      </c>
      <c r="B1470" s="227" t="s">
        <v>2465</v>
      </c>
      <c r="C1470" s="227" t="s">
        <v>122</v>
      </c>
      <c r="D1470" s="227" t="s">
        <v>531</v>
      </c>
      <c r="E1470" s="227">
        <v>2</v>
      </c>
      <c r="F1470" s="228">
        <v>35525</v>
      </c>
      <c r="G1470" s="227" t="s">
        <v>251</v>
      </c>
      <c r="H1470" s="229">
        <v>1</v>
      </c>
      <c r="I1470" s="231">
        <v>9</v>
      </c>
      <c r="J1470" s="231"/>
    </row>
    <row r="1471" spans="1:10" x14ac:dyDescent="0.3">
      <c r="A1471" s="227">
        <v>808130</v>
      </c>
      <c r="B1471" s="227" t="s">
        <v>2466</v>
      </c>
      <c r="C1471" s="227" t="s">
        <v>122</v>
      </c>
      <c r="D1471" s="227" t="s">
        <v>638</v>
      </c>
      <c r="E1471" s="227">
        <v>2</v>
      </c>
      <c r="F1471" s="228">
        <v>34129</v>
      </c>
      <c r="G1471" s="227" t="s">
        <v>235</v>
      </c>
      <c r="H1471" s="229">
        <v>1</v>
      </c>
      <c r="I1471" s="231">
        <v>9</v>
      </c>
      <c r="J1471" s="231"/>
    </row>
    <row r="1472" spans="1:10" x14ac:dyDescent="0.3">
      <c r="A1472" s="227">
        <v>808168</v>
      </c>
      <c r="B1472" s="227" t="s">
        <v>2469</v>
      </c>
      <c r="C1472" s="227" t="s">
        <v>70</v>
      </c>
      <c r="D1472" s="227" t="s">
        <v>820</v>
      </c>
      <c r="E1472" s="227">
        <v>2</v>
      </c>
      <c r="F1472" s="228">
        <v>35096</v>
      </c>
      <c r="G1472" s="227" t="s">
        <v>1215</v>
      </c>
      <c r="H1472" s="229">
        <v>1</v>
      </c>
      <c r="I1472" s="231">
        <v>9</v>
      </c>
      <c r="J1472" s="231"/>
    </row>
    <row r="1473" spans="1:10" x14ac:dyDescent="0.3">
      <c r="A1473" s="227">
        <v>808550</v>
      </c>
      <c r="B1473" s="227" t="s">
        <v>2495</v>
      </c>
      <c r="C1473" s="227" t="s">
        <v>2496</v>
      </c>
      <c r="D1473" s="227" t="s">
        <v>947</v>
      </c>
      <c r="E1473" s="227">
        <v>2</v>
      </c>
      <c r="F1473" s="228">
        <v>35091</v>
      </c>
      <c r="G1473" s="227" t="s">
        <v>586</v>
      </c>
      <c r="H1473" s="229">
        <v>1</v>
      </c>
      <c r="I1473" s="231">
        <v>9</v>
      </c>
      <c r="J1473" s="231"/>
    </row>
    <row r="1474" spans="1:10" x14ac:dyDescent="0.3">
      <c r="A1474" s="227">
        <v>808892</v>
      </c>
      <c r="B1474" s="227" t="s">
        <v>2532</v>
      </c>
      <c r="C1474" s="227" t="s">
        <v>102</v>
      </c>
      <c r="D1474" s="227" t="s">
        <v>421</v>
      </c>
      <c r="E1474" s="227">
        <v>2</v>
      </c>
      <c r="F1474" s="228">
        <v>36526</v>
      </c>
      <c r="G1474" s="227" t="s">
        <v>586</v>
      </c>
      <c r="H1474" s="229">
        <v>1</v>
      </c>
      <c r="I1474" s="231">
        <v>9</v>
      </c>
      <c r="J1474" s="231"/>
    </row>
    <row r="1475" spans="1:10" x14ac:dyDescent="0.3">
      <c r="A1475" s="227">
        <v>808921</v>
      </c>
      <c r="B1475" s="227" t="s">
        <v>2540</v>
      </c>
      <c r="C1475" s="227" t="s">
        <v>418</v>
      </c>
      <c r="D1475" s="227" t="s">
        <v>765</v>
      </c>
      <c r="E1475" s="227">
        <v>2</v>
      </c>
      <c r="F1475" s="228">
        <v>35570</v>
      </c>
      <c r="G1475" s="227" t="s">
        <v>2541</v>
      </c>
      <c r="H1475" s="229">
        <v>1</v>
      </c>
      <c r="I1475" s="231">
        <v>9</v>
      </c>
      <c r="J1475" s="231"/>
    </row>
    <row r="1476" spans="1:10" x14ac:dyDescent="0.3">
      <c r="A1476" s="227">
        <v>809085</v>
      </c>
      <c r="B1476" s="227" t="s">
        <v>2556</v>
      </c>
      <c r="C1476" s="227" t="s">
        <v>2557</v>
      </c>
      <c r="D1476" s="227" t="s">
        <v>650</v>
      </c>
      <c r="E1476" s="227">
        <v>2</v>
      </c>
      <c r="F1476" s="228">
        <v>31327</v>
      </c>
      <c r="G1476" s="227" t="s">
        <v>235</v>
      </c>
      <c r="H1476" s="229">
        <v>1</v>
      </c>
      <c r="I1476" s="231">
        <v>9</v>
      </c>
      <c r="J1476" s="231"/>
    </row>
    <row r="1477" spans="1:10" x14ac:dyDescent="0.3">
      <c r="A1477" s="227">
        <v>809107</v>
      </c>
      <c r="B1477" s="227" t="s">
        <v>2563</v>
      </c>
      <c r="C1477" s="227" t="s">
        <v>68</v>
      </c>
      <c r="D1477" s="227" t="s">
        <v>1220</v>
      </c>
      <c r="E1477" s="227">
        <v>2</v>
      </c>
      <c r="F1477" s="228">
        <v>34335</v>
      </c>
      <c r="G1477" s="227" t="s">
        <v>504</v>
      </c>
      <c r="H1477" s="229">
        <v>1</v>
      </c>
      <c r="I1477" s="231">
        <v>9</v>
      </c>
      <c r="J1477" s="231"/>
    </row>
    <row r="1478" spans="1:10" x14ac:dyDescent="0.3">
      <c r="A1478" s="227">
        <v>809155</v>
      </c>
      <c r="B1478" s="227" t="s">
        <v>2572</v>
      </c>
      <c r="C1478" s="227" t="s">
        <v>2573</v>
      </c>
      <c r="D1478" s="227" t="s">
        <v>529</v>
      </c>
      <c r="E1478" s="227">
        <v>2</v>
      </c>
      <c r="F1478" s="228">
        <v>35901</v>
      </c>
      <c r="G1478" s="227" t="s">
        <v>235</v>
      </c>
      <c r="H1478" s="229">
        <v>1</v>
      </c>
      <c r="I1478" s="231">
        <v>9</v>
      </c>
      <c r="J1478" s="231"/>
    </row>
    <row r="1479" spans="1:10" x14ac:dyDescent="0.3">
      <c r="A1479" s="227">
        <v>809158</v>
      </c>
      <c r="B1479" s="227" t="s">
        <v>2574</v>
      </c>
      <c r="C1479" s="227" t="s">
        <v>67</v>
      </c>
      <c r="D1479" s="227" t="s">
        <v>551</v>
      </c>
      <c r="E1479" s="227">
        <v>2</v>
      </c>
      <c r="F1479" s="228">
        <v>34477</v>
      </c>
      <c r="G1479" s="227" t="s">
        <v>2575</v>
      </c>
      <c r="H1479" s="229">
        <v>1</v>
      </c>
      <c r="I1479" s="231">
        <v>9</v>
      </c>
      <c r="J1479" s="231"/>
    </row>
    <row r="1480" spans="1:10" x14ac:dyDescent="0.3">
      <c r="A1480" s="227">
        <v>809231</v>
      </c>
      <c r="B1480" s="227" t="s">
        <v>2585</v>
      </c>
      <c r="C1480" s="227" t="s">
        <v>2586</v>
      </c>
      <c r="D1480" s="227" t="s">
        <v>781</v>
      </c>
      <c r="E1480" s="227">
        <v>2</v>
      </c>
      <c r="F1480" s="228">
        <v>35454</v>
      </c>
      <c r="G1480" s="227" t="s">
        <v>235</v>
      </c>
      <c r="H1480" s="229">
        <v>1</v>
      </c>
      <c r="I1480" s="231">
        <v>9</v>
      </c>
      <c r="J1480" s="231"/>
    </row>
    <row r="1481" spans="1:10" x14ac:dyDescent="0.3">
      <c r="A1481" s="227">
        <v>810283</v>
      </c>
      <c r="B1481" s="227" t="s">
        <v>2690</v>
      </c>
      <c r="C1481" s="227" t="s">
        <v>2691</v>
      </c>
      <c r="D1481" s="227" t="s">
        <v>523</v>
      </c>
      <c r="E1481" s="227">
        <v>2</v>
      </c>
      <c r="F1481" s="228">
        <v>36161</v>
      </c>
      <c r="G1481" s="227" t="s">
        <v>253</v>
      </c>
      <c r="H1481" s="229">
        <v>1</v>
      </c>
      <c r="I1481" s="231">
        <v>9</v>
      </c>
      <c r="J1481" s="231"/>
    </row>
    <row r="1482" spans="1:10" x14ac:dyDescent="0.3">
      <c r="A1482" s="227">
        <v>810429</v>
      </c>
      <c r="B1482" s="227" t="s">
        <v>2715</v>
      </c>
      <c r="C1482" s="227" t="s">
        <v>99</v>
      </c>
      <c r="D1482" s="227" t="s">
        <v>573</v>
      </c>
      <c r="E1482" s="227">
        <v>2</v>
      </c>
      <c r="F1482" s="228">
        <v>35457</v>
      </c>
      <c r="G1482" s="227" t="s">
        <v>235</v>
      </c>
      <c r="H1482" s="229">
        <v>1</v>
      </c>
      <c r="I1482" s="231">
        <v>9</v>
      </c>
      <c r="J1482" s="231"/>
    </row>
    <row r="1483" spans="1:10" x14ac:dyDescent="0.3">
      <c r="A1483" s="227">
        <v>810579</v>
      </c>
      <c r="B1483" s="227" t="s">
        <v>2729</v>
      </c>
      <c r="C1483" s="227" t="s">
        <v>67</v>
      </c>
      <c r="D1483" s="227" t="s">
        <v>2256</v>
      </c>
      <c r="E1483" s="227">
        <v>2</v>
      </c>
      <c r="F1483" s="228">
        <v>36678</v>
      </c>
      <c r="G1483" s="227" t="s">
        <v>235</v>
      </c>
      <c r="H1483" s="229">
        <v>1</v>
      </c>
      <c r="I1483" s="231">
        <v>9</v>
      </c>
      <c r="J1483" s="231"/>
    </row>
    <row r="1484" spans="1:10" x14ac:dyDescent="0.3">
      <c r="A1484" s="227">
        <v>810620</v>
      </c>
      <c r="B1484" s="227" t="s">
        <v>2733</v>
      </c>
      <c r="C1484" s="227" t="s">
        <v>67</v>
      </c>
      <c r="D1484" s="227" t="s">
        <v>2256</v>
      </c>
      <c r="E1484" s="227">
        <v>2</v>
      </c>
      <c r="F1484" s="228">
        <v>36678</v>
      </c>
      <c r="G1484" s="227" t="s">
        <v>235</v>
      </c>
      <c r="H1484" s="229">
        <v>1</v>
      </c>
      <c r="I1484" s="231">
        <v>9</v>
      </c>
      <c r="J1484" s="231"/>
    </row>
    <row r="1485" spans="1:10" x14ac:dyDescent="0.3">
      <c r="A1485" s="227">
        <v>810799</v>
      </c>
      <c r="B1485" s="227" t="s">
        <v>2750</v>
      </c>
      <c r="C1485" s="227" t="s">
        <v>191</v>
      </c>
      <c r="D1485" s="227" t="s">
        <v>573</v>
      </c>
      <c r="E1485" s="227">
        <v>2</v>
      </c>
      <c r="F1485" s="228">
        <v>35796</v>
      </c>
      <c r="G1485" s="227" t="s">
        <v>235</v>
      </c>
      <c r="H1485" s="229">
        <v>1</v>
      </c>
      <c r="I1485" s="231">
        <v>9</v>
      </c>
      <c r="J1485" s="231"/>
    </row>
    <row r="1486" spans="1:10" x14ac:dyDescent="0.3">
      <c r="A1486" s="227">
        <v>810882</v>
      </c>
      <c r="B1486" s="227" t="s">
        <v>2759</v>
      </c>
      <c r="C1486" s="227" t="s">
        <v>1201</v>
      </c>
      <c r="D1486" s="227" t="s">
        <v>2760</v>
      </c>
      <c r="E1486" s="227">
        <v>2</v>
      </c>
      <c r="H1486" s="229">
        <v>1</v>
      </c>
      <c r="I1486" s="231">
        <v>9</v>
      </c>
      <c r="J1486" s="231"/>
    </row>
    <row r="1487" spans="1:10" x14ac:dyDescent="0.3">
      <c r="A1487" s="227">
        <v>810908</v>
      </c>
      <c r="B1487" s="227" t="s">
        <v>2768</v>
      </c>
      <c r="C1487" s="227" t="s">
        <v>102</v>
      </c>
      <c r="D1487" s="227" t="s">
        <v>633</v>
      </c>
      <c r="E1487" s="227">
        <v>2</v>
      </c>
      <c r="F1487" s="228">
        <v>32509</v>
      </c>
      <c r="G1487" s="227" t="s">
        <v>237</v>
      </c>
      <c r="H1487" s="229">
        <v>1</v>
      </c>
      <c r="I1487" s="231">
        <v>9</v>
      </c>
      <c r="J1487" s="231"/>
    </row>
    <row r="1488" spans="1:10" x14ac:dyDescent="0.3">
      <c r="A1488" s="227">
        <v>810939</v>
      </c>
      <c r="B1488" s="227" t="s">
        <v>2776</v>
      </c>
      <c r="C1488" s="227" t="s">
        <v>87</v>
      </c>
      <c r="D1488" s="227" t="s">
        <v>717</v>
      </c>
      <c r="E1488" s="227">
        <v>2</v>
      </c>
      <c r="F1488" s="228">
        <v>32874</v>
      </c>
      <c r="G1488" s="227" t="s">
        <v>586</v>
      </c>
      <c r="H1488" s="229">
        <v>1</v>
      </c>
      <c r="I1488" s="231">
        <v>9</v>
      </c>
      <c r="J1488" s="231"/>
    </row>
    <row r="1489" spans="1:10" x14ac:dyDescent="0.3">
      <c r="A1489" s="227">
        <v>810961</v>
      </c>
      <c r="B1489" s="227" t="s">
        <v>2780</v>
      </c>
      <c r="C1489" s="227" t="s">
        <v>69</v>
      </c>
      <c r="D1489" s="227" t="s">
        <v>569</v>
      </c>
      <c r="E1489" s="227">
        <v>2</v>
      </c>
      <c r="F1489" s="228">
        <v>28534</v>
      </c>
      <c r="G1489" s="227" t="s">
        <v>2781</v>
      </c>
      <c r="H1489" s="229">
        <v>1</v>
      </c>
      <c r="I1489" s="231">
        <v>9</v>
      </c>
      <c r="J1489" s="231"/>
    </row>
    <row r="1490" spans="1:10" x14ac:dyDescent="0.3">
      <c r="A1490" s="227">
        <v>810982</v>
      </c>
      <c r="B1490" s="227" t="s">
        <v>2786</v>
      </c>
      <c r="C1490" s="227" t="s">
        <v>2787</v>
      </c>
      <c r="D1490" s="227" t="s">
        <v>2788</v>
      </c>
      <c r="E1490" s="227">
        <v>2</v>
      </c>
      <c r="F1490" s="228">
        <v>35459</v>
      </c>
      <c r="G1490" s="227" t="s">
        <v>235</v>
      </c>
      <c r="H1490" s="229">
        <v>1</v>
      </c>
      <c r="I1490" s="231">
        <v>9</v>
      </c>
      <c r="J1490" s="231"/>
    </row>
    <row r="1491" spans="1:10" x14ac:dyDescent="0.3">
      <c r="A1491" s="227">
        <v>811065</v>
      </c>
      <c r="B1491" s="227" t="s">
        <v>2799</v>
      </c>
      <c r="C1491" s="227" t="s">
        <v>2800</v>
      </c>
      <c r="D1491" s="227" t="s">
        <v>2801</v>
      </c>
      <c r="E1491" s="227">
        <v>2</v>
      </c>
      <c r="F1491" s="228">
        <v>33453</v>
      </c>
      <c r="G1491" s="227" t="s">
        <v>1204</v>
      </c>
      <c r="H1491" s="229">
        <v>1</v>
      </c>
      <c r="I1491" s="231">
        <v>9</v>
      </c>
      <c r="J1491" s="231"/>
    </row>
    <row r="1492" spans="1:10" x14ac:dyDescent="0.3">
      <c r="A1492" s="227">
        <v>811070</v>
      </c>
      <c r="B1492" s="227" t="s">
        <v>2802</v>
      </c>
      <c r="C1492" s="227" t="s">
        <v>356</v>
      </c>
      <c r="D1492" s="227" t="s">
        <v>679</v>
      </c>
      <c r="E1492" s="227">
        <v>2</v>
      </c>
      <c r="F1492" s="228">
        <v>35328</v>
      </c>
      <c r="G1492" s="227" t="s">
        <v>586</v>
      </c>
      <c r="H1492" s="229">
        <v>1</v>
      </c>
      <c r="I1492" s="231">
        <v>9</v>
      </c>
      <c r="J1492" s="231"/>
    </row>
    <row r="1493" spans="1:10" x14ac:dyDescent="0.3">
      <c r="A1493" s="227">
        <v>811118</v>
      </c>
      <c r="B1493" s="227" t="s">
        <v>2815</v>
      </c>
      <c r="C1493" s="227" t="s">
        <v>455</v>
      </c>
      <c r="D1493" s="227" t="s">
        <v>787</v>
      </c>
      <c r="E1493" s="227">
        <v>2</v>
      </c>
      <c r="F1493" s="228">
        <v>35796</v>
      </c>
      <c r="G1493" s="227" t="s">
        <v>235</v>
      </c>
      <c r="H1493" s="229">
        <v>1</v>
      </c>
      <c r="I1493" s="231">
        <v>9</v>
      </c>
      <c r="J1493" s="231"/>
    </row>
    <row r="1494" spans="1:10" x14ac:dyDescent="0.3">
      <c r="A1494" s="227">
        <v>811119</v>
      </c>
      <c r="B1494" s="227" t="s">
        <v>2816</v>
      </c>
      <c r="C1494" s="227" t="s">
        <v>1251</v>
      </c>
      <c r="D1494" s="227" t="s">
        <v>2192</v>
      </c>
      <c r="E1494" s="227">
        <v>2</v>
      </c>
      <c r="F1494" s="228">
        <v>36234</v>
      </c>
      <c r="G1494" s="227" t="s">
        <v>630</v>
      </c>
      <c r="H1494" s="229">
        <v>1</v>
      </c>
      <c r="I1494" s="231">
        <v>9</v>
      </c>
      <c r="J1494" s="231"/>
    </row>
    <row r="1495" spans="1:10" x14ac:dyDescent="0.3">
      <c r="A1495" s="227">
        <v>811140</v>
      </c>
      <c r="B1495" s="227" t="s">
        <v>2821</v>
      </c>
      <c r="C1495" s="227" t="s">
        <v>165</v>
      </c>
      <c r="D1495" s="227" t="s">
        <v>567</v>
      </c>
      <c r="E1495" s="227">
        <v>2</v>
      </c>
      <c r="H1495" s="229">
        <v>1</v>
      </c>
      <c r="I1495" s="231">
        <v>9</v>
      </c>
      <c r="J1495" s="231"/>
    </row>
    <row r="1496" spans="1:10" x14ac:dyDescent="0.3">
      <c r="A1496" s="227">
        <v>811216</v>
      </c>
      <c r="B1496" s="227" t="s">
        <v>2833</v>
      </c>
      <c r="C1496" s="227" t="s">
        <v>456</v>
      </c>
      <c r="D1496" s="227" t="s">
        <v>690</v>
      </c>
      <c r="E1496" s="227">
        <v>2</v>
      </c>
      <c r="F1496" s="228">
        <v>33044</v>
      </c>
      <c r="G1496" s="227" t="s">
        <v>2834</v>
      </c>
      <c r="H1496" s="229">
        <v>1</v>
      </c>
      <c r="I1496" s="231">
        <v>9</v>
      </c>
      <c r="J1496" s="231"/>
    </row>
    <row r="1497" spans="1:10" x14ac:dyDescent="0.3">
      <c r="A1497" s="227">
        <v>811220</v>
      </c>
      <c r="B1497" s="227" t="s">
        <v>2835</v>
      </c>
      <c r="C1497" s="227" t="s">
        <v>86</v>
      </c>
      <c r="D1497" s="227" t="s">
        <v>608</v>
      </c>
      <c r="E1497" s="227">
        <v>2</v>
      </c>
      <c r="F1497" s="228">
        <v>31778</v>
      </c>
      <c r="G1497" s="227" t="s">
        <v>235</v>
      </c>
      <c r="H1497" s="229">
        <v>1</v>
      </c>
      <c r="I1497" s="231">
        <v>9</v>
      </c>
      <c r="J1497" s="231"/>
    </row>
    <row r="1498" spans="1:10" x14ac:dyDescent="0.3">
      <c r="A1498" s="227">
        <v>811298</v>
      </c>
      <c r="B1498" s="227" t="s">
        <v>2858</v>
      </c>
      <c r="C1498" s="227" t="s">
        <v>66</v>
      </c>
      <c r="D1498" s="227" t="s">
        <v>2859</v>
      </c>
      <c r="E1498" s="227">
        <v>2</v>
      </c>
      <c r="F1498" s="228">
        <v>32255</v>
      </c>
      <c r="G1498" s="227" t="s">
        <v>802</v>
      </c>
      <c r="H1498" s="229">
        <v>1</v>
      </c>
      <c r="I1498" s="231">
        <v>9</v>
      </c>
      <c r="J1498" s="231"/>
    </row>
    <row r="1499" spans="1:10" x14ac:dyDescent="0.3">
      <c r="A1499" s="227">
        <v>811356</v>
      </c>
      <c r="B1499" s="227" t="s">
        <v>2871</v>
      </c>
      <c r="C1499" s="227" t="s">
        <v>403</v>
      </c>
      <c r="D1499" s="227" t="s">
        <v>836</v>
      </c>
      <c r="E1499" s="227">
        <v>2</v>
      </c>
      <c r="F1499" s="228">
        <v>35431</v>
      </c>
      <c r="G1499" s="227" t="s">
        <v>237</v>
      </c>
      <c r="H1499" s="229">
        <v>1</v>
      </c>
      <c r="I1499" s="231">
        <v>9</v>
      </c>
      <c r="J1499" s="231"/>
    </row>
    <row r="1500" spans="1:10" x14ac:dyDescent="0.3">
      <c r="A1500" s="227">
        <v>811383</v>
      </c>
      <c r="B1500" s="227" t="s">
        <v>2872</v>
      </c>
      <c r="C1500" s="227" t="s">
        <v>323</v>
      </c>
      <c r="D1500" s="227" t="s">
        <v>562</v>
      </c>
      <c r="E1500" s="227">
        <v>2</v>
      </c>
      <c r="F1500" s="228">
        <v>35796</v>
      </c>
      <c r="G1500" s="227" t="s">
        <v>235</v>
      </c>
      <c r="H1500" s="229">
        <v>1</v>
      </c>
      <c r="I1500" s="231">
        <v>9</v>
      </c>
      <c r="J1500" s="231"/>
    </row>
    <row r="1501" spans="1:10" x14ac:dyDescent="0.3">
      <c r="A1501" s="227">
        <v>811384</v>
      </c>
      <c r="B1501" s="227" t="s">
        <v>2873</v>
      </c>
      <c r="C1501" s="227" t="s">
        <v>105</v>
      </c>
      <c r="D1501" s="227" t="s">
        <v>782</v>
      </c>
      <c r="E1501" s="227">
        <v>2</v>
      </c>
      <c r="F1501" s="228">
        <v>33431</v>
      </c>
      <c r="G1501" s="227" t="s">
        <v>235</v>
      </c>
      <c r="H1501" s="229">
        <v>1</v>
      </c>
      <c r="I1501" s="231">
        <v>9</v>
      </c>
      <c r="J1501" s="231"/>
    </row>
    <row r="1502" spans="1:10" x14ac:dyDescent="0.3">
      <c r="A1502" s="227">
        <v>811414</v>
      </c>
      <c r="B1502" s="227" t="s">
        <v>2877</v>
      </c>
      <c r="C1502" s="227" t="s">
        <v>160</v>
      </c>
      <c r="D1502" s="227" t="s">
        <v>627</v>
      </c>
      <c r="E1502" s="227">
        <v>2</v>
      </c>
      <c r="F1502" s="228">
        <v>35624</v>
      </c>
      <c r="G1502" s="227" t="s">
        <v>235</v>
      </c>
      <c r="H1502" s="229">
        <v>1</v>
      </c>
      <c r="I1502" s="231">
        <v>9</v>
      </c>
      <c r="J1502" s="231"/>
    </row>
    <row r="1503" spans="1:10" x14ac:dyDescent="0.3">
      <c r="A1503" s="227">
        <v>811440</v>
      </c>
      <c r="B1503" s="227" t="s">
        <v>2884</v>
      </c>
      <c r="C1503" s="227" t="s">
        <v>1343</v>
      </c>
      <c r="D1503" s="227" t="s">
        <v>1089</v>
      </c>
      <c r="E1503" s="227">
        <v>2</v>
      </c>
      <c r="F1503" s="228">
        <v>36084</v>
      </c>
      <c r="G1503" s="227" t="s">
        <v>235</v>
      </c>
      <c r="H1503" s="229">
        <v>1</v>
      </c>
      <c r="I1503" s="231">
        <v>9</v>
      </c>
      <c r="J1503" s="231"/>
    </row>
    <row r="1504" spans="1:10" x14ac:dyDescent="0.3">
      <c r="A1504" s="227">
        <v>811596</v>
      </c>
      <c r="B1504" s="227" t="s">
        <v>2911</v>
      </c>
      <c r="C1504" s="227" t="s">
        <v>67</v>
      </c>
      <c r="D1504" s="227" t="s">
        <v>694</v>
      </c>
      <c r="E1504" s="227">
        <v>2</v>
      </c>
      <c r="F1504" s="228">
        <v>35608</v>
      </c>
      <c r="G1504" s="227" t="s">
        <v>235</v>
      </c>
      <c r="H1504" s="229">
        <v>1</v>
      </c>
      <c r="I1504" s="231">
        <v>9</v>
      </c>
      <c r="J1504" s="231"/>
    </row>
    <row r="1505" spans="1:26" x14ac:dyDescent="0.3">
      <c r="A1505" s="227">
        <v>811617</v>
      </c>
      <c r="B1505" s="227" t="s">
        <v>2915</v>
      </c>
      <c r="C1505" s="227" t="s">
        <v>147</v>
      </c>
      <c r="D1505" s="227" t="s">
        <v>2916</v>
      </c>
      <c r="E1505" s="227">
        <v>2</v>
      </c>
      <c r="G1505" s="227" t="s">
        <v>2917</v>
      </c>
      <c r="H1505" s="229">
        <v>1</v>
      </c>
      <c r="I1505" s="231">
        <v>9</v>
      </c>
      <c r="J1505" s="231"/>
    </row>
    <row r="1506" spans="1:26" x14ac:dyDescent="0.3">
      <c r="A1506" s="227">
        <v>811691</v>
      </c>
      <c r="B1506" s="227" t="s">
        <v>2927</v>
      </c>
      <c r="C1506" s="227" t="s">
        <v>78</v>
      </c>
      <c r="D1506" s="227" t="s">
        <v>633</v>
      </c>
      <c r="E1506" s="227">
        <v>2</v>
      </c>
      <c r="F1506" s="228">
        <v>32181</v>
      </c>
      <c r="G1506" s="227" t="s">
        <v>1329</v>
      </c>
      <c r="H1506" s="229">
        <v>1</v>
      </c>
      <c r="I1506" s="231">
        <v>9</v>
      </c>
      <c r="J1506" s="231"/>
    </row>
    <row r="1507" spans="1:26" x14ac:dyDescent="0.3">
      <c r="A1507" s="227">
        <v>811717</v>
      </c>
      <c r="B1507" s="227" t="s">
        <v>2931</v>
      </c>
      <c r="C1507" s="227" t="s">
        <v>125</v>
      </c>
      <c r="D1507" s="227" t="s">
        <v>2932</v>
      </c>
      <c r="E1507" s="227">
        <v>2</v>
      </c>
      <c r="F1507" s="228">
        <v>34600</v>
      </c>
      <c r="G1507" s="227" t="s">
        <v>253</v>
      </c>
      <c r="H1507" s="229">
        <v>1</v>
      </c>
      <c r="I1507" s="231">
        <v>9</v>
      </c>
      <c r="J1507" s="231"/>
    </row>
    <row r="1508" spans="1:26" x14ac:dyDescent="0.3">
      <c r="A1508" s="227">
        <v>811722</v>
      </c>
      <c r="B1508" s="227" t="s">
        <v>2933</v>
      </c>
      <c r="C1508" s="227" t="s">
        <v>410</v>
      </c>
      <c r="D1508" s="227" t="s">
        <v>2934</v>
      </c>
      <c r="E1508" s="227">
        <v>2</v>
      </c>
      <c r="F1508" s="228">
        <v>35066</v>
      </c>
      <c r="G1508" s="227" t="s">
        <v>658</v>
      </c>
      <c r="H1508" s="229">
        <v>1</v>
      </c>
      <c r="I1508" s="231">
        <v>9</v>
      </c>
      <c r="J1508" s="231"/>
    </row>
    <row r="1509" spans="1:26" x14ac:dyDescent="0.3">
      <c r="A1509" s="227">
        <v>811744</v>
      </c>
      <c r="B1509" s="227" t="s">
        <v>2938</v>
      </c>
      <c r="C1509" s="227" t="s">
        <v>64</v>
      </c>
      <c r="D1509" s="227" t="s">
        <v>762</v>
      </c>
      <c r="E1509" s="227">
        <v>2</v>
      </c>
      <c r="F1509" s="228">
        <v>34804</v>
      </c>
      <c r="G1509" s="227" t="s">
        <v>2939</v>
      </c>
      <c r="H1509" s="229">
        <v>1</v>
      </c>
      <c r="I1509" s="231">
        <v>9</v>
      </c>
      <c r="J1509" s="231"/>
    </row>
    <row r="1510" spans="1:26" x14ac:dyDescent="0.3">
      <c r="A1510" s="227">
        <v>811748</v>
      </c>
      <c r="B1510" s="227" t="s">
        <v>2940</v>
      </c>
      <c r="C1510" s="227" t="s">
        <v>318</v>
      </c>
      <c r="D1510" s="227" t="s">
        <v>686</v>
      </c>
      <c r="E1510" s="227">
        <v>2</v>
      </c>
      <c r="F1510" s="228">
        <v>33978</v>
      </c>
      <c r="G1510" s="227" t="s">
        <v>251</v>
      </c>
      <c r="H1510" s="229">
        <v>1</v>
      </c>
      <c r="I1510" s="231">
        <v>9</v>
      </c>
      <c r="J1510" s="231"/>
    </row>
    <row r="1511" spans="1:26" x14ac:dyDescent="0.3">
      <c r="A1511" s="227">
        <v>811816</v>
      </c>
      <c r="B1511" s="227" t="s">
        <v>2950</v>
      </c>
      <c r="C1511" s="227" t="s">
        <v>61</v>
      </c>
      <c r="D1511" s="227" t="s">
        <v>1058</v>
      </c>
      <c r="E1511" s="227">
        <v>2</v>
      </c>
      <c r="F1511" s="228">
        <v>35796</v>
      </c>
      <c r="G1511" s="227" t="s">
        <v>586</v>
      </c>
      <c r="H1511" s="229">
        <v>1</v>
      </c>
      <c r="I1511" s="231">
        <v>9</v>
      </c>
      <c r="J1511" s="231"/>
    </row>
    <row r="1512" spans="1:26" x14ac:dyDescent="0.3">
      <c r="A1512" s="227">
        <v>811847</v>
      </c>
      <c r="B1512" s="227" t="s">
        <v>2955</v>
      </c>
      <c r="C1512" s="227" t="s">
        <v>86</v>
      </c>
      <c r="D1512" s="227" t="s">
        <v>670</v>
      </c>
      <c r="E1512" s="227">
        <v>2</v>
      </c>
      <c r="F1512" s="228">
        <v>30590</v>
      </c>
      <c r="G1512" s="227" t="s">
        <v>235</v>
      </c>
      <c r="H1512" s="229">
        <v>1</v>
      </c>
      <c r="I1512" s="231">
        <v>9</v>
      </c>
      <c r="J1512" s="231"/>
    </row>
    <row r="1513" spans="1:26" x14ac:dyDescent="0.3">
      <c r="A1513" s="227">
        <v>811933</v>
      </c>
      <c r="B1513" s="227" t="s">
        <v>2964</v>
      </c>
      <c r="C1513" s="227" t="s">
        <v>395</v>
      </c>
      <c r="D1513" s="227" t="s">
        <v>2965</v>
      </c>
      <c r="E1513" s="227">
        <v>2</v>
      </c>
      <c r="F1513" s="228">
        <v>36046</v>
      </c>
      <c r="G1513" s="227" t="s">
        <v>570</v>
      </c>
      <c r="H1513" s="229">
        <v>1</v>
      </c>
      <c r="I1513" s="231">
        <v>9</v>
      </c>
      <c r="J1513" s="231"/>
    </row>
    <row r="1514" spans="1:26" x14ac:dyDescent="0.3">
      <c r="A1514" s="227">
        <v>808008</v>
      </c>
      <c r="B1514" s="227" t="s">
        <v>1164</v>
      </c>
      <c r="C1514" s="227" t="s">
        <v>66</v>
      </c>
      <c r="D1514" s="227" t="s">
        <v>666</v>
      </c>
      <c r="E1514" s="227">
        <v>2</v>
      </c>
      <c r="F1514" s="228">
        <v>33032</v>
      </c>
      <c r="G1514" s="227" t="s">
        <v>642</v>
      </c>
      <c r="H1514" s="229">
        <v>2</v>
      </c>
      <c r="I1514" s="231">
        <v>9</v>
      </c>
      <c r="J1514" s="231"/>
      <c r="Y1514" s="176" t="s">
        <v>940</v>
      </c>
      <c r="Z1514" s="176" t="s">
        <v>940</v>
      </c>
    </row>
    <row r="1515" spans="1:26" x14ac:dyDescent="0.3">
      <c r="A1515" s="227">
        <v>810768</v>
      </c>
      <c r="B1515" s="227" t="s">
        <v>1187</v>
      </c>
      <c r="C1515" s="227" t="s">
        <v>360</v>
      </c>
      <c r="D1515" s="227" t="s">
        <v>546</v>
      </c>
      <c r="E1515" s="227">
        <v>2</v>
      </c>
      <c r="F1515" s="228">
        <v>35417</v>
      </c>
      <c r="G1515" s="227" t="s">
        <v>235</v>
      </c>
      <c r="H1515" s="229">
        <v>2</v>
      </c>
      <c r="I1515" s="231">
        <v>9</v>
      </c>
      <c r="J1515" s="231"/>
      <c r="V1515" s="176" t="s">
        <v>940</v>
      </c>
      <c r="Y1515" s="176" t="s">
        <v>940</v>
      </c>
      <c r="Z1515" s="176" t="s">
        <v>940</v>
      </c>
    </row>
    <row r="1516" spans="1:26" x14ac:dyDescent="0.3">
      <c r="A1516" s="227">
        <v>804978</v>
      </c>
      <c r="B1516" s="227" t="s">
        <v>1878</v>
      </c>
      <c r="C1516" s="227" t="s">
        <v>64</v>
      </c>
      <c r="D1516" s="227" t="s">
        <v>1491</v>
      </c>
      <c r="E1516" s="227">
        <v>2</v>
      </c>
      <c r="F1516" s="228">
        <v>34867</v>
      </c>
      <c r="G1516" s="227" t="s">
        <v>533</v>
      </c>
      <c r="H1516" s="229">
        <v>2</v>
      </c>
      <c r="I1516" s="231">
        <v>9</v>
      </c>
      <c r="J1516" s="231"/>
      <c r="Z1516" s="176" t="s">
        <v>940</v>
      </c>
    </row>
    <row r="1517" spans="1:26" x14ac:dyDescent="0.3">
      <c r="A1517" s="227">
        <v>801286</v>
      </c>
      <c r="B1517" s="227" t="s">
        <v>2189</v>
      </c>
      <c r="C1517" s="227" t="s">
        <v>151</v>
      </c>
      <c r="D1517" s="227" t="s">
        <v>628</v>
      </c>
      <c r="E1517" s="227">
        <v>2</v>
      </c>
      <c r="F1517" s="228">
        <v>29275</v>
      </c>
      <c r="G1517" s="227" t="s">
        <v>235</v>
      </c>
      <c r="H1517" s="229">
        <v>2</v>
      </c>
      <c r="I1517" s="231">
        <v>9</v>
      </c>
      <c r="J1517" s="231"/>
    </row>
    <row r="1518" spans="1:26" x14ac:dyDescent="0.3">
      <c r="A1518" s="227">
        <v>803137</v>
      </c>
      <c r="B1518" s="227" t="s">
        <v>2217</v>
      </c>
      <c r="C1518" s="227" t="s">
        <v>96</v>
      </c>
      <c r="D1518" s="227" t="s">
        <v>316</v>
      </c>
      <c r="E1518" s="227">
        <v>2</v>
      </c>
      <c r="F1518" s="228">
        <v>29952</v>
      </c>
      <c r="G1518" s="227" t="s">
        <v>586</v>
      </c>
      <c r="H1518" s="229">
        <v>2</v>
      </c>
      <c r="I1518" s="231">
        <v>9</v>
      </c>
      <c r="J1518" s="231"/>
    </row>
    <row r="1519" spans="1:26" x14ac:dyDescent="0.3">
      <c r="A1519" s="227">
        <v>805259</v>
      </c>
      <c r="B1519" s="227" t="s">
        <v>2278</v>
      </c>
      <c r="C1519" s="227" t="s">
        <v>111</v>
      </c>
      <c r="D1519" s="227" t="s">
        <v>796</v>
      </c>
      <c r="E1519" s="227">
        <v>2</v>
      </c>
      <c r="F1519" s="228">
        <v>34335</v>
      </c>
      <c r="G1519" s="227" t="s">
        <v>235</v>
      </c>
      <c r="H1519" s="229">
        <v>2</v>
      </c>
      <c r="I1519" s="231">
        <v>9</v>
      </c>
      <c r="J1519" s="231"/>
    </row>
    <row r="1520" spans="1:26" x14ac:dyDescent="0.3">
      <c r="A1520" s="227">
        <v>805287</v>
      </c>
      <c r="B1520" s="227" t="s">
        <v>2280</v>
      </c>
      <c r="C1520" s="227" t="s">
        <v>80</v>
      </c>
      <c r="D1520" s="227" t="s">
        <v>2281</v>
      </c>
      <c r="E1520" s="227">
        <v>2</v>
      </c>
      <c r="F1520" s="228">
        <v>34666</v>
      </c>
      <c r="G1520" s="227" t="s">
        <v>554</v>
      </c>
      <c r="H1520" s="229">
        <v>2</v>
      </c>
      <c r="I1520" s="231">
        <v>9</v>
      </c>
      <c r="J1520" s="231"/>
    </row>
    <row r="1521" spans="1:26" x14ac:dyDescent="0.3">
      <c r="A1521" s="227">
        <v>806714</v>
      </c>
      <c r="B1521" s="227" t="s">
        <v>2355</v>
      </c>
      <c r="C1521" s="227" t="s">
        <v>69</v>
      </c>
      <c r="D1521" s="227" t="s">
        <v>2356</v>
      </c>
      <c r="E1521" s="227">
        <v>2</v>
      </c>
      <c r="F1521" s="228">
        <v>34622</v>
      </c>
      <c r="G1521" s="227" t="s">
        <v>235</v>
      </c>
      <c r="H1521" s="229">
        <v>2</v>
      </c>
      <c r="I1521" s="231">
        <v>9</v>
      </c>
      <c r="J1521" s="231"/>
    </row>
    <row r="1522" spans="1:26" x14ac:dyDescent="0.3">
      <c r="A1522" s="227">
        <v>811845</v>
      </c>
      <c r="B1522" s="227" t="s">
        <v>2954</v>
      </c>
      <c r="C1522" s="227" t="s">
        <v>97</v>
      </c>
      <c r="D1522" s="227" t="s">
        <v>627</v>
      </c>
      <c r="E1522" s="227">
        <v>2</v>
      </c>
      <c r="F1522" s="228">
        <v>35939</v>
      </c>
      <c r="G1522" s="227" t="s">
        <v>235</v>
      </c>
      <c r="H1522" s="229">
        <v>2</v>
      </c>
      <c r="I1522" s="231">
        <v>9</v>
      </c>
      <c r="J1522" s="231"/>
    </row>
    <row r="1523" spans="1:26" x14ac:dyDescent="0.3">
      <c r="A1523" s="227">
        <v>811882</v>
      </c>
      <c r="B1523" s="227" t="s">
        <v>2959</v>
      </c>
      <c r="C1523" s="227" t="s">
        <v>89</v>
      </c>
      <c r="D1523" s="227" t="s">
        <v>679</v>
      </c>
      <c r="E1523" s="227">
        <v>2</v>
      </c>
      <c r="F1523" s="228">
        <v>35491</v>
      </c>
      <c r="G1523" s="227" t="s">
        <v>235</v>
      </c>
      <c r="H1523" s="229">
        <v>2</v>
      </c>
      <c r="I1523" s="231">
        <v>9</v>
      </c>
      <c r="J1523" s="231"/>
    </row>
    <row r="1524" spans="1:26" x14ac:dyDescent="0.3">
      <c r="A1524" s="227">
        <v>805484</v>
      </c>
      <c r="B1524" s="227" t="s">
        <v>1647</v>
      </c>
      <c r="C1524" s="227" t="s">
        <v>1648</v>
      </c>
      <c r="D1524" s="227" t="s">
        <v>1649</v>
      </c>
      <c r="E1524" s="227">
        <v>2</v>
      </c>
      <c r="F1524" s="228">
        <v>34391</v>
      </c>
      <c r="G1524" s="227" t="s">
        <v>1650</v>
      </c>
      <c r="H1524" s="229">
        <v>4</v>
      </c>
      <c r="I1524" s="231">
        <v>9</v>
      </c>
      <c r="J1524" s="231"/>
      <c r="Y1524" s="176" t="s">
        <v>940</v>
      </c>
      <c r="Z1524" s="176" t="s">
        <v>940</v>
      </c>
    </row>
    <row r="1525" spans="1:26" x14ac:dyDescent="0.3">
      <c r="A1525" s="227">
        <v>808132</v>
      </c>
      <c r="B1525" s="227" t="s">
        <v>1129</v>
      </c>
      <c r="C1525" s="227" t="s">
        <v>111</v>
      </c>
      <c r="D1525" s="227" t="s">
        <v>748</v>
      </c>
      <c r="E1525" s="227">
        <v>1</v>
      </c>
      <c r="F1525" s="228">
        <v>34129</v>
      </c>
      <c r="G1525" s="227" t="s">
        <v>235</v>
      </c>
      <c r="H1525" s="229">
        <v>1</v>
      </c>
      <c r="I1525" s="231">
        <v>9</v>
      </c>
      <c r="J1525" s="231"/>
      <c r="W1525" s="176" t="s">
        <v>940</v>
      </c>
      <c r="X1525" s="176" t="s">
        <v>940</v>
      </c>
      <c r="Y1525" s="176" t="s">
        <v>940</v>
      </c>
      <c r="Z1525" s="176" t="s">
        <v>940</v>
      </c>
    </row>
    <row r="1526" spans="1:26" x14ac:dyDescent="0.3">
      <c r="A1526" s="227">
        <v>805188</v>
      </c>
      <c r="B1526" s="227" t="s">
        <v>1104</v>
      </c>
      <c r="C1526" s="227" t="s">
        <v>62</v>
      </c>
      <c r="D1526" s="227" t="s">
        <v>732</v>
      </c>
      <c r="E1526" s="227">
        <v>1</v>
      </c>
      <c r="F1526" s="228">
        <v>34988</v>
      </c>
      <c r="G1526" s="227" t="s">
        <v>235</v>
      </c>
      <c r="H1526" s="229">
        <v>1</v>
      </c>
      <c r="I1526" s="231">
        <v>9</v>
      </c>
      <c r="J1526" s="231"/>
      <c r="Y1526" s="176" t="s">
        <v>940</v>
      </c>
      <c r="Z1526" s="176" t="s">
        <v>940</v>
      </c>
    </row>
    <row r="1527" spans="1:26" x14ac:dyDescent="0.3">
      <c r="A1527" s="227">
        <v>807818</v>
      </c>
      <c r="B1527" s="227" t="s">
        <v>1156</v>
      </c>
      <c r="C1527" s="227" t="s">
        <v>1154</v>
      </c>
      <c r="D1527" s="227" t="s">
        <v>1157</v>
      </c>
      <c r="E1527" s="227">
        <v>1</v>
      </c>
      <c r="F1527" s="228">
        <v>35066</v>
      </c>
      <c r="G1527" s="227" t="s">
        <v>235</v>
      </c>
      <c r="H1527" s="229">
        <v>1</v>
      </c>
      <c r="I1527" s="231">
        <v>9</v>
      </c>
      <c r="J1527" s="231"/>
      <c r="Y1527" s="176" t="s">
        <v>940</v>
      </c>
      <c r="Z1527" s="176" t="s">
        <v>940</v>
      </c>
    </row>
    <row r="1528" spans="1:26" x14ac:dyDescent="0.3">
      <c r="A1528" s="227">
        <v>803694</v>
      </c>
      <c r="B1528" s="227" t="s">
        <v>1161</v>
      </c>
      <c r="C1528" s="227" t="s">
        <v>62</v>
      </c>
      <c r="D1528" s="227" t="s">
        <v>1162</v>
      </c>
      <c r="E1528" s="227">
        <v>1</v>
      </c>
      <c r="F1528" s="228">
        <v>33239</v>
      </c>
      <c r="G1528" s="227" t="s">
        <v>1001</v>
      </c>
      <c r="H1528" s="229">
        <v>1</v>
      </c>
      <c r="I1528" s="231">
        <v>9</v>
      </c>
      <c r="J1528" s="231"/>
      <c r="Y1528" s="176" t="s">
        <v>940</v>
      </c>
      <c r="Z1528" s="176" t="s">
        <v>940</v>
      </c>
    </row>
    <row r="1529" spans="1:26" x14ac:dyDescent="0.3">
      <c r="A1529" s="227">
        <v>808785</v>
      </c>
      <c r="B1529" s="227" t="s">
        <v>1178</v>
      </c>
      <c r="C1529" s="227" t="s">
        <v>163</v>
      </c>
      <c r="D1529" s="227" t="s">
        <v>544</v>
      </c>
      <c r="E1529" s="227">
        <v>1</v>
      </c>
      <c r="F1529" s="228">
        <v>32960</v>
      </c>
      <c r="G1529" s="227" t="s">
        <v>235</v>
      </c>
      <c r="H1529" s="229">
        <v>1</v>
      </c>
      <c r="I1529" s="231">
        <v>9</v>
      </c>
      <c r="J1529" s="231"/>
      <c r="Y1529" s="176" t="s">
        <v>940</v>
      </c>
      <c r="Z1529" s="176" t="s">
        <v>940</v>
      </c>
    </row>
    <row r="1530" spans="1:26" x14ac:dyDescent="0.3">
      <c r="A1530" s="227">
        <v>810292</v>
      </c>
      <c r="B1530" s="227" t="s">
        <v>1181</v>
      </c>
      <c r="C1530" s="227" t="s">
        <v>117</v>
      </c>
      <c r="D1530" s="227" t="s">
        <v>1182</v>
      </c>
      <c r="E1530" s="227">
        <v>1</v>
      </c>
      <c r="F1530" s="228">
        <v>35796</v>
      </c>
      <c r="G1530" s="227" t="s">
        <v>237</v>
      </c>
      <c r="H1530" s="229">
        <v>1</v>
      </c>
      <c r="I1530" s="231">
        <v>9</v>
      </c>
      <c r="J1530" s="231"/>
      <c r="V1530" s="176" t="s">
        <v>940</v>
      </c>
      <c r="W1530" s="176" t="s">
        <v>940</v>
      </c>
      <c r="Y1530" s="176" t="s">
        <v>940</v>
      </c>
      <c r="Z1530" s="176" t="s">
        <v>940</v>
      </c>
    </row>
    <row r="1531" spans="1:26" x14ac:dyDescent="0.3">
      <c r="A1531" s="227">
        <v>808486</v>
      </c>
      <c r="B1531" s="227" t="s">
        <v>1184</v>
      </c>
      <c r="C1531" s="227" t="s">
        <v>126</v>
      </c>
      <c r="D1531" s="227" t="s">
        <v>679</v>
      </c>
      <c r="E1531" s="227">
        <v>1</v>
      </c>
      <c r="F1531" s="228">
        <v>36282</v>
      </c>
      <c r="G1531" s="227" t="s">
        <v>251</v>
      </c>
      <c r="H1531" s="229">
        <v>1</v>
      </c>
      <c r="I1531" s="231">
        <v>9</v>
      </c>
      <c r="J1531" s="231"/>
      <c r="V1531" s="176" t="s">
        <v>940</v>
      </c>
      <c r="W1531" s="176" t="s">
        <v>940</v>
      </c>
      <c r="Y1531" s="176" t="s">
        <v>940</v>
      </c>
      <c r="Z1531" s="176" t="s">
        <v>940</v>
      </c>
    </row>
    <row r="1532" spans="1:26" x14ac:dyDescent="0.3">
      <c r="A1532" s="227">
        <v>809531</v>
      </c>
      <c r="B1532" s="227" t="s">
        <v>1192</v>
      </c>
      <c r="C1532" s="227" t="s">
        <v>430</v>
      </c>
      <c r="D1532" s="227" t="s">
        <v>560</v>
      </c>
      <c r="E1532" s="227">
        <v>1</v>
      </c>
      <c r="F1532" s="228">
        <v>35915</v>
      </c>
      <c r="G1532" s="227" t="s">
        <v>557</v>
      </c>
      <c r="H1532" s="229">
        <v>1</v>
      </c>
      <c r="I1532" s="231">
        <v>9</v>
      </c>
      <c r="J1532" s="231"/>
      <c r="V1532" s="176" t="s">
        <v>940</v>
      </c>
      <c r="Y1532" s="176" t="s">
        <v>940</v>
      </c>
      <c r="Z1532" s="176" t="s">
        <v>940</v>
      </c>
    </row>
    <row r="1533" spans="1:26" x14ac:dyDescent="0.3">
      <c r="A1533" s="227">
        <v>810025</v>
      </c>
      <c r="B1533" s="227" t="s">
        <v>1194</v>
      </c>
      <c r="C1533" s="227" t="s">
        <v>385</v>
      </c>
      <c r="D1533" s="227" t="s">
        <v>613</v>
      </c>
      <c r="E1533" s="227">
        <v>1</v>
      </c>
      <c r="F1533" s="228">
        <v>35869</v>
      </c>
      <c r="G1533" s="227" t="s">
        <v>235</v>
      </c>
      <c r="H1533" s="229">
        <v>1</v>
      </c>
      <c r="I1533" s="231">
        <v>9</v>
      </c>
      <c r="J1533" s="231"/>
      <c r="V1533" s="176" t="s">
        <v>940</v>
      </c>
      <c r="Y1533" s="176" t="s">
        <v>940</v>
      </c>
      <c r="Z1533" s="176" t="s">
        <v>940</v>
      </c>
    </row>
    <row r="1534" spans="1:26" x14ac:dyDescent="0.3">
      <c r="A1534" s="227">
        <v>807876</v>
      </c>
      <c r="B1534" s="227" t="s">
        <v>1196</v>
      </c>
      <c r="C1534" s="227" t="s">
        <v>407</v>
      </c>
      <c r="D1534" s="227" t="s">
        <v>1197</v>
      </c>
      <c r="E1534" s="227">
        <v>1</v>
      </c>
      <c r="F1534" s="228">
        <v>35588</v>
      </c>
      <c r="G1534" s="227" t="s">
        <v>586</v>
      </c>
      <c r="H1534" s="229">
        <v>1</v>
      </c>
      <c r="I1534" s="231">
        <v>9</v>
      </c>
      <c r="J1534" s="231"/>
      <c r="V1534" s="176" t="s">
        <v>940</v>
      </c>
      <c r="Y1534" s="176" t="s">
        <v>940</v>
      </c>
      <c r="Z1534" s="176" t="s">
        <v>940</v>
      </c>
    </row>
    <row r="1535" spans="1:26" x14ac:dyDescent="0.3">
      <c r="A1535" s="227">
        <v>810548</v>
      </c>
      <c r="B1535" s="227" t="s">
        <v>1268</v>
      </c>
      <c r="C1535" s="227" t="s">
        <v>361</v>
      </c>
      <c r="D1535" s="227" t="s">
        <v>820</v>
      </c>
      <c r="E1535" s="227">
        <v>1</v>
      </c>
      <c r="F1535" s="228">
        <v>36183</v>
      </c>
      <c r="G1535" s="227" t="s">
        <v>510</v>
      </c>
      <c r="H1535" s="229">
        <v>1</v>
      </c>
      <c r="I1535" s="231">
        <v>9</v>
      </c>
      <c r="J1535" s="231"/>
      <c r="W1535" s="176" t="s">
        <v>940</v>
      </c>
      <c r="Y1535" s="176" t="s">
        <v>940</v>
      </c>
      <c r="Z1535" s="176" t="s">
        <v>940</v>
      </c>
    </row>
    <row r="1536" spans="1:26" x14ac:dyDescent="0.3">
      <c r="A1536" s="227">
        <v>810974</v>
      </c>
      <c r="B1536" s="227" t="s">
        <v>1275</v>
      </c>
      <c r="C1536" s="227" t="s">
        <v>66</v>
      </c>
      <c r="D1536" s="227" t="s">
        <v>1276</v>
      </c>
      <c r="E1536" s="227">
        <v>1</v>
      </c>
      <c r="F1536" s="228">
        <v>35796</v>
      </c>
      <c r="G1536" s="227" t="s">
        <v>1277</v>
      </c>
      <c r="H1536" s="229">
        <v>1</v>
      </c>
      <c r="I1536" s="231">
        <v>9</v>
      </c>
      <c r="J1536" s="231"/>
      <c r="W1536" s="176" t="s">
        <v>940</v>
      </c>
      <c r="Y1536" s="176" t="s">
        <v>940</v>
      </c>
      <c r="Z1536" s="176" t="s">
        <v>940</v>
      </c>
    </row>
    <row r="1537" spans="1:26" x14ac:dyDescent="0.3">
      <c r="A1537" s="227">
        <v>809403</v>
      </c>
      <c r="B1537" s="227" t="s">
        <v>1309</v>
      </c>
      <c r="C1537" s="227" t="s">
        <v>102</v>
      </c>
      <c r="D1537" s="227" t="s">
        <v>853</v>
      </c>
      <c r="E1537" s="227">
        <v>1</v>
      </c>
      <c r="F1537" s="228">
        <v>35551</v>
      </c>
      <c r="G1537" s="227" t="s">
        <v>253</v>
      </c>
      <c r="H1537" s="229">
        <v>1</v>
      </c>
      <c r="I1537" s="231">
        <v>9</v>
      </c>
      <c r="J1537" s="231"/>
      <c r="X1537" s="176" t="s">
        <v>940</v>
      </c>
      <c r="Y1537" s="176" t="s">
        <v>940</v>
      </c>
      <c r="Z1537" s="176" t="s">
        <v>940</v>
      </c>
    </row>
    <row r="1538" spans="1:26" x14ac:dyDescent="0.3">
      <c r="A1538" s="227">
        <v>809523</v>
      </c>
      <c r="B1538" s="227" t="s">
        <v>1310</v>
      </c>
      <c r="C1538" s="227" t="s">
        <v>89</v>
      </c>
      <c r="D1538" s="227" t="s">
        <v>1311</v>
      </c>
      <c r="E1538" s="227">
        <v>1</v>
      </c>
      <c r="F1538" s="228">
        <v>31492</v>
      </c>
      <c r="G1538" s="227" t="s">
        <v>235</v>
      </c>
      <c r="H1538" s="229">
        <v>1</v>
      </c>
      <c r="I1538" s="231">
        <v>9</v>
      </c>
      <c r="J1538" s="231"/>
      <c r="Y1538" s="176" t="s">
        <v>940</v>
      </c>
      <c r="Z1538" s="176" t="s">
        <v>940</v>
      </c>
    </row>
    <row r="1539" spans="1:26" x14ac:dyDescent="0.3">
      <c r="A1539" s="227">
        <v>809597</v>
      </c>
      <c r="B1539" s="227" t="s">
        <v>1313</v>
      </c>
      <c r="C1539" s="227" t="s">
        <v>749</v>
      </c>
      <c r="D1539" s="227" t="s">
        <v>836</v>
      </c>
      <c r="E1539" s="227">
        <v>1</v>
      </c>
      <c r="F1539" s="228">
        <v>35808</v>
      </c>
      <c r="G1539" s="227" t="s">
        <v>1314</v>
      </c>
      <c r="H1539" s="229">
        <v>1</v>
      </c>
      <c r="I1539" s="231">
        <v>9</v>
      </c>
      <c r="J1539" s="231"/>
      <c r="X1539" s="176" t="s">
        <v>940</v>
      </c>
      <c r="Y1539" s="176" t="s">
        <v>940</v>
      </c>
      <c r="Z1539" s="176" t="s">
        <v>940</v>
      </c>
    </row>
    <row r="1540" spans="1:26" x14ac:dyDescent="0.3">
      <c r="A1540" s="227">
        <v>810135</v>
      </c>
      <c r="B1540" s="227" t="s">
        <v>1317</v>
      </c>
      <c r="C1540" s="227" t="s">
        <v>125</v>
      </c>
      <c r="D1540" s="227" t="s">
        <v>694</v>
      </c>
      <c r="E1540" s="227">
        <v>1</v>
      </c>
      <c r="F1540" s="228">
        <v>36057</v>
      </c>
      <c r="G1540" s="227" t="s">
        <v>235</v>
      </c>
      <c r="H1540" s="229">
        <v>1</v>
      </c>
      <c r="I1540" s="231">
        <v>9</v>
      </c>
      <c r="J1540" s="231"/>
      <c r="Y1540" s="176" t="s">
        <v>940</v>
      </c>
      <c r="Z1540" s="176" t="s">
        <v>940</v>
      </c>
    </row>
    <row r="1541" spans="1:26" x14ac:dyDescent="0.3">
      <c r="A1541" s="227">
        <v>810400</v>
      </c>
      <c r="B1541" s="227" t="s">
        <v>1319</v>
      </c>
      <c r="C1541" s="227" t="s">
        <v>66</v>
      </c>
      <c r="D1541" s="227" t="s">
        <v>836</v>
      </c>
      <c r="E1541" s="227">
        <v>1</v>
      </c>
      <c r="F1541" s="228">
        <v>36526</v>
      </c>
      <c r="G1541" s="227" t="s">
        <v>235</v>
      </c>
      <c r="H1541" s="229">
        <v>1</v>
      </c>
      <c r="I1541" s="231">
        <v>9</v>
      </c>
      <c r="J1541" s="231"/>
      <c r="Y1541" s="176" t="s">
        <v>940</v>
      </c>
      <c r="Z1541" s="176" t="s">
        <v>940</v>
      </c>
    </row>
    <row r="1542" spans="1:26" x14ac:dyDescent="0.3">
      <c r="A1542" s="227">
        <v>810927</v>
      </c>
      <c r="B1542" s="227" t="s">
        <v>1321</v>
      </c>
      <c r="C1542" s="227" t="s">
        <v>128</v>
      </c>
      <c r="D1542" s="227" t="s">
        <v>531</v>
      </c>
      <c r="E1542" s="227">
        <v>1</v>
      </c>
      <c r="F1542" s="228">
        <v>35089</v>
      </c>
      <c r="G1542" s="227" t="s">
        <v>667</v>
      </c>
      <c r="H1542" s="229">
        <v>1</v>
      </c>
      <c r="I1542" s="231">
        <v>9</v>
      </c>
      <c r="J1542" s="231"/>
      <c r="Y1542" s="176" t="s">
        <v>940</v>
      </c>
      <c r="Z1542" s="176" t="s">
        <v>940</v>
      </c>
    </row>
    <row r="1543" spans="1:26" x14ac:dyDescent="0.3">
      <c r="A1543" s="227">
        <v>810985</v>
      </c>
      <c r="B1543" s="227" t="s">
        <v>1322</v>
      </c>
      <c r="C1543" s="227" t="s">
        <v>102</v>
      </c>
      <c r="D1543" s="227" t="s">
        <v>765</v>
      </c>
      <c r="E1543" s="227">
        <v>1</v>
      </c>
      <c r="F1543" s="228">
        <v>35431</v>
      </c>
      <c r="G1543" s="227" t="s">
        <v>594</v>
      </c>
      <c r="H1543" s="229">
        <v>1</v>
      </c>
      <c r="I1543" s="231">
        <v>9</v>
      </c>
      <c r="J1543" s="231"/>
      <c r="X1543" s="176" t="s">
        <v>940</v>
      </c>
      <c r="Y1543" s="176" t="s">
        <v>940</v>
      </c>
      <c r="Z1543" s="176" t="s">
        <v>940</v>
      </c>
    </row>
    <row r="1544" spans="1:26" x14ac:dyDescent="0.3">
      <c r="A1544" s="227">
        <v>811034</v>
      </c>
      <c r="B1544" s="227" t="s">
        <v>1324</v>
      </c>
      <c r="C1544" s="227" t="s">
        <v>111</v>
      </c>
      <c r="D1544" s="227" t="s">
        <v>565</v>
      </c>
      <c r="E1544" s="227">
        <v>1</v>
      </c>
      <c r="F1544" s="228">
        <v>36161</v>
      </c>
      <c r="G1544" s="227" t="s">
        <v>1263</v>
      </c>
      <c r="H1544" s="229">
        <v>1</v>
      </c>
      <c r="I1544" s="231">
        <v>9</v>
      </c>
      <c r="J1544" s="231"/>
      <c r="Y1544" s="176" t="s">
        <v>940</v>
      </c>
      <c r="Z1544" s="176" t="s">
        <v>940</v>
      </c>
    </row>
    <row r="1545" spans="1:26" x14ac:dyDescent="0.3">
      <c r="A1545" s="227">
        <v>811145</v>
      </c>
      <c r="B1545" s="227" t="s">
        <v>1331</v>
      </c>
      <c r="C1545" s="227" t="s">
        <v>327</v>
      </c>
      <c r="D1545" s="227" t="s">
        <v>568</v>
      </c>
      <c r="E1545" s="227">
        <v>1</v>
      </c>
      <c r="F1545" s="228">
        <v>32136</v>
      </c>
      <c r="G1545" s="227" t="s">
        <v>248</v>
      </c>
      <c r="H1545" s="229">
        <v>1</v>
      </c>
      <c r="I1545" s="231">
        <v>9</v>
      </c>
      <c r="J1545" s="231"/>
      <c r="X1545" s="176" t="s">
        <v>940</v>
      </c>
      <c r="Y1545" s="176" t="s">
        <v>940</v>
      </c>
      <c r="Z1545" s="176" t="s">
        <v>940</v>
      </c>
    </row>
    <row r="1546" spans="1:26" x14ac:dyDescent="0.3">
      <c r="A1546" s="227">
        <v>811367</v>
      </c>
      <c r="B1546" s="227" t="s">
        <v>1336</v>
      </c>
      <c r="C1546" s="227" t="s">
        <v>64</v>
      </c>
      <c r="D1546" s="227" t="s">
        <v>569</v>
      </c>
      <c r="E1546" s="227">
        <v>1</v>
      </c>
      <c r="F1546" s="228">
        <v>35992</v>
      </c>
      <c r="G1546" s="227" t="s">
        <v>1337</v>
      </c>
      <c r="H1546" s="229">
        <v>1</v>
      </c>
      <c r="I1546" s="231">
        <v>9</v>
      </c>
      <c r="J1546" s="231"/>
      <c r="Y1546" s="176" t="s">
        <v>940</v>
      </c>
      <c r="Z1546" s="176" t="s">
        <v>940</v>
      </c>
    </row>
    <row r="1547" spans="1:26" x14ac:dyDescent="0.3">
      <c r="A1547" s="227">
        <v>810242</v>
      </c>
      <c r="B1547" s="227" t="s">
        <v>1370</v>
      </c>
      <c r="C1547" s="227" t="s">
        <v>66</v>
      </c>
      <c r="D1547" s="227" t="s">
        <v>524</v>
      </c>
      <c r="E1547" s="227">
        <v>1</v>
      </c>
      <c r="F1547" s="228">
        <v>34729</v>
      </c>
      <c r="G1547" s="227" t="s">
        <v>1371</v>
      </c>
      <c r="H1547" s="229">
        <v>1</v>
      </c>
      <c r="I1547" s="231">
        <v>9</v>
      </c>
      <c r="J1547" s="231"/>
      <c r="Y1547" s="176" t="s">
        <v>940</v>
      </c>
      <c r="Z1547" s="176" t="s">
        <v>940</v>
      </c>
    </row>
    <row r="1548" spans="1:26" x14ac:dyDescent="0.3">
      <c r="A1548" s="227">
        <v>810847</v>
      </c>
      <c r="B1548" s="227" t="s">
        <v>1372</v>
      </c>
      <c r="C1548" s="227" t="s">
        <v>93</v>
      </c>
      <c r="D1548" s="227" t="s">
        <v>666</v>
      </c>
      <c r="E1548" s="227">
        <v>1</v>
      </c>
      <c r="F1548" s="228">
        <v>36022</v>
      </c>
      <c r="G1548" s="227" t="s">
        <v>237</v>
      </c>
      <c r="H1548" s="229">
        <v>1</v>
      </c>
      <c r="I1548" s="231">
        <v>9</v>
      </c>
      <c r="J1548" s="231"/>
      <c r="Y1548" s="176" t="s">
        <v>940</v>
      </c>
      <c r="Z1548" s="176" t="s">
        <v>940</v>
      </c>
    </row>
    <row r="1549" spans="1:26" x14ac:dyDescent="0.3">
      <c r="A1549" s="227">
        <v>809899</v>
      </c>
      <c r="B1549" s="227" t="s">
        <v>1383</v>
      </c>
      <c r="C1549" s="227" t="s">
        <v>1200</v>
      </c>
      <c r="D1549" s="227" t="s">
        <v>688</v>
      </c>
      <c r="E1549" s="227">
        <v>1</v>
      </c>
      <c r="F1549" s="228">
        <v>29524</v>
      </c>
      <c r="G1549" s="227" t="s">
        <v>235</v>
      </c>
      <c r="H1549" s="229">
        <v>1</v>
      </c>
      <c r="I1549" s="231">
        <v>9</v>
      </c>
      <c r="J1549" s="231"/>
      <c r="W1549" s="176" t="s">
        <v>940</v>
      </c>
      <c r="Y1549" s="176" t="s">
        <v>940</v>
      </c>
      <c r="Z1549" s="176" t="s">
        <v>940</v>
      </c>
    </row>
    <row r="1550" spans="1:26" x14ac:dyDescent="0.3">
      <c r="A1550" s="227">
        <v>801182</v>
      </c>
      <c r="B1550" s="227" t="s">
        <v>1494</v>
      </c>
      <c r="C1550" s="227" t="s">
        <v>1495</v>
      </c>
      <c r="D1550" s="227" t="s">
        <v>774</v>
      </c>
      <c r="E1550" s="227">
        <v>1</v>
      </c>
      <c r="F1550" s="228">
        <v>34301</v>
      </c>
      <c r="G1550" s="227" t="s">
        <v>586</v>
      </c>
      <c r="H1550" s="229">
        <v>1</v>
      </c>
      <c r="I1550" s="231">
        <v>9</v>
      </c>
      <c r="J1550" s="231"/>
      <c r="Y1550" s="176" t="s">
        <v>940</v>
      </c>
      <c r="Z1550" s="176" t="s">
        <v>940</v>
      </c>
    </row>
    <row r="1551" spans="1:26" x14ac:dyDescent="0.3">
      <c r="A1551" s="227">
        <v>806812</v>
      </c>
      <c r="B1551" s="227" t="s">
        <v>1533</v>
      </c>
      <c r="C1551" s="227" t="s">
        <v>218</v>
      </c>
      <c r="D1551" s="227" t="s">
        <v>1534</v>
      </c>
      <c r="E1551" s="227">
        <v>1</v>
      </c>
      <c r="F1551" s="228">
        <v>35827</v>
      </c>
      <c r="G1551" s="227" t="s">
        <v>235</v>
      </c>
      <c r="H1551" s="229">
        <v>1</v>
      </c>
      <c r="I1551" s="231">
        <v>9</v>
      </c>
      <c r="J1551" s="231"/>
      <c r="V1551" s="176" t="s">
        <v>940</v>
      </c>
      <c r="Y1551" s="176" t="s">
        <v>940</v>
      </c>
      <c r="Z1551" s="176" t="s">
        <v>940</v>
      </c>
    </row>
    <row r="1552" spans="1:26" x14ac:dyDescent="0.3">
      <c r="A1552" s="227">
        <v>807765</v>
      </c>
      <c r="B1552" s="227" t="s">
        <v>1691</v>
      </c>
      <c r="C1552" s="227" t="s">
        <v>137</v>
      </c>
      <c r="D1552" s="227" t="s">
        <v>1692</v>
      </c>
      <c r="E1552" s="227">
        <v>1</v>
      </c>
      <c r="F1552" s="228">
        <v>35526</v>
      </c>
      <c r="G1552" s="227" t="s">
        <v>235</v>
      </c>
      <c r="H1552" s="229">
        <v>1</v>
      </c>
      <c r="I1552" s="231">
        <v>9</v>
      </c>
      <c r="J1552" s="231"/>
      <c r="Y1552" s="176" t="s">
        <v>940</v>
      </c>
      <c r="Z1552" s="176" t="s">
        <v>940</v>
      </c>
    </row>
    <row r="1553" spans="1:26" x14ac:dyDescent="0.3">
      <c r="A1553" s="227">
        <v>811840</v>
      </c>
      <c r="B1553" s="227" t="s">
        <v>1792</v>
      </c>
      <c r="C1553" s="227" t="s">
        <v>190</v>
      </c>
      <c r="D1553" s="227" t="s">
        <v>589</v>
      </c>
      <c r="E1553" s="227">
        <v>1</v>
      </c>
      <c r="F1553" s="228">
        <v>35796</v>
      </c>
      <c r="G1553" s="227" t="s">
        <v>235</v>
      </c>
      <c r="H1553" s="229">
        <v>1</v>
      </c>
      <c r="I1553" s="231">
        <v>9</v>
      </c>
      <c r="J1553" s="231"/>
      <c r="W1553" s="176" t="s">
        <v>940</v>
      </c>
      <c r="Y1553" s="176" t="s">
        <v>940</v>
      </c>
      <c r="Z1553" s="176" t="s">
        <v>940</v>
      </c>
    </row>
    <row r="1554" spans="1:26" x14ac:dyDescent="0.3">
      <c r="A1554" s="227">
        <v>807387</v>
      </c>
      <c r="B1554" s="227" t="s">
        <v>1812</v>
      </c>
      <c r="C1554" s="227" t="s">
        <v>397</v>
      </c>
      <c r="D1554" s="227" t="s">
        <v>507</v>
      </c>
      <c r="E1554" s="227">
        <v>1</v>
      </c>
      <c r="F1554" s="228">
        <v>35878</v>
      </c>
      <c r="G1554" s="227" t="s">
        <v>235</v>
      </c>
      <c r="H1554" s="229">
        <v>1</v>
      </c>
      <c r="I1554" s="231">
        <v>9</v>
      </c>
      <c r="J1554" s="231"/>
      <c r="Y1554" s="176" t="s">
        <v>940</v>
      </c>
      <c r="Z1554" s="176" t="s">
        <v>940</v>
      </c>
    </row>
    <row r="1555" spans="1:26" x14ac:dyDescent="0.3">
      <c r="A1555" s="227">
        <v>806644</v>
      </c>
      <c r="B1555" s="227" t="s">
        <v>1866</v>
      </c>
      <c r="C1555" s="227" t="s">
        <v>100</v>
      </c>
      <c r="D1555" s="227" t="s">
        <v>687</v>
      </c>
      <c r="E1555" s="227">
        <v>1</v>
      </c>
      <c r="F1555" s="228">
        <v>35618</v>
      </c>
      <c r="G1555" s="227" t="s">
        <v>570</v>
      </c>
      <c r="H1555" s="229">
        <v>1</v>
      </c>
      <c r="I1555" s="231">
        <v>9</v>
      </c>
      <c r="J1555" s="231"/>
      <c r="Z1555" s="176" t="s">
        <v>940</v>
      </c>
    </row>
    <row r="1556" spans="1:26" x14ac:dyDescent="0.3">
      <c r="A1556" s="227">
        <v>803377</v>
      </c>
      <c r="B1556" s="227" t="s">
        <v>1867</v>
      </c>
      <c r="C1556" s="227" t="s">
        <v>68</v>
      </c>
      <c r="D1556" s="227" t="s">
        <v>764</v>
      </c>
      <c r="E1556" s="227">
        <v>1</v>
      </c>
      <c r="H1556" s="229">
        <v>1</v>
      </c>
      <c r="I1556" s="231">
        <v>9</v>
      </c>
      <c r="J1556" s="231"/>
      <c r="Z1556" s="176" t="s">
        <v>940</v>
      </c>
    </row>
    <row r="1557" spans="1:26" x14ac:dyDescent="0.3">
      <c r="A1557" s="227">
        <v>808356</v>
      </c>
      <c r="B1557" s="227" t="s">
        <v>1868</v>
      </c>
      <c r="C1557" s="227" t="s">
        <v>67</v>
      </c>
      <c r="D1557" s="227" t="s">
        <v>761</v>
      </c>
      <c r="E1557" s="227">
        <v>1</v>
      </c>
      <c r="F1557" s="228" t="s">
        <v>1869</v>
      </c>
      <c r="G1557" s="227" t="s">
        <v>877</v>
      </c>
      <c r="H1557" s="229">
        <v>1</v>
      </c>
      <c r="I1557" s="231">
        <v>9</v>
      </c>
      <c r="J1557" s="231"/>
      <c r="Z1557" s="176" t="s">
        <v>940</v>
      </c>
    </row>
    <row r="1558" spans="1:26" x14ac:dyDescent="0.3">
      <c r="A1558" s="227">
        <v>807470</v>
      </c>
      <c r="B1558" s="227" t="s">
        <v>1208</v>
      </c>
      <c r="C1558" s="227" t="s">
        <v>1154</v>
      </c>
      <c r="D1558" s="227" t="s">
        <v>880</v>
      </c>
      <c r="E1558" s="227">
        <v>1</v>
      </c>
      <c r="F1558" s="228">
        <v>35072</v>
      </c>
      <c r="G1558" s="227" t="s">
        <v>586</v>
      </c>
      <c r="H1558" s="229">
        <v>1</v>
      </c>
      <c r="I1558" s="231">
        <v>9</v>
      </c>
      <c r="J1558" s="231"/>
      <c r="Z1558" s="176" t="s">
        <v>940</v>
      </c>
    </row>
    <row r="1559" spans="1:26" x14ac:dyDescent="0.3">
      <c r="A1559" s="227">
        <v>807964</v>
      </c>
      <c r="B1559" s="227" t="s">
        <v>1871</v>
      </c>
      <c r="C1559" s="227" t="s">
        <v>66</v>
      </c>
      <c r="D1559" s="227" t="s">
        <v>602</v>
      </c>
      <c r="E1559" s="227">
        <v>1</v>
      </c>
      <c r="F1559" s="228">
        <v>35065</v>
      </c>
      <c r="G1559" s="227" t="s">
        <v>235</v>
      </c>
      <c r="H1559" s="229">
        <v>1</v>
      </c>
      <c r="I1559" s="231">
        <v>9</v>
      </c>
      <c r="J1559" s="231"/>
      <c r="Z1559" s="176" t="s">
        <v>940</v>
      </c>
    </row>
    <row r="1560" spans="1:26" x14ac:dyDescent="0.3">
      <c r="A1560" s="227">
        <v>809943</v>
      </c>
      <c r="B1560" s="227" t="s">
        <v>1873</v>
      </c>
      <c r="C1560" s="227" t="s">
        <v>304</v>
      </c>
      <c r="D1560" s="227" t="s">
        <v>1338</v>
      </c>
      <c r="E1560" s="227">
        <v>1</v>
      </c>
      <c r="F1560" s="228">
        <v>36526</v>
      </c>
      <c r="G1560" s="227" t="s">
        <v>785</v>
      </c>
      <c r="H1560" s="229">
        <v>1</v>
      </c>
      <c r="I1560" s="231">
        <v>9</v>
      </c>
      <c r="J1560" s="231"/>
      <c r="Z1560" s="176" t="s">
        <v>940</v>
      </c>
    </row>
    <row r="1561" spans="1:26" x14ac:dyDescent="0.3">
      <c r="A1561" s="227">
        <v>808284</v>
      </c>
      <c r="B1561" s="227" t="s">
        <v>1876</v>
      </c>
      <c r="C1561" s="227" t="s">
        <v>101</v>
      </c>
      <c r="D1561" s="227" t="s">
        <v>589</v>
      </c>
      <c r="E1561" s="227">
        <v>1</v>
      </c>
      <c r="F1561" s="228">
        <v>35662</v>
      </c>
      <c r="G1561" s="227" t="s">
        <v>726</v>
      </c>
      <c r="H1561" s="229">
        <v>1</v>
      </c>
      <c r="I1561" s="231">
        <v>9</v>
      </c>
      <c r="J1561" s="231"/>
      <c r="Z1561" s="176" t="s">
        <v>940</v>
      </c>
    </row>
    <row r="1562" spans="1:26" x14ac:dyDescent="0.3">
      <c r="A1562" s="227">
        <v>809830</v>
      </c>
      <c r="B1562" s="227" t="s">
        <v>1877</v>
      </c>
      <c r="C1562" s="227" t="s">
        <v>70</v>
      </c>
      <c r="D1562" s="227" t="s">
        <v>511</v>
      </c>
      <c r="E1562" s="227">
        <v>1</v>
      </c>
      <c r="F1562" s="228">
        <v>36167</v>
      </c>
      <c r="G1562" s="227" t="s">
        <v>530</v>
      </c>
      <c r="H1562" s="229">
        <v>1</v>
      </c>
      <c r="I1562" s="231">
        <v>9</v>
      </c>
      <c r="J1562" s="231"/>
      <c r="W1562" s="176" t="s">
        <v>940</v>
      </c>
      <c r="Z1562" s="176" t="s">
        <v>940</v>
      </c>
    </row>
    <row r="1563" spans="1:26" x14ac:dyDescent="0.3">
      <c r="A1563" s="227">
        <v>808937</v>
      </c>
      <c r="B1563" s="227" t="s">
        <v>1879</v>
      </c>
      <c r="C1563" s="227" t="s">
        <v>1880</v>
      </c>
      <c r="D1563" s="227" t="s">
        <v>839</v>
      </c>
      <c r="E1563" s="227">
        <v>1</v>
      </c>
      <c r="F1563" s="228">
        <v>34714</v>
      </c>
      <c r="G1563" s="227" t="s">
        <v>235</v>
      </c>
      <c r="H1563" s="229">
        <v>1</v>
      </c>
      <c r="I1563" s="231">
        <v>9</v>
      </c>
      <c r="J1563" s="231"/>
      <c r="Z1563" s="176" t="s">
        <v>940</v>
      </c>
    </row>
    <row r="1564" spans="1:26" x14ac:dyDescent="0.3">
      <c r="A1564" s="227">
        <v>811026</v>
      </c>
      <c r="B1564" s="227" t="s">
        <v>1883</v>
      </c>
      <c r="C1564" s="227" t="s">
        <v>63</v>
      </c>
      <c r="D1564" s="227" t="s">
        <v>733</v>
      </c>
      <c r="E1564" s="227">
        <v>1</v>
      </c>
      <c r="F1564" s="228">
        <v>31748</v>
      </c>
      <c r="G1564" s="227" t="s">
        <v>1884</v>
      </c>
      <c r="H1564" s="229">
        <v>1</v>
      </c>
      <c r="I1564" s="231">
        <v>9</v>
      </c>
      <c r="J1564" s="231"/>
      <c r="Z1564" s="176" t="s">
        <v>940</v>
      </c>
    </row>
    <row r="1565" spans="1:26" x14ac:dyDescent="0.3">
      <c r="A1565" s="227">
        <v>811631</v>
      </c>
      <c r="B1565" s="227" t="s">
        <v>1885</v>
      </c>
      <c r="C1565" s="227" t="s">
        <v>111</v>
      </c>
      <c r="D1565" s="227" t="s">
        <v>771</v>
      </c>
      <c r="E1565" s="227">
        <v>1</v>
      </c>
      <c r="F1565" s="228">
        <v>35967</v>
      </c>
      <c r="G1565" s="227" t="s">
        <v>251</v>
      </c>
      <c r="H1565" s="229">
        <v>1</v>
      </c>
      <c r="I1565" s="231">
        <v>9</v>
      </c>
      <c r="J1565" s="231"/>
      <c r="Z1565" s="176" t="s">
        <v>940</v>
      </c>
    </row>
    <row r="1566" spans="1:26" x14ac:dyDescent="0.3">
      <c r="A1566" s="227">
        <v>808646</v>
      </c>
      <c r="B1566" s="227" t="s">
        <v>1888</v>
      </c>
      <c r="C1566" s="227" t="s">
        <v>103</v>
      </c>
      <c r="D1566" s="227" t="s">
        <v>189</v>
      </c>
      <c r="E1566" s="227">
        <v>1</v>
      </c>
      <c r="G1566" s="227" t="s">
        <v>518</v>
      </c>
      <c r="H1566" s="229">
        <v>1</v>
      </c>
      <c r="I1566" s="231">
        <v>9</v>
      </c>
      <c r="J1566" s="231"/>
      <c r="Z1566" s="176" t="s">
        <v>940</v>
      </c>
    </row>
    <row r="1567" spans="1:26" x14ac:dyDescent="0.3">
      <c r="A1567" s="227">
        <v>811719</v>
      </c>
      <c r="B1567" s="227" t="s">
        <v>1889</v>
      </c>
      <c r="C1567" s="227" t="s">
        <v>101</v>
      </c>
      <c r="D1567" s="227" t="s">
        <v>603</v>
      </c>
      <c r="E1567" s="227">
        <v>1</v>
      </c>
      <c r="F1567" s="228">
        <v>32874</v>
      </c>
      <c r="G1567" s="227" t="s">
        <v>235</v>
      </c>
      <c r="H1567" s="229">
        <v>1</v>
      </c>
      <c r="I1567" s="231">
        <v>9</v>
      </c>
      <c r="J1567" s="231"/>
      <c r="Z1567" s="176" t="s">
        <v>940</v>
      </c>
    </row>
    <row r="1568" spans="1:26" x14ac:dyDescent="0.3">
      <c r="A1568" s="227">
        <v>807514</v>
      </c>
      <c r="B1568" s="227" t="s">
        <v>1892</v>
      </c>
      <c r="C1568" s="227" t="s">
        <v>1116</v>
      </c>
      <c r="D1568" s="227" t="s">
        <v>843</v>
      </c>
      <c r="E1568" s="227">
        <v>1</v>
      </c>
      <c r="F1568" s="228">
        <v>36191</v>
      </c>
      <c r="G1568" s="227" t="s">
        <v>235</v>
      </c>
      <c r="H1568" s="229">
        <v>1</v>
      </c>
      <c r="I1568" s="231">
        <v>9</v>
      </c>
      <c r="J1568" s="231"/>
      <c r="Z1568" s="176" t="s">
        <v>940</v>
      </c>
    </row>
    <row r="1569" spans="1:26" x14ac:dyDescent="0.3">
      <c r="A1569" s="227">
        <v>809320</v>
      </c>
      <c r="B1569" s="227" t="s">
        <v>1895</v>
      </c>
      <c r="C1569" s="227" t="s">
        <v>345</v>
      </c>
      <c r="D1569" s="227" t="s">
        <v>1896</v>
      </c>
      <c r="E1569" s="227">
        <v>1</v>
      </c>
      <c r="F1569" s="228">
        <v>35796</v>
      </c>
      <c r="G1569" s="227" t="s">
        <v>579</v>
      </c>
      <c r="H1569" s="229">
        <v>1</v>
      </c>
      <c r="I1569" s="231">
        <v>9</v>
      </c>
      <c r="J1569" s="231"/>
      <c r="Z1569" s="176" t="s">
        <v>940</v>
      </c>
    </row>
    <row r="1570" spans="1:26" x14ac:dyDescent="0.3">
      <c r="A1570" s="227">
        <v>809640</v>
      </c>
      <c r="B1570" s="227" t="s">
        <v>1899</v>
      </c>
      <c r="C1570" s="227" t="s">
        <v>1279</v>
      </c>
      <c r="D1570" s="227" t="s">
        <v>705</v>
      </c>
      <c r="E1570" s="227">
        <v>1</v>
      </c>
      <c r="F1570" s="228">
        <v>33367</v>
      </c>
      <c r="G1570" s="227" t="s">
        <v>235</v>
      </c>
      <c r="H1570" s="229">
        <v>1</v>
      </c>
      <c r="I1570" s="231">
        <v>9</v>
      </c>
      <c r="J1570" s="231"/>
      <c r="W1570" s="176" t="s">
        <v>940</v>
      </c>
      <c r="Z1570" s="176" t="s">
        <v>940</v>
      </c>
    </row>
    <row r="1571" spans="1:26" x14ac:dyDescent="0.3">
      <c r="A1571" s="227">
        <v>809984</v>
      </c>
      <c r="B1571" s="227" t="s">
        <v>1902</v>
      </c>
      <c r="C1571" s="227" t="s">
        <v>966</v>
      </c>
      <c r="D1571" s="227" t="s">
        <v>1903</v>
      </c>
      <c r="E1571" s="227">
        <v>1</v>
      </c>
      <c r="F1571" s="228">
        <v>35891</v>
      </c>
      <c r="G1571" s="227" t="s">
        <v>554</v>
      </c>
      <c r="H1571" s="229">
        <v>1</v>
      </c>
      <c r="I1571" s="231">
        <v>9</v>
      </c>
      <c r="J1571" s="231"/>
      <c r="W1571" s="176" t="s">
        <v>940</v>
      </c>
      <c r="Z1571" s="176" t="s">
        <v>940</v>
      </c>
    </row>
    <row r="1572" spans="1:26" x14ac:dyDescent="0.3">
      <c r="A1572" s="227">
        <v>810229</v>
      </c>
      <c r="B1572" s="227" t="s">
        <v>1904</v>
      </c>
      <c r="C1572" s="227" t="s">
        <v>110</v>
      </c>
      <c r="D1572" s="227" t="s">
        <v>583</v>
      </c>
      <c r="E1572" s="227">
        <v>1</v>
      </c>
      <c r="F1572" s="228">
        <v>36561</v>
      </c>
      <c r="G1572" s="227" t="s">
        <v>235</v>
      </c>
      <c r="H1572" s="229">
        <v>1</v>
      </c>
      <c r="I1572" s="231">
        <v>9</v>
      </c>
      <c r="J1572" s="231"/>
      <c r="W1572" s="176" t="s">
        <v>940</v>
      </c>
      <c r="Z1572" s="176" t="s">
        <v>940</v>
      </c>
    </row>
    <row r="1573" spans="1:26" x14ac:dyDescent="0.3">
      <c r="A1573" s="227">
        <v>811012</v>
      </c>
      <c r="B1573" s="227" t="s">
        <v>1906</v>
      </c>
      <c r="C1573" s="227" t="s">
        <v>218</v>
      </c>
      <c r="D1573" s="227" t="s">
        <v>800</v>
      </c>
      <c r="E1573" s="227">
        <v>1</v>
      </c>
      <c r="F1573" s="228">
        <v>35082</v>
      </c>
      <c r="G1573" s="227" t="s">
        <v>586</v>
      </c>
      <c r="H1573" s="229">
        <v>1</v>
      </c>
      <c r="I1573" s="231">
        <v>9</v>
      </c>
      <c r="J1573" s="231"/>
      <c r="Z1573" s="176" t="s">
        <v>940</v>
      </c>
    </row>
    <row r="1574" spans="1:26" x14ac:dyDescent="0.3">
      <c r="A1574" s="227">
        <v>811027</v>
      </c>
      <c r="B1574" s="227" t="s">
        <v>1907</v>
      </c>
      <c r="C1574" s="227" t="s">
        <v>102</v>
      </c>
      <c r="D1574" s="227" t="s">
        <v>1908</v>
      </c>
      <c r="E1574" s="227">
        <v>1</v>
      </c>
      <c r="F1574" s="228">
        <v>35963</v>
      </c>
      <c r="G1574" s="227" t="s">
        <v>237</v>
      </c>
      <c r="H1574" s="229">
        <v>1</v>
      </c>
      <c r="I1574" s="231">
        <v>9</v>
      </c>
      <c r="J1574" s="231"/>
      <c r="Z1574" s="176" t="s">
        <v>940</v>
      </c>
    </row>
    <row r="1575" spans="1:26" x14ac:dyDescent="0.3">
      <c r="A1575" s="227">
        <v>811551</v>
      </c>
      <c r="B1575" s="227" t="s">
        <v>1915</v>
      </c>
      <c r="C1575" s="227" t="s">
        <v>123</v>
      </c>
      <c r="D1575" s="227" t="s">
        <v>529</v>
      </c>
      <c r="E1575" s="227">
        <v>1</v>
      </c>
      <c r="F1575" s="228">
        <v>35607</v>
      </c>
      <c r="G1575" s="227" t="s">
        <v>235</v>
      </c>
      <c r="H1575" s="229">
        <v>1</v>
      </c>
      <c r="I1575" s="231">
        <v>9</v>
      </c>
      <c r="J1575" s="231"/>
      <c r="W1575" s="176" t="s">
        <v>940</v>
      </c>
      <c r="X1575" s="176" t="s">
        <v>940</v>
      </c>
      <c r="Z1575" s="176" t="s">
        <v>940</v>
      </c>
    </row>
    <row r="1576" spans="1:26" x14ac:dyDescent="0.3">
      <c r="A1576" s="227">
        <v>801346</v>
      </c>
      <c r="B1576" s="227" t="s">
        <v>1930</v>
      </c>
      <c r="C1576" s="227" t="s">
        <v>69</v>
      </c>
      <c r="D1576" s="227" t="s">
        <v>516</v>
      </c>
      <c r="E1576" s="227">
        <v>1</v>
      </c>
      <c r="H1576" s="229">
        <v>1</v>
      </c>
      <c r="I1576" s="231">
        <v>9</v>
      </c>
      <c r="J1576" s="231"/>
      <c r="Z1576" s="176" t="s">
        <v>940</v>
      </c>
    </row>
    <row r="1577" spans="1:26" x14ac:dyDescent="0.3">
      <c r="A1577" s="227">
        <v>804751</v>
      </c>
      <c r="B1577" s="227" t="s">
        <v>1944</v>
      </c>
      <c r="C1577" s="227" t="s">
        <v>176</v>
      </c>
      <c r="D1577" s="227" t="s">
        <v>633</v>
      </c>
      <c r="E1577" s="227">
        <v>1</v>
      </c>
      <c r="F1577" s="228">
        <v>34349</v>
      </c>
      <c r="G1577" s="227" t="s">
        <v>235</v>
      </c>
      <c r="H1577" s="229">
        <v>1</v>
      </c>
      <c r="I1577" s="231">
        <v>9</v>
      </c>
      <c r="J1577" s="231"/>
      <c r="Z1577" s="176" t="s">
        <v>940</v>
      </c>
    </row>
    <row r="1578" spans="1:26" x14ac:dyDescent="0.3">
      <c r="A1578" s="227">
        <v>805650</v>
      </c>
      <c r="B1578" s="227" t="s">
        <v>1945</v>
      </c>
      <c r="C1578" s="227" t="s">
        <v>311</v>
      </c>
      <c r="D1578" s="227" t="s">
        <v>562</v>
      </c>
      <c r="E1578" s="227">
        <v>1</v>
      </c>
      <c r="F1578" s="228">
        <v>34970</v>
      </c>
      <c r="G1578" s="227" t="s">
        <v>235</v>
      </c>
      <c r="H1578" s="229">
        <v>1</v>
      </c>
      <c r="I1578" s="231">
        <v>9</v>
      </c>
      <c r="J1578" s="231"/>
      <c r="Z1578" s="176" t="s">
        <v>940</v>
      </c>
    </row>
    <row r="1579" spans="1:26" x14ac:dyDescent="0.3">
      <c r="A1579" s="227">
        <v>805751</v>
      </c>
      <c r="B1579" s="227" t="s">
        <v>1946</v>
      </c>
      <c r="C1579" s="227" t="s">
        <v>112</v>
      </c>
      <c r="D1579" s="227" t="s">
        <v>1491</v>
      </c>
      <c r="E1579" s="227">
        <v>1</v>
      </c>
      <c r="F1579" s="228">
        <v>34549</v>
      </c>
      <c r="G1579" s="227" t="s">
        <v>235</v>
      </c>
      <c r="H1579" s="229">
        <v>1</v>
      </c>
      <c r="I1579" s="231">
        <v>9</v>
      </c>
      <c r="J1579" s="231"/>
      <c r="Z1579" s="176" t="s">
        <v>940</v>
      </c>
    </row>
    <row r="1580" spans="1:26" x14ac:dyDescent="0.3">
      <c r="A1580" s="227">
        <v>805648</v>
      </c>
      <c r="B1580" s="227" t="s">
        <v>1977</v>
      </c>
      <c r="C1580" s="227" t="s">
        <v>66</v>
      </c>
      <c r="D1580" s="227" t="s">
        <v>825</v>
      </c>
      <c r="E1580" s="227">
        <v>1</v>
      </c>
      <c r="F1580" s="228">
        <v>35118</v>
      </c>
      <c r="G1580" s="227" t="s">
        <v>235</v>
      </c>
      <c r="H1580" s="229">
        <v>1</v>
      </c>
      <c r="I1580" s="231">
        <v>9</v>
      </c>
      <c r="J1580" s="231"/>
      <c r="V1580" s="176" t="s">
        <v>940</v>
      </c>
      <c r="Z1580" s="176" t="s">
        <v>940</v>
      </c>
    </row>
    <row r="1581" spans="1:26" x14ac:dyDescent="0.3">
      <c r="A1581" s="227">
        <v>800584</v>
      </c>
      <c r="B1581" s="227" t="s">
        <v>1989</v>
      </c>
      <c r="C1581" s="227" t="s">
        <v>295</v>
      </c>
      <c r="D1581" s="227" t="s">
        <v>1990</v>
      </c>
      <c r="E1581" s="227">
        <v>1</v>
      </c>
      <c r="F1581" s="228">
        <v>30140</v>
      </c>
      <c r="G1581" s="227" t="s">
        <v>586</v>
      </c>
      <c r="H1581" s="229">
        <v>1</v>
      </c>
      <c r="I1581" s="231">
        <v>9</v>
      </c>
      <c r="J1581" s="231"/>
      <c r="Z1581" s="176" t="s">
        <v>940</v>
      </c>
    </row>
    <row r="1582" spans="1:26" x14ac:dyDescent="0.3">
      <c r="A1582" s="227">
        <v>805740</v>
      </c>
      <c r="B1582" s="227" t="s">
        <v>2014</v>
      </c>
      <c r="C1582" s="227" t="s">
        <v>1307</v>
      </c>
      <c r="D1582" s="227" t="s">
        <v>529</v>
      </c>
      <c r="E1582" s="227">
        <v>1</v>
      </c>
      <c r="F1582" s="228">
        <v>35823</v>
      </c>
      <c r="G1582" s="227" t="s">
        <v>251</v>
      </c>
      <c r="H1582" s="229">
        <v>1</v>
      </c>
      <c r="I1582" s="231">
        <v>9</v>
      </c>
      <c r="J1582" s="231"/>
      <c r="Z1582" s="176" t="s">
        <v>940</v>
      </c>
    </row>
    <row r="1583" spans="1:26" x14ac:dyDescent="0.3">
      <c r="A1583" s="227">
        <v>807828</v>
      </c>
      <c r="B1583" s="227" t="s">
        <v>2039</v>
      </c>
      <c r="C1583" s="227" t="s">
        <v>405</v>
      </c>
      <c r="D1583" s="227" t="s">
        <v>1847</v>
      </c>
      <c r="E1583" s="227">
        <v>1</v>
      </c>
      <c r="F1583" s="228">
        <v>34700</v>
      </c>
      <c r="G1583" s="227" t="s">
        <v>235</v>
      </c>
      <c r="H1583" s="229">
        <v>1</v>
      </c>
      <c r="I1583" s="231">
        <v>9</v>
      </c>
      <c r="J1583" s="231"/>
      <c r="Z1583" s="176" t="s">
        <v>940</v>
      </c>
    </row>
    <row r="1584" spans="1:26" x14ac:dyDescent="0.3">
      <c r="A1584" s="227">
        <v>811810</v>
      </c>
      <c r="B1584" s="227" t="s">
        <v>2102</v>
      </c>
      <c r="C1584" s="227" t="s">
        <v>66</v>
      </c>
      <c r="D1584" s="227" t="s">
        <v>762</v>
      </c>
      <c r="E1584" s="227">
        <v>1</v>
      </c>
      <c r="F1584" s="228">
        <v>35065</v>
      </c>
      <c r="G1584" s="227" t="s">
        <v>235</v>
      </c>
      <c r="H1584" s="229">
        <v>1</v>
      </c>
      <c r="I1584" s="231">
        <v>9</v>
      </c>
      <c r="J1584" s="231"/>
      <c r="Z1584" s="176" t="s">
        <v>940</v>
      </c>
    </row>
    <row r="1585" spans="1:26" x14ac:dyDescent="0.3">
      <c r="A1585" s="227">
        <v>805354</v>
      </c>
      <c r="B1585" s="227" t="s">
        <v>2159</v>
      </c>
      <c r="C1585" s="227" t="s">
        <v>115</v>
      </c>
      <c r="D1585" s="227" t="s">
        <v>544</v>
      </c>
      <c r="E1585" s="227">
        <v>1</v>
      </c>
      <c r="H1585" s="229">
        <v>1</v>
      </c>
      <c r="I1585" s="231">
        <v>9</v>
      </c>
      <c r="J1585" s="231"/>
      <c r="W1585" s="176" t="s">
        <v>940</v>
      </c>
      <c r="Z1585" s="176" t="s">
        <v>940</v>
      </c>
    </row>
    <row r="1586" spans="1:26" x14ac:dyDescent="0.3">
      <c r="A1586" s="227">
        <v>801389</v>
      </c>
      <c r="B1586" s="227" t="s">
        <v>2160</v>
      </c>
      <c r="C1586" s="227" t="s">
        <v>2161</v>
      </c>
      <c r="D1586" s="227" t="s">
        <v>603</v>
      </c>
      <c r="E1586" s="227">
        <v>1</v>
      </c>
      <c r="F1586" s="228">
        <v>33914</v>
      </c>
      <c r="G1586" s="227" t="s">
        <v>235</v>
      </c>
      <c r="H1586" s="229">
        <v>1</v>
      </c>
      <c r="I1586" s="231">
        <v>9</v>
      </c>
      <c r="J1586" s="231"/>
      <c r="Z1586" s="176" t="s">
        <v>940</v>
      </c>
    </row>
    <row r="1587" spans="1:26" x14ac:dyDescent="0.3">
      <c r="A1587" s="227">
        <v>800222</v>
      </c>
      <c r="B1587" s="227" t="s">
        <v>2162</v>
      </c>
      <c r="C1587" s="227" t="s">
        <v>1859</v>
      </c>
      <c r="D1587" s="227" t="s">
        <v>2163</v>
      </c>
      <c r="E1587" s="227">
        <v>1</v>
      </c>
      <c r="F1587" s="228">
        <v>28818</v>
      </c>
      <c r="G1587" s="227" t="s">
        <v>640</v>
      </c>
      <c r="H1587" s="229">
        <v>1</v>
      </c>
      <c r="I1587" s="231">
        <v>9</v>
      </c>
      <c r="J1587" s="231"/>
      <c r="Z1587" s="176" t="s">
        <v>940</v>
      </c>
    </row>
    <row r="1588" spans="1:26" x14ac:dyDescent="0.3">
      <c r="A1588" s="227">
        <v>804881</v>
      </c>
      <c r="B1588" s="227" t="s">
        <v>2164</v>
      </c>
      <c r="C1588" s="227" t="s">
        <v>338</v>
      </c>
      <c r="D1588" s="227" t="s">
        <v>690</v>
      </c>
      <c r="E1588" s="227">
        <v>1</v>
      </c>
      <c r="F1588" s="228">
        <v>33604</v>
      </c>
      <c r="G1588" s="227" t="s">
        <v>235</v>
      </c>
      <c r="H1588" s="229">
        <v>1</v>
      </c>
      <c r="I1588" s="231">
        <v>9</v>
      </c>
      <c r="J1588" s="231"/>
      <c r="Z1588" s="176" t="s">
        <v>940</v>
      </c>
    </row>
    <row r="1589" spans="1:26" x14ac:dyDescent="0.3">
      <c r="A1589" s="227">
        <v>808062</v>
      </c>
      <c r="B1589" s="227" t="s">
        <v>2166</v>
      </c>
      <c r="C1589" s="227" t="s">
        <v>66</v>
      </c>
      <c r="D1589" s="227" t="s">
        <v>607</v>
      </c>
      <c r="E1589" s="227">
        <v>1</v>
      </c>
      <c r="F1589" s="228">
        <v>34942</v>
      </c>
      <c r="G1589" s="227" t="s">
        <v>237</v>
      </c>
      <c r="H1589" s="229">
        <v>1</v>
      </c>
      <c r="I1589" s="231">
        <v>9</v>
      </c>
      <c r="J1589" s="231"/>
      <c r="Z1589" s="176" t="s">
        <v>940</v>
      </c>
    </row>
    <row r="1590" spans="1:26" x14ac:dyDescent="0.3">
      <c r="A1590" s="227">
        <v>803834</v>
      </c>
      <c r="B1590" s="227" t="s">
        <v>2170</v>
      </c>
      <c r="C1590" s="227" t="s">
        <v>67</v>
      </c>
      <c r="D1590" s="227" t="s">
        <v>573</v>
      </c>
      <c r="E1590" s="227">
        <v>1</v>
      </c>
      <c r="F1590" s="228">
        <v>34335</v>
      </c>
      <c r="G1590" s="227" t="s">
        <v>235</v>
      </c>
      <c r="H1590" s="229">
        <v>1</v>
      </c>
      <c r="I1590" s="231">
        <v>9</v>
      </c>
      <c r="J1590" s="231"/>
      <c r="Z1590" s="176" t="s">
        <v>940</v>
      </c>
    </row>
    <row r="1591" spans="1:26" x14ac:dyDescent="0.3">
      <c r="A1591" s="227">
        <v>806593</v>
      </c>
      <c r="B1591" s="227" t="s">
        <v>2171</v>
      </c>
      <c r="C1591" s="227" t="s">
        <v>111</v>
      </c>
      <c r="D1591" s="227" t="s">
        <v>651</v>
      </c>
      <c r="E1591" s="227">
        <v>1</v>
      </c>
      <c r="F1591" s="228">
        <v>34617</v>
      </c>
      <c r="G1591" s="227" t="s">
        <v>235</v>
      </c>
      <c r="H1591" s="229">
        <v>1</v>
      </c>
      <c r="I1591" s="231">
        <v>9</v>
      </c>
      <c r="J1591" s="231"/>
      <c r="Z1591" s="176" t="s">
        <v>940</v>
      </c>
    </row>
    <row r="1592" spans="1:26" x14ac:dyDescent="0.3">
      <c r="A1592" s="227">
        <v>800017</v>
      </c>
      <c r="B1592" s="227" t="s">
        <v>2173</v>
      </c>
      <c r="C1592" s="227" t="s">
        <v>68</v>
      </c>
      <c r="D1592" s="227" t="s">
        <v>560</v>
      </c>
      <c r="E1592" s="227">
        <v>1</v>
      </c>
      <c r="F1592" s="228">
        <v>30497</v>
      </c>
      <c r="G1592" s="227" t="s">
        <v>645</v>
      </c>
      <c r="H1592" s="229">
        <v>1</v>
      </c>
      <c r="I1592" s="231">
        <v>9</v>
      </c>
      <c r="J1592" s="231"/>
    </row>
    <row r="1593" spans="1:26" x14ac:dyDescent="0.3">
      <c r="A1593" s="227">
        <v>800215</v>
      </c>
      <c r="B1593" s="227" t="s">
        <v>2174</v>
      </c>
      <c r="C1593" s="227" t="s">
        <v>291</v>
      </c>
      <c r="D1593" s="227" t="s">
        <v>818</v>
      </c>
      <c r="E1593" s="227">
        <v>1</v>
      </c>
      <c r="F1593" s="228">
        <v>28581</v>
      </c>
      <c r="G1593" s="227" t="s">
        <v>760</v>
      </c>
      <c r="H1593" s="229">
        <v>1</v>
      </c>
      <c r="I1593" s="231">
        <v>9</v>
      </c>
      <c r="J1593" s="231"/>
    </row>
    <row r="1594" spans="1:26" x14ac:dyDescent="0.3">
      <c r="A1594" s="227">
        <v>800796</v>
      </c>
      <c r="B1594" s="227" t="s">
        <v>2183</v>
      </c>
      <c r="C1594" s="227" t="s">
        <v>91</v>
      </c>
      <c r="D1594" s="227" t="s">
        <v>615</v>
      </c>
      <c r="E1594" s="227">
        <v>1</v>
      </c>
      <c r="F1594" s="228">
        <v>33970</v>
      </c>
      <c r="G1594" s="227" t="s">
        <v>556</v>
      </c>
      <c r="H1594" s="229">
        <v>1</v>
      </c>
      <c r="I1594" s="231">
        <v>9</v>
      </c>
      <c r="J1594" s="231"/>
    </row>
    <row r="1595" spans="1:26" x14ac:dyDescent="0.3">
      <c r="A1595" s="227">
        <v>801143</v>
      </c>
      <c r="B1595" s="227" t="s">
        <v>2188</v>
      </c>
      <c r="C1595" s="227" t="s">
        <v>142</v>
      </c>
      <c r="D1595" s="227" t="s">
        <v>647</v>
      </c>
      <c r="E1595" s="227">
        <v>1</v>
      </c>
      <c r="F1595" s="228">
        <v>33667</v>
      </c>
      <c r="G1595" s="227" t="s">
        <v>235</v>
      </c>
      <c r="H1595" s="229">
        <v>1</v>
      </c>
      <c r="I1595" s="231">
        <v>9</v>
      </c>
      <c r="J1595" s="231"/>
    </row>
    <row r="1596" spans="1:26" x14ac:dyDescent="0.3">
      <c r="A1596" s="227">
        <v>801853</v>
      </c>
      <c r="B1596" s="227" t="s">
        <v>2193</v>
      </c>
      <c r="C1596" s="227" t="s">
        <v>193</v>
      </c>
      <c r="D1596" s="227" t="s">
        <v>534</v>
      </c>
      <c r="E1596" s="227">
        <v>1</v>
      </c>
      <c r="F1596" s="228">
        <v>31413</v>
      </c>
      <c r="G1596" s="227" t="s">
        <v>235</v>
      </c>
      <c r="H1596" s="229">
        <v>1</v>
      </c>
      <c r="I1596" s="231">
        <v>9</v>
      </c>
      <c r="J1596" s="231"/>
    </row>
    <row r="1597" spans="1:26" x14ac:dyDescent="0.3">
      <c r="A1597" s="227">
        <v>802074</v>
      </c>
      <c r="B1597" s="227" t="s">
        <v>2197</v>
      </c>
      <c r="C1597" s="227" t="s">
        <v>161</v>
      </c>
      <c r="D1597" s="227" t="s">
        <v>843</v>
      </c>
      <c r="E1597" s="227">
        <v>1</v>
      </c>
      <c r="F1597" s="228">
        <v>34713</v>
      </c>
      <c r="G1597" s="227" t="s">
        <v>235</v>
      </c>
      <c r="H1597" s="229">
        <v>1</v>
      </c>
      <c r="I1597" s="231">
        <v>9</v>
      </c>
      <c r="J1597" s="231"/>
    </row>
    <row r="1598" spans="1:26" x14ac:dyDescent="0.3">
      <c r="A1598" s="227">
        <v>802236</v>
      </c>
      <c r="B1598" s="227" t="s">
        <v>2201</v>
      </c>
      <c r="C1598" s="227" t="s">
        <v>66</v>
      </c>
      <c r="D1598" s="227" t="s">
        <v>551</v>
      </c>
      <c r="E1598" s="227">
        <v>1</v>
      </c>
      <c r="F1598" s="228">
        <v>34714</v>
      </c>
      <c r="G1598" s="227" t="s">
        <v>1144</v>
      </c>
      <c r="H1598" s="229">
        <v>1</v>
      </c>
      <c r="I1598" s="231">
        <v>9</v>
      </c>
      <c r="J1598" s="231"/>
    </row>
    <row r="1599" spans="1:26" x14ac:dyDescent="0.3">
      <c r="A1599" s="227">
        <v>802373</v>
      </c>
      <c r="B1599" s="227" t="s">
        <v>2205</v>
      </c>
      <c r="C1599" s="227" t="s">
        <v>308</v>
      </c>
      <c r="D1599" s="227" t="s">
        <v>679</v>
      </c>
      <c r="E1599" s="227">
        <v>1</v>
      </c>
      <c r="F1599" s="228">
        <v>32878</v>
      </c>
      <c r="G1599" s="227" t="s">
        <v>253</v>
      </c>
      <c r="H1599" s="229">
        <v>1</v>
      </c>
      <c r="I1599" s="231">
        <v>9</v>
      </c>
      <c r="J1599" s="231"/>
    </row>
    <row r="1600" spans="1:26" x14ac:dyDescent="0.3">
      <c r="A1600" s="227">
        <v>802534</v>
      </c>
      <c r="B1600" s="227" t="s">
        <v>2208</v>
      </c>
      <c r="C1600" s="227" t="s">
        <v>88</v>
      </c>
      <c r="D1600" s="227" t="s">
        <v>821</v>
      </c>
      <c r="E1600" s="227">
        <v>1</v>
      </c>
      <c r="F1600" s="228">
        <v>32509</v>
      </c>
      <c r="G1600" s="227" t="s">
        <v>580</v>
      </c>
      <c r="H1600" s="229">
        <v>1</v>
      </c>
      <c r="I1600" s="231">
        <v>9</v>
      </c>
      <c r="J1600" s="231"/>
    </row>
    <row r="1601" spans="1:10" x14ac:dyDescent="0.3">
      <c r="A1601" s="227">
        <v>803587</v>
      </c>
      <c r="B1601" s="227" t="s">
        <v>2225</v>
      </c>
      <c r="C1601" s="227" t="s">
        <v>264</v>
      </c>
      <c r="D1601" s="227" t="s">
        <v>734</v>
      </c>
      <c r="E1601" s="227">
        <v>1</v>
      </c>
      <c r="F1601" s="228">
        <v>28491</v>
      </c>
      <c r="G1601" s="227" t="s">
        <v>249</v>
      </c>
      <c r="H1601" s="229">
        <v>1</v>
      </c>
      <c r="I1601" s="231">
        <v>9</v>
      </c>
      <c r="J1601" s="231"/>
    </row>
    <row r="1602" spans="1:10" x14ac:dyDescent="0.3">
      <c r="A1602" s="227">
        <v>803722</v>
      </c>
      <c r="B1602" s="227" t="s">
        <v>2230</v>
      </c>
      <c r="C1602" s="227" t="s">
        <v>66</v>
      </c>
      <c r="D1602" s="227" t="s">
        <v>599</v>
      </c>
      <c r="E1602" s="227">
        <v>1</v>
      </c>
      <c r="F1602" s="228">
        <v>34474</v>
      </c>
      <c r="G1602" s="227" t="s">
        <v>235</v>
      </c>
      <c r="H1602" s="229">
        <v>1</v>
      </c>
      <c r="I1602" s="231">
        <v>9</v>
      </c>
      <c r="J1602" s="231"/>
    </row>
    <row r="1603" spans="1:10" x14ac:dyDescent="0.3">
      <c r="A1603" s="227">
        <v>804009</v>
      </c>
      <c r="B1603" s="227" t="s">
        <v>2237</v>
      </c>
      <c r="C1603" s="227" t="s">
        <v>293</v>
      </c>
      <c r="D1603" s="227" t="s">
        <v>544</v>
      </c>
      <c r="E1603" s="227">
        <v>1</v>
      </c>
      <c r="F1603" s="228">
        <v>29526</v>
      </c>
      <c r="G1603" s="227" t="s">
        <v>235</v>
      </c>
      <c r="H1603" s="229">
        <v>1</v>
      </c>
      <c r="I1603" s="231">
        <v>9</v>
      </c>
      <c r="J1603" s="231"/>
    </row>
    <row r="1604" spans="1:10" x14ac:dyDescent="0.3">
      <c r="A1604" s="227">
        <v>804851</v>
      </c>
      <c r="B1604" s="227" t="s">
        <v>2255</v>
      </c>
      <c r="C1604" s="227" t="s">
        <v>67</v>
      </c>
      <c r="D1604" s="227" t="s">
        <v>2256</v>
      </c>
      <c r="E1604" s="227">
        <v>1</v>
      </c>
      <c r="F1604" s="228">
        <v>34505</v>
      </c>
      <c r="G1604" s="227" t="s">
        <v>235</v>
      </c>
      <c r="H1604" s="229">
        <v>1</v>
      </c>
      <c r="I1604" s="231">
        <v>9</v>
      </c>
      <c r="J1604" s="231"/>
    </row>
    <row r="1605" spans="1:10" x14ac:dyDescent="0.3">
      <c r="A1605" s="227">
        <v>804922</v>
      </c>
      <c r="B1605" s="227" t="s">
        <v>2257</v>
      </c>
      <c r="C1605" s="227" t="s">
        <v>224</v>
      </c>
      <c r="D1605" s="227" t="s">
        <v>587</v>
      </c>
      <c r="E1605" s="227">
        <v>1</v>
      </c>
      <c r="F1605" s="228">
        <v>31462</v>
      </c>
      <c r="G1605" s="227" t="s">
        <v>235</v>
      </c>
      <c r="H1605" s="229">
        <v>1</v>
      </c>
      <c r="I1605" s="231">
        <v>9</v>
      </c>
      <c r="J1605" s="231"/>
    </row>
    <row r="1606" spans="1:10" x14ac:dyDescent="0.3">
      <c r="A1606" s="227">
        <v>805078</v>
      </c>
      <c r="B1606" s="227" t="s">
        <v>2265</v>
      </c>
      <c r="C1606" s="227" t="s">
        <v>330</v>
      </c>
      <c r="D1606" s="227" t="s">
        <v>566</v>
      </c>
      <c r="E1606" s="227">
        <v>1</v>
      </c>
      <c r="F1606" s="228">
        <v>27975</v>
      </c>
      <c r="G1606" s="227" t="s">
        <v>246</v>
      </c>
      <c r="H1606" s="229">
        <v>1</v>
      </c>
      <c r="I1606" s="231">
        <v>9</v>
      </c>
      <c r="J1606" s="231"/>
    </row>
    <row r="1607" spans="1:10" x14ac:dyDescent="0.3">
      <c r="A1607" s="227">
        <v>805199</v>
      </c>
      <c r="B1607" s="227" t="s">
        <v>2272</v>
      </c>
      <c r="C1607" s="227" t="s">
        <v>88</v>
      </c>
      <c r="D1607" s="227" t="s">
        <v>713</v>
      </c>
      <c r="E1607" s="227">
        <v>1</v>
      </c>
      <c r="F1607" s="228">
        <v>33717</v>
      </c>
      <c r="G1607" s="227" t="s">
        <v>235</v>
      </c>
      <c r="H1607" s="229">
        <v>1</v>
      </c>
      <c r="I1607" s="231">
        <v>9</v>
      </c>
      <c r="J1607" s="231"/>
    </row>
    <row r="1608" spans="1:10" x14ac:dyDescent="0.3">
      <c r="A1608" s="227">
        <v>805221</v>
      </c>
      <c r="B1608" s="227" t="s">
        <v>2273</v>
      </c>
      <c r="C1608" s="227" t="s">
        <v>2274</v>
      </c>
      <c r="D1608" s="227" t="s">
        <v>713</v>
      </c>
      <c r="E1608" s="227">
        <v>1</v>
      </c>
      <c r="F1608" s="228">
        <v>31238</v>
      </c>
      <c r="G1608" s="227" t="s">
        <v>549</v>
      </c>
      <c r="H1608" s="229">
        <v>1</v>
      </c>
      <c r="I1608" s="231">
        <v>9</v>
      </c>
      <c r="J1608" s="231"/>
    </row>
    <row r="1609" spans="1:10" x14ac:dyDescent="0.3">
      <c r="A1609" s="227">
        <v>805618</v>
      </c>
      <c r="B1609" s="227" t="s">
        <v>2307</v>
      </c>
      <c r="C1609" s="227" t="s">
        <v>91</v>
      </c>
      <c r="D1609" s="227" t="s">
        <v>513</v>
      </c>
      <c r="E1609" s="227">
        <v>1</v>
      </c>
      <c r="F1609" s="228">
        <v>34867</v>
      </c>
      <c r="G1609" s="227" t="s">
        <v>2308</v>
      </c>
      <c r="H1609" s="229">
        <v>1</v>
      </c>
      <c r="I1609" s="231">
        <v>9</v>
      </c>
      <c r="J1609" s="231"/>
    </row>
    <row r="1610" spans="1:10" x14ac:dyDescent="0.3">
      <c r="A1610" s="227">
        <v>805712</v>
      </c>
      <c r="B1610" s="227" t="s">
        <v>2310</v>
      </c>
      <c r="C1610" s="227" t="s">
        <v>366</v>
      </c>
      <c r="D1610" s="227" t="s">
        <v>565</v>
      </c>
      <c r="E1610" s="227">
        <v>1</v>
      </c>
      <c r="F1610" s="228">
        <v>35431</v>
      </c>
      <c r="G1610" s="227" t="s">
        <v>2311</v>
      </c>
      <c r="H1610" s="229">
        <v>1</v>
      </c>
      <c r="I1610" s="231">
        <v>9</v>
      </c>
      <c r="J1610" s="231"/>
    </row>
    <row r="1611" spans="1:10" x14ac:dyDescent="0.3">
      <c r="A1611" s="227">
        <v>805724</v>
      </c>
      <c r="B1611" s="227" t="s">
        <v>2312</v>
      </c>
      <c r="C1611" s="227" t="s">
        <v>287</v>
      </c>
      <c r="D1611" s="227" t="s">
        <v>519</v>
      </c>
      <c r="E1611" s="227">
        <v>1</v>
      </c>
      <c r="F1611" s="228">
        <v>31641</v>
      </c>
      <c r="G1611" s="227" t="s">
        <v>235</v>
      </c>
      <c r="H1611" s="229">
        <v>1</v>
      </c>
      <c r="I1611" s="231">
        <v>9</v>
      </c>
      <c r="J1611" s="231"/>
    </row>
    <row r="1612" spans="1:10" x14ac:dyDescent="0.3">
      <c r="A1612" s="227">
        <v>805727</v>
      </c>
      <c r="B1612" s="227" t="s">
        <v>2313</v>
      </c>
      <c r="C1612" s="227" t="s">
        <v>102</v>
      </c>
      <c r="D1612" s="227" t="s">
        <v>560</v>
      </c>
      <c r="E1612" s="227">
        <v>1</v>
      </c>
      <c r="F1612" s="228">
        <v>30164</v>
      </c>
      <c r="G1612" s="227" t="s">
        <v>235</v>
      </c>
      <c r="H1612" s="229">
        <v>1</v>
      </c>
      <c r="I1612" s="231">
        <v>9</v>
      </c>
      <c r="J1612" s="231"/>
    </row>
    <row r="1613" spans="1:10" x14ac:dyDescent="0.3">
      <c r="A1613" s="227">
        <v>805911</v>
      </c>
      <c r="B1613" s="227" t="s">
        <v>2322</v>
      </c>
      <c r="C1613" s="227" t="s">
        <v>64</v>
      </c>
      <c r="D1613" s="227" t="s">
        <v>564</v>
      </c>
      <c r="E1613" s="227">
        <v>1</v>
      </c>
      <c r="F1613" s="228" t="s">
        <v>2323</v>
      </c>
      <c r="G1613" s="227" t="s">
        <v>235</v>
      </c>
      <c r="H1613" s="229">
        <v>1</v>
      </c>
      <c r="I1613" s="231">
        <v>9</v>
      </c>
      <c r="J1613" s="231"/>
    </row>
    <row r="1614" spans="1:10" x14ac:dyDescent="0.3">
      <c r="A1614" s="227">
        <v>806010</v>
      </c>
      <c r="B1614" s="227" t="s">
        <v>2325</v>
      </c>
      <c r="C1614" s="227" t="s">
        <v>1022</v>
      </c>
      <c r="D1614" s="227" t="s">
        <v>2079</v>
      </c>
      <c r="E1614" s="227">
        <v>1</v>
      </c>
      <c r="F1614" s="228" t="s">
        <v>2326</v>
      </c>
      <c r="G1614" s="227" t="s">
        <v>235</v>
      </c>
      <c r="H1614" s="229">
        <v>1</v>
      </c>
      <c r="I1614" s="231">
        <v>9</v>
      </c>
      <c r="J1614" s="231"/>
    </row>
    <row r="1615" spans="1:10" x14ac:dyDescent="0.3">
      <c r="A1615" s="227">
        <v>806194</v>
      </c>
      <c r="B1615" s="227" t="s">
        <v>2330</v>
      </c>
      <c r="C1615" s="227" t="s">
        <v>997</v>
      </c>
      <c r="D1615" s="227" t="s">
        <v>832</v>
      </c>
      <c r="E1615" s="227">
        <v>1</v>
      </c>
      <c r="F1615" s="228">
        <v>34700</v>
      </c>
      <c r="G1615" s="227" t="s">
        <v>235</v>
      </c>
      <c r="H1615" s="229">
        <v>1</v>
      </c>
      <c r="I1615" s="231">
        <v>9</v>
      </c>
      <c r="J1615" s="231"/>
    </row>
    <row r="1616" spans="1:10" x14ac:dyDescent="0.3">
      <c r="A1616" s="227">
        <v>806282</v>
      </c>
      <c r="B1616" s="227" t="s">
        <v>2335</v>
      </c>
      <c r="C1616" s="227" t="s">
        <v>65</v>
      </c>
      <c r="D1616" s="227" t="s">
        <v>576</v>
      </c>
      <c r="E1616" s="227">
        <v>1</v>
      </c>
      <c r="F1616" s="228">
        <v>35431</v>
      </c>
      <c r="G1616" s="227" t="s">
        <v>235</v>
      </c>
      <c r="H1616" s="229">
        <v>1</v>
      </c>
      <c r="I1616" s="231">
        <v>9</v>
      </c>
      <c r="J1616" s="231"/>
    </row>
    <row r="1617" spans="1:10" x14ac:dyDescent="0.3">
      <c r="A1617" s="227">
        <v>806395</v>
      </c>
      <c r="B1617" s="227" t="s">
        <v>2347</v>
      </c>
      <c r="C1617" s="227" t="s">
        <v>161</v>
      </c>
      <c r="D1617" s="227" t="s">
        <v>2348</v>
      </c>
      <c r="E1617" s="227">
        <v>1</v>
      </c>
      <c r="G1617" s="227" t="s">
        <v>586</v>
      </c>
      <c r="H1617" s="229">
        <v>1</v>
      </c>
      <c r="I1617" s="231">
        <v>9</v>
      </c>
      <c r="J1617" s="231"/>
    </row>
    <row r="1618" spans="1:10" x14ac:dyDescent="0.3">
      <c r="A1618" s="227">
        <v>806428</v>
      </c>
      <c r="B1618" s="227" t="s">
        <v>2350</v>
      </c>
      <c r="C1618" s="227" t="s">
        <v>167</v>
      </c>
      <c r="D1618" s="227" t="s">
        <v>1114</v>
      </c>
      <c r="E1618" s="227">
        <v>1</v>
      </c>
      <c r="F1618" s="228">
        <v>34759</v>
      </c>
      <c r="G1618" s="227" t="s">
        <v>235</v>
      </c>
      <c r="H1618" s="229">
        <v>1</v>
      </c>
      <c r="I1618" s="231">
        <v>9</v>
      </c>
      <c r="J1618" s="231"/>
    </row>
    <row r="1619" spans="1:10" x14ac:dyDescent="0.3">
      <c r="A1619" s="227">
        <v>806805</v>
      </c>
      <c r="B1619" s="227" t="s">
        <v>2368</v>
      </c>
      <c r="C1619" s="227" t="s">
        <v>221</v>
      </c>
      <c r="D1619" s="227" t="s">
        <v>2369</v>
      </c>
      <c r="E1619" s="227">
        <v>1</v>
      </c>
      <c r="F1619" s="228">
        <v>34738</v>
      </c>
      <c r="G1619" s="227" t="s">
        <v>235</v>
      </c>
      <c r="H1619" s="229">
        <v>1</v>
      </c>
      <c r="I1619" s="231">
        <v>9</v>
      </c>
      <c r="J1619" s="231"/>
    </row>
    <row r="1620" spans="1:10" x14ac:dyDescent="0.3">
      <c r="A1620" s="227">
        <v>806879</v>
      </c>
      <c r="B1620" s="227" t="s">
        <v>2372</v>
      </c>
      <c r="C1620" s="227" t="s">
        <v>383</v>
      </c>
      <c r="D1620" s="227" t="s">
        <v>807</v>
      </c>
      <c r="E1620" s="227">
        <v>1</v>
      </c>
      <c r="F1620" s="228">
        <v>34763</v>
      </c>
      <c r="G1620" s="227" t="s">
        <v>2373</v>
      </c>
      <c r="H1620" s="229">
        <v>1</v>
      </c>
      <c r="I1620" s="231">
        <v>9</v>
      </c>
      <c r="J1620" s="231"/>
    </row>
    <row r="1621" spans="1:10" x14ac:dyDescent="0.3">
      <c r="A1621" s="227">
        <v>807255</v>
      </c>
      <c r="B1621" s="227" t="s">
        <v>2406</v>
      </c>
      <c r="C1621" s="227" t="s">
        <v>99</v>
      </c>
      <c r="D1621" s="227" t="s">
        <v>883</v>
      </c>
      <c r="E1621" s="227">
        <v>1</v>
      </c>
      <c r="F1621" s="228">
        <v>35994</v>
      </c>
      <c r="G1621" s="227" t="s">
        <v>542</v>
      </c>
      <c r="H1621" s="229">
        <v>1</v>
      </c>
      <c r="I1621" s="231">
        <v>9</v>
      </c>
      <c r="J1621" s="231"/>
    </row>
    <row r="1622" spans="1:10" x14ac:dyDescent="0.3">
      <c r="A1622" s="227">
        <v>807340</v>
      </c>
      <c r="B1622" s="227" t="s">
        <v>2410</v>
      </c>
      <c r="C1622" s="227" t="s">
        <v>132</v>
      </c>
      <c r="D1622" s="227" t="s">
        <v>2411</v>
      </c>
      <c r="E1622" s="227">
        <v>1</v>
      </c>
      <c r="F1622" s="228" t="s">
        <v>2412</v>
      </c>
      <c r="G1622" s="227" t="s">
        <v>2413</v>
      </c>
      <c r="H1622" s="229">
        <v>1</v>
      </c>
      <c r="I1622" s="231">
        <v>9</v>
      </c>
      <c r="J1622" s="231"/>
    </row>
    <row r="1623" spans="1:10" x14ac:dyDescent="0.3">
      <c r="A1623" s="227">
        <v>807348</v>
      </c>
      <c r="B1623" s="227" t="s">
        <v>2414</v>
      </c>
      <c r="C1623" s="227" t="s">
        <v>293</v>
      </c>
      <c r="D1623" s="227" t="s">
        <v>528</v>
      </c>
      <c r="E1623" s="227">
        <v>1</v>
      </c>
      <c r="F1623" s="228">
        <v>32198</v>
      </c>
      <c r="H1623" s="229">
        <v>1</v>
      </c>
      <c r="I1623" s="231">
        <v>9</v>
      </c>
      <c r="J1623" s="231"/>
    </row>
    <row r="1624" spans="1:10" x14ac:dyDescent="0.3">
      <c r="A1624" s="227">
        <v>807369</v>
      </c>
      <c r="B1624" s="227" t="s">
        <v>2415</v>
      </c>
      <c r="C1624" s="227" t="s">
        <v>125</v>
      </c>
      <c r="D1624" s="227" t="s">
        <v>782</v>
      </c>
      <c r="E1624" s="227">
        <v>1</v>
      </c>
      <c r="F1624" s="228">
        <v>35976</v>
      </c>
      <c r="G1624" s="227" t="s">
        <v>235</v>
      </c>
      <c r="H1624" s="229">
        <v>1</v>
      </c>
      <c r="I1624" s="231">
        <v>9</v>
      </c>
      <c r="J1624" s="231"/>
    </row>
    <row r="1625" spans="1:10" x14ac:dyDescent="0.3">
      <c r="A1625" s="227">
        <v>807386</v>
      </c>
      <c r="B1625" s="227" t="s">
        <v>2416</v>
      </c>
      <c r="C1625" s="227" t="s">
        <v>71</v>
      </c>
      <c r="D1625" s="227" t="s">
        <v>1293</v>
      </c>
      <c r="E1625" s="227">
        <v>1</v>
      </c>
      <c r="F1625" s="228">
        <v>35587</v>
      </c>
      <c r="G1625" s="227" t="s">
        <v>235</v>
      </c>
      <c r="H1625" s="229">
        <v>1</v>
      </c>
      <c r="I1625" s="231">
        <v>9</v>
      </c>
      <c r="J1625" s="231"/>
    </row>
    <row r="1626" spans="1:10" x14ac:dyDescent="0.3">
      <c r="A1626" s="227">
        <v>807585</v>
      </c>
      <c r="B1626" s="227" t="s">
        <v>2425</v>
      </c>
      <c r="C1626" s="227" t="s">
        <v>1743</v>
      </c>
      <c r="D1626" s="227" t="s">
        <v>503</v>
      </c>
      <c r="E1626" s="227">
        <v>1</v>
      </c>
      <c r="F1626" s="228">
        <v>35324</v>
      </c>
      <c r="G1626" s="227" t="s">
        <v>235</v>
      </c>
      <c r="H1626" s="229">
        <v>1</v>
      </c>
      <c r="I1626" s="231">
        <v>9</v>
      </c>
      <c r="J1626" s="231"/>
    </row>
    <row r="1627" spans="1:10" x14ac:dyDescent="0.3">
      <c r="A1627" s="227">
        <v>807647</v>
      </c>
      <c r="B1627" s="227" t="s">
        <v>2433</v>
      </c>
      <c r="C1627" s="227" t="s">
        <v>158</v>
      </c>
      <c r="D1627" s="227" t="s">
        <v>854</v>
      </c>
      <c r="E1627" s="227">
        <v>1</v>
      </c>
      <c r="F1627" s="228">
        <v>35952</v>
      </c>
      <c r="G1627" s="227" t="s">
        <v>235</v>
      </c>
      <c r="H1627" s="229">
        <v>1</v>
      </c>
      <c r="I1627" s="231">
        <v>9</v>
      </c>
      <c r="J1627" s="231"/>
    </row>
    <row r="1628" spans="1:10" x14ac:dyDescent="0.3">
      <c r="A1628" s="227">
        <v>807714</v>
      </c>
      <c r="B1628" s="227" t="s">
        <v>2437</v>
      </c>
      <c r="C1628" s="227" t="s">
        <v>2438</v>
      </c>
      <c r="D1628" s="227" t="s">
        <v>1862</v>
      </c>
      <c r="E1628" s="227">
        <v>1</v>
      </c>
      <c r="F1628" s="228">
        <v>31184</v>
      </c>
      <c r="G1628" s="227" t="s">
        <v>237</v>
      </c>
      <c r="H1628" s="229">
        <v>1</v>
      </c>
      <c r="I1628" s="231">
        <v>9</v>
      </c>
      <c r="J1628" s="231"/>
    </row>
    <row r="1629" spans="1:10" x14ac:dyDescent="0.3">
      <c r="A1629" s="227">
        <v>807768</v>
      </c>
      <c r="B1629" s="227" t="s">
        <v>2440</v>
      </c>
      <c r="C1629" s="227" t="s">
        <v>2441</v>
      </c>
      <c r="D1629" s="227" t="s">
        <v>1335</v>
      </c>
      <c r="E1629" s="227">
        <v>1</v>
      </c>
      <c r="F1629" s="228">
        <v>35973</v>
      </c>
      <c r="G1629" s="227" t="s">
        <v>235</v>
      </c>
      <c r="H1629" s="229">
        <v>1</v>
      </c>
      <c r="I1629" s="231">
        <v>9</v>
      </c>
      <c r="J1629" s="231"/>
    </row>
    <row r="1630" spans="1:10" x14ac:dyDescent="0.3">
      <c r="A1630" s="227">
        <v>807924</v>
      </c>
      <c r="B1630" s="227" t="s">
        <v>2449</v>
      </c>
      <c r="C1630" s="227" t="s">
        <v>138</v>
      </c>
      <c r="D1630" s="227" t="s">
        <v>825</v>
      </c>
      <c r="E1630" s="227">
        <v>1</v>
      </c>
      <c r="F1630" s="228">
        <v>36220</v>
      </c>
      <c r="G1630" s="227" t="s">
        <v>235</v>
      </c>
      <c r="H1630" s="229">
        <v>1</v>
      </c>
      <c r="I1630" s="231">
        <v>9</v>
      </c>
      <c r="J1630" s="231"/>
    </row>
    <row r="1631" spans="1:10" x14ac:dyDescent="0.3">
      <c r="A1631" s="227">
        <v>808013</v>
      </c>
      <c r="B1631" s="227" t="s">
        <v>2454</v>
      </c>
      <c r="C1631" s="227" t="s">
        <v>102</v>
      </c>
      <c r="D1631" s="227" t="s">
        <v>576</v>
      </c>
      <c r="E1631" s="227">
        <v>1</v>
      </c>
      <c r="F1631" s="228">
        <v>35431</v>
      </c>
      <c r="G1631" s="227" t="s">
        <v>235</v>
      </c>
      <c r="H1631" s="229">
        <v>1</v>
      </c>
      <c r="I1631" s="231">
        <v>9</v>
      </c>
      <c r="J1631" s="231"/>
    </row>
    <row r="1632" spans="1:10" x14ac:dyDescent="0.3">
      <c r="A1632" s="227">
        <v>808300</v>
      </c>
      <c r="B1632" s="227" t="s">
        <v>2473</v>
      </c>
      <c r="C1632" s="227" t="s">
        <v>68</v>
      </c>
      <c r="D1632" s="227" t="s">
        <v>2417</v>
      </c>
      <c r="E1632" s="227">
        <v>1</v>
      </c>
      <c r="F1632" s="228">
        <v>36031</v>
      </c>
      <c r="G1632" s="227" t="s">
        <v>235</v>
      </c>
      <c r="H1632" s="229">
        <v>1</v>
      </c>
      <c r="I1632" s="231">
        <v>9</v>
      </c>
      <c r="J1632" s="231"/>
    </row>
    <row r="1633" spans="1:10" x14ac:dyDescent="0.3">
      <c r="A1633" s="227">
        <v>808317</v>
      </c>
      <c r="B1633" s="227" t="s">
        <v>2475</v>
      </c>
      <c r="C1633" s="227" t="s">
        <v>84</v>
      </c>
      <c r="D1633" s="227" t="s">
        <v>587</v>
      </c>
      <c r="E1633" s="227">
        <v>1</v>
      </c>
      <c r="F1633" s="228">
        <v>26736</v>
      </c>
      <c r="G1633" s="227" t="s">
        <v>235</v>
      </c>
      <c r="H1633" s="229">
        <v>1</v>
      </c>
      <c r="I1633" s="231">
        <v>9</v>
      </c>
      <c r="J1633" s="231"/>
    </row>
    <row r="1634" spans="1:10" x14ac:dyDescent="0.3">
      <c r="A1634" s="227">
        <v>808342</v>
      </c>
      <c r="B1634" s="227" t="s">
        <v>2477</v>
      </c>
      <c r="C1634" s="227" t="s">
        <v>1917</v>
      </c>
      <c r="D1634" s="227" t="s">
        <v>1256</v>
      </c>
      <c r="E1634" s="227">
        <v>1</v>
      </c>
      <c r="F1634" s="228">
        <v>34869</v>
      </c>
      <c r="G1634" s="227" t="s">
        <v>586</v>
      </c>
      <c r="H1634" s="229">
        <v>1</v>
      </c>
      <c r="I1634" s="231">
        <v>9</v>
      </c>
      <c r="J1634" s="231"/>
    </row>
    <row r="1635" spans="1:10" x14ac:dyDescent="0.3">
      <c r="A1635" s="227">
        <v>808421</v>
      </c>
      <c r="B1635" s="227" t="s">
        <v>413</v>
      </c>
      <c r="C1635" s="227" t="s">
        <v>406</v>
      </c>
      <c r="D1635" s="227" t="s">
        <v>564</v>
      </c>
      <c r="E1635" s="227">
        <v>1</v>
      </c>
      <c r="F1635" s="228">
        <v>35766</v>
      </c>
      <c r="G1635" s="227" t="s">
        <v>594</v>
      </c>
      <c r="H1635" s="229">
        <v>1</v>
      </c>
      <c r="I1635" s="231">
        <v>9</v>
      </c>
      <c r="J1635" s="231"/>
    </row>
    <row r="1636" spans="1:10" x14ac:dyDescent="0.3">
      <c r="A1636" s="227">
        <v>809210</v>
      </c>
      <c r="B1636" s="227" t="s">
        <v>2581</v>
      </c>
      <c r="C1636" s="227" t="s">
        <v>1154</v>
      </c>
      <c r="D1636" s="227" t="s">
        <v>615</v>
      </c>
      <c r="E1636" s="227">
        <v>1</v>
      </c>
      <c r="F1636" s="228">
        <v>35330</v>
      </c>
      <c r="G1636" s="227" t="s">
        <v>235</v>
      </c>
      <c r="H1636" s="229">
        <v>1</v>
      </c>
      <c r="I1636" s="231">
        <v>9</v>
      </c>
      <c r="J1636" s="231"/>
    </row>
    <row r="1637" spans="1:10" x14ac:dyDescent="0.3">
      <c r="A1637" s="227">
        <v>809369</v>
      </c>
      <c r="B1637" s="227" t="s">
        <v>2608</v>
      </c>
      <c r="C1637" s="227" t="s">
        <v>68</v>
      </c>
      <c r="D1637" s="227" t="s">
        <v>2609</v>
      </c>
      <c r="E1637" s="227">
        <v>1</v>
      </c>
      <c r="F1637" s="228">
        <v>35580</v>
      </c>
      <c r="G1637" s="227" t="s">
        <v>235</v>
      </c>
      <c r="H1637" s="229">
        <v>1</v>
      </c>
      <c r="I1637" s="231">
        <v>9</v>
      </c>
      <c r="J1637" s="231"/>
    </row>
    <row r="1638" spans="1:10" x14ac:dyDescent="0.3">
      <c r="A1638" s="227">
        <v>809482</v>
      </c>
      <c r="B1638" s="227" t="s">
        <v>2625</v>
      </c>
      <c r="C1638" s="227" t="s">
        <v>111</v>
      </c>
      <c r="D1638" s="227" t="s">
        <v>503</v>
      </c>
      <c r="E1638" s="227">
        <v>1</v>
      </c>
      <c r="F1638" s="228">
        <v>35431</v>
      </c>
      <c r="G1638" s="227" t="s">
        <v>2626</v>
      </c>
      <c r="H1638" s="229">
        <v>1</v>
      </c>
      <c r="I1638" s="231">
        <v>9</v>
      </c>
      <c r="J1638" s="231"/>
    </row>
    <row r="1639" spans="1:10" x14ac:dyDescent="0.3">
      <c r="A1639" s="227">
        <v>809564</v>
      </c>
      <c r="B1639" s="227" t="s">
        <v>2628</v>
      </c>
      <c r="C1639" s="227" t="s">
        <v>296</v>
      </c>
      <c r="D1639" s="227" t="s">
        <v>560</v>
      </c>
      <c r="E1639" s="227">
        <v>1</v>
      </c>
      <c r="F1639" s="228">
        <v>35724</v>
      </c>
      <c r="G1639" s="227" t="s">
        <v>557</v>
      </c>
      <c r="H1639" s="229">
        <v>1</v>
      </c>
      <c r="I1639" s="231">
        <v>9</v>
      </c>
      <c r="J1639" s="231"/>
    </row>
    <row r="1640" spans="1:10" x14ac:dyDescent="0.3">
      <c r="A1640" s="227">
        <v>810038</v>
      </c>
      <c r="B1640" s="227" t="s">
        <v>2669</v>
      </c>
      <c r="C1640" s="227" t="s">
        <v>2670</v>
      </c>
      <c r="D1640" s="227" t="s">
        <v>765</v>
      </c>
      <c r="E1640" s="227">
        <v>1</v>
      </c>
      <c r="F1640" s="228">
        <v>36185</v>
      </c>
      <c r="G1640" s="227" t="s">
        <v>235</v>
      </c>
      <c r="H1640" s="229">
        <v>1</v>
      </c>
      <c r="I1640" s="231">
        <v>9</v>
      </c>
      <c r="J1640" s="231"/>
    </row>
    <row r="1641" spans="1:10" x14ac:dyDescent="0.3">
      <c r="A1641" s="227">
        <v>810086</v>
      </c>
      <c r="B1641" s="227" t="s">
        <v>2673</v>
      </c>
      <c r="C1641" s="227" t="s">
        <v>438</v>
      </c>
      <c r="D1641" s="227" t="s">
        <v>512</v>
      </c>
      <c r="E1641" s="227">
        <v>1</v>
      </c>
      <c r="F1641" s="228">
        <v>36130</v>
      </c>
      <c r="G1641" s="227" t="s">
        <v>235</v>
      </c>
      <c r="H1641" s="229">
        <v>1</v>
      </c>
      <c r="I1641" s="231">
        <v>9</v>
      </c>
      <c r="J1641" s="231"/>
    </row>
    <row r="1642" spans="1:10" x14ac:dyDescent="0.3">
      <c r="A1642" s="227">
        <v>810640</v>
      </c>
      <c r="B1642" s="227" t="s">
        <v>2740</v>
      </c>
      <c r="C1642" s="227" t="s">
        <v>111</v>
      </c>
      <c r="D1642" s="227" t="s">
        <v>607</v>
      </c>
      <c r="E1642" s="227">
        <v>1</v>
      </c>
      <c r="F1642" s="228">
        <v>35990</v>
      </c>
      <c r="G1642" s="227" t="s">
        <v>557</v>
      </c>
      <c r="H1642" s="229">
        <v>1</v>
      </c>
      <c r="I1642" s="231">
        <v>9</v>
      </c>
      <c r="J1642" s="231"/>
    </row>
    <row r="1643" spans="1:10" x14ac:dyDescent="0.3">
      <c r="A1643" s="227">
        <v>810841</v>
      </c>
      <c r="B1643" s="227" t="s">
        <v>2751</v>
      </c>
      <c r="C1643" s="227" t="s">
        <v>221</v>
      </c>
      <c r="D1643" s="227" t="s">
        <v>547</v>
      </c>
      <c r="E1643" s="227">
        <v>1</v>
      </c>
      <c r="F1643" s="228">
        <v>33970</v>
      </c>
      <c r="G1643" s="227" t="s">
        <v>586</v>
      </c>
      <c r="H1643" s="229">
        <v>1</v>
      </c>
      <c r="I1643" s="231">
        <v>9</v>
      </c>
      <c r="J1643" s="231"/>
    </row>
    <row r="1644" spans="1:10" x14ac:dyDescent="0.3">
      <c r="A1644" s="227">
        <v>810941</v>
      </c>
      <c r="B1644" s="227" t="s">
        <v>2777</v>
      </c>
      <c r="C1644" s="227" t="s">
        <v>68</v>
      </c>
      <c r="D1644" s="227" t="s">
        <v>1052</v>
      </c>
      <c r="E1644" s="227">
        <v>1</v>
      </c>
      <c r="F1644" s="228">
        <v>30516</v>
      </c>
      <c r="G1644" s="227" t="s">
        <v>1055</v>
      </c>
      <c r="H1644" s="229">
        <v>1</v>
      </c>
      <c r="I1644" s="231">
        <v>9</v>
      </c>
      <c r="J1644" s="231"/>
    </row>
    <row r="1645" spans="1:10" x14ac:dyDescent="0.3">
      <c r="A1645" s="227">
        <v>810995</v>
      </c>
      <c r="B1645" s="227" t="s">
        <v>2793</v>
      </c>
      <c r="C1645" s="227" t="s">
        <v>80</v>
      </c>
      <c r="D1645" s="227" t="s">
        <v>547</v>
      </c>
      <c r="E1645" s="227">
        <v>1</v>
      </c>
      <c r="F1645" s="228">
        <v>35850</v>
      </c>
      <c r="G1645" s="227" t="s">
        <v>597</v>
      </c>
      <c r="H1645" s="229">
        <v>1</v>
      </c>
      <c r="I1645" s="231">
        <v>9</v>
      </c>
      <c r="J1645" s="231"/>
    </row>
    <row r="1646" spans="1:10" x14ac:dyDescent="0.3">
      <c r="A1646" s="227">
        <v>811280</v>
      </c>
      <c r="B1646" s="227" t="s">
        <v>2852</v>
      </c>
      <c r="C1646" s="227" t="s">
        <v>2853</v>
      </c>
      <c r="D1646" s="227" t="s">
        <v>521</v>
      </c>
      <c r="E1646" s="227">
        <v>1</v>
      </c>
      <c r="F1646" s="228">
        <v>36009</v>
      </c>
      <c r="G1646" s="227" t="s">
        <v>586</v>
      </c>
      <c r="H1646" s="229">
        <v>1</v>
      </c>
      <c r="I1646" s="231">
        <v>9</v>
      </c>
      <c r="J1646" s="231"/>
    </row>
    <row r="1647" spans="1:10" x14ac:dyDescent="0.3">
      <c r="A1647" s="227">
        <v>811554</v>
      </c>
      <c r="B1647" s="227" t="s">
        <v>2898</v>
      </c>
      <c r="C1647" s="227" t="s">
        <v>2899</v>
      </c>
      <c r="D1647" s="227" t="s">
        <v>820</v>
      </c>
      <c r="E1647" s="227">
        <v>1</v>
      </c>
      <c r="F1647" s="228">
        <v>35065</v>
      </c>
      <c r="G1647" s="227" t="s">
        <v>235</v>
      </c>
      <c r="H1647" s="229">
        <v>1</v>
      </c>
      <c r="I1647" s="231">
        <v>9</v>
      </c>
      <c r="J1647" s="231"/>
    </row>
    <row r="1648" spans="1:10" x14ac:dyDescent="0.3">
      <c r="A1648" s="227">
        <v>811799</v>
      </c>
      <c r="B1648" s="227" t="s">
        <v>2948</v>
      </c>
      <c r="C1648" s="227" t="s">
        <v>64</v>
      </c>
      <c r="D1648" s="227" t="s">
        <v>507</v>
      </c>
      <c r="E1648" s="227">
        <v>1</v>
      </c>
      <c r="F1648" s="228">
        <v>35073</v>
      </c>
      <c r="G1648" s="227" t="s">
        <v>235</v>
      </c>
      <c r="H1648" s="229">
        <v>1</v>
      </c>
      <c r="I1648" s="231">
        <v>9</v>
      </c>
      <c r="J1648" s="231"/>
    </row>
    <row r="1649" spans="1:26" x14ac:dyDescent="0.3">
      <c r="A1649" s="227">
        <v>811874</v>
      </c>
      <c r="B1649" s="227" t="s">
        <v>2957</v>
      </c>
      <c r="C1649" s="227" t="s">
        <v>111</v>
      </c>
      <c r="D1649" s="227" t="s">
        <v>2958</v>
      </c>
      <c r="E1649" s="227">
        <v>1</v>
      </c>
      <c r="F1649" s="228">
        <v>34340</v>
      </c>
      <c r="G1649" s="227" t="s">
        <v>1210</v>
      </c>
      <c r="H1649" s="229">
        <v>1</v>
      </c>
      <c r="I1649" s="231">
        <v>9</v>
      </c>
      <c r="J1649" s="231"/>
    </row>
    <row r="1650" spans="1:26" x14ac:dyDescent="0.3">
      <c r="A1650" s="227">
        <v>811895</v>
      </c>
      <c r="B1650" s="227" t="s">
        <v>2961</v>
      </c>
      <c r="C1650" s="227" t="s">
        <v>2962</v>
      </c>
      <c r="D1650" s="227" t="s">
        <v>804</v>
      </c>
      <c r="E1650" s="227">
        <v>1</v>
      </c>
      <c r="F1650" s="228">
        <v>35643</v>
      </c>
      <c r="G1650" s="227" t="s">
        <v>247</v>
      </c>
      <c r="H1650" s="229">
        <v>1</v>
      </c>
      <c r="I1650" s="231">
        <v>9</v>
      </c>
      <c r="J1650" s="231"/>
    </row>
    <row r="1651" spans="1:26" x14ac:dyDescent="0.3">
      <c r="A1651" s="227">
        <v>811956</v>
      </c>
      <c r="B1651" s="227" t="s">
        <v>2968</v>
      </c>
      <c r="C1651" s="227" t="s">
        <v>66</v>
      </c>
      <c r="D1651" s="227" t="s">
        <v>994</v>
      </c>
      <c r="E1651" s="227">
        <v>1</v>
      </c>
      <c r="F1651" s="228">
        <v>33405</v>
      </c>
      <c r="G1651" s="227" t="s">
        <v>235</v>
      </c>
      <c r="H1651" s="229">
        <v>1</v>
      </c>
      <c r="I1651" s="231">
        <v>9</v>
      </c>
      <c r="J1651" s="231"/>
    </row>
    <row r="1652" spans="1:26" x14ac:dyDescent="0.3">
      <c r="A1652" s="227">
        <v>811509</v>
      </c>
      <c r="B1652" s="227" t="s">
        <v>1193</v>
      </c>
      <c r="C1652" s="227" t="s">
        <v>118</v>
      </c>
      <c r="D1652" s="227" t="s">
        <v>846</v>
      </c>
      <c r="E1652" s="227">
        <v>1</v>
      </c>
      <c r="F1652" s="228">
        <v>35892</v>
      </c>
      <c r="G1652" s="227" t="s">
        <v>235</v>
      </c>
      <c r="H1652" s="229">
        <v>2</v>
      </c>
      <c r="I1652" s="231">
        <v>9</v>
      </c>
      <c r="J1652" s="231"/>
      <c r="W1652" s="176" t="s">
        <v>940</v>
      </c>
      <c r="X1652" s="176" t="s">
        <v>940</v>
      </c>
      <c r="Y1652" s="176" t="s">
        <v>940</v>
      </c>
      <c r="Z1652" s="176" t="s">
        <v>940</v>
      </c>
    </row>
    <row r="1653" spans="1:26" x14ac:dyDescent="0.3">
      <c r="A1653" s="227">
        <v>809904</v>
      </c>
      <c r="B1653" s="227" t="s">
        <v>1385</v>
      </c>
      <c r="C1653" s="227" t="s">
        <v>102</v>
      </c>
      <c r="D1653" s="227" t="s">
        <v>666</v>
      </c>
      <c r="E1653" s="227">
        <v>1</v>
      </c>
      <c r="F1653" s="228">
        <v>35855</v>
      </c>
      <c r="G1653" s="227" t="s">
        <v>235</v>
      </c>
      <c r="H1653" s="229">
        <v>2</v>
      </c>
      <c r="I1653" s="231">
        <v>9</v>
      </c>
      <c r="J1653" s="231"/>
      <c r="Y1653" s="176" t="s">
        <v>940</v>
      </c>
      <c r="Z1653" s="176" t="s">
        <v>940</v>
      </c>
    </row>
    <row r="1654" spans="1:26" x14ac:dyDescent="0.3">
      <c r="A1654" s="227">
        <v>804648</v>
      </c>
      <c r="B1654" s="227" t="s">
        <v>1849</v>
      </c>
      <c r="C1654" s="227" t="s">
        <v>1850</v>
      </c>
      <c r="D1654" s="227" t="s">
        <v>1257</v>
      </c>
      <c r="E1654" s="227">
        <v>1</v>
      </c>
      <c r="F1654" s="228">
        <v>34133</v>
      </c>
      <c r="G1654" s="227" t="s">
        <v>1295</v>
      </c>
      <c r="H1654" s="229">
        <v>2</v>
      </c>
      <c r="I1654" s="231">
        <v>9</v>
      </c>
      <c r="J1654" s="231"/>
      <c r="Y1654" s="176" t="s">
        <v>940</v>
      </c>
      <c r="Z1654" s="176" t="s">
        <v>940</v>
      </c>
    </row>
    <row r="1655" spans="1:26" x14ac:dyDescent="0.3">
      <c r="A1655" s="227">
        <v>807344</v>
      </c>
      <c r="B1655" s="227" t="s">
        <v>1864</v>
      </c>
      <c r="C1655" s="227" t="s">
        <v>1865</v>
      </c>
      <c r="D1655" s="227" t="s">
        <v>558</v>
      </c>
      <c r="E1655" s="227">
        <v>1</v>
      </c>
      <c r="F1655" s="228">
        <v>34878</v>
      </c>
      <c r="G1655" s="227" t="s">
        <v>235</v>
      </c>
      <c r="H1655" s="229">
        <v>2</v>
      </c>
      <c r="I1655" s="231">
        <v>9</v>
      </c>
      <c r="J1655" s="231"/>
      <c r="Z1655" s="176" t="s">
        <v>940</v>
      </c>
    </row>
    <row r="1656" spans="1:26" x14ac:dyDescent="0.3">
      <c r="A1656" s="227">
        <v>810917</v>
      </c>
      <c r="B1656" s="227" t="s">
        <v>1905</v>
      </c>
      <c r="C1656" s="227" t="s">
        <v>372</v>
      </c>
      <c r="D1656" s="227" t="s">
        <v>853</v>
      </c>
      <c r="E1656" s="227">
        <v>1</v>
      </c>
      <c r="F1656" s="228">
        <v>32568</v>
      </c>
      <c r="G1656" s="227" t="s">
        <v>235</v>
      </c>
      <c r="H1656" s="229">
        <v>2</v>
      </c>
      <c r="I1656" s="231">
        <v>9</v>
      </c>
      <c r="J1656" s="231"/>
      <c r="Z1656" s="176" t="s">
        <v>940</v>
      </c>
    </row>
    <row r="1657" spans="1:26" x14ac:dyDescent="0.3">
      <c r="A1657" s="227">
        <v>810709</v>
      </c>
      <c r="B1657" s="227" t="s">
        <v>1987</v>
      </c>
      <c r="C1657" s="227" t="s">
        <v>128</v>
      </c>
      <c r="D1657" s="227" t="s">
        <v>502</v>
      </c>
      <c r="E1657" s="227">
        <v>1</v>
      </c>
      <c r="F1657" s="228">
        <v>34335</v>
      </c>
      <c r="G1657" s="227" t="s">
        <v>235</v>
      </c>
      <c r="H1657" s="229">
        <v>2</v>
      </c>
      <c r="I1657" s="231">
        <v>9</v>
      </c>
      <c r="J1657" s="231"/>
      <c r="V1657" s="176" t="s">
        <v>940</v>
      </c>
      <c r="Z1657" s="176" t="s">
        <v>940</v>
      </c>
    </row>
    <row r="1658" spans="1:26" x14ac:dyDescent="0.3">
      <c r="A1658" s="227">
        <v>802011</v>
      </c>
      <c r="B1658" s="227" t="s">
        <v>2196</v>
      </c>
      <c r="C1658" s="227" t="s">
        <v>66</v>
      </c>
      <c r="D1658" s="227" t="s">
        <v>507</v>
      </c>
      <c r="E1658" s="227">
        <v>1</v>
      </c>
      <c r="F1658" s="228">
        <v>34335</v>
      </c>
      <c r="G1658" s="227" t="s">
        <v>235</v>
      </c>
      <c r="H1658" s="229">
        <v>2</v>
      </c>
      <c r="I1658" s="231">
        <v>9</v>
      </c>
      <c r="J1658" s="231"/>
    </row>
    <row r="1659" spans="1:26" x14ac:dyDescent="0.3">
      <c r="A1659" s="227">
        <v>810699</v>
      </c>
      <c r="B1659" s="227" t="s">
        <v>2742</v>
      </c>
      <c r="C1659" s="227" t="s">
        <v>66</v>
      </c>
      <c r="D1659" s="227" t="s">
        <v>587</v>
      </c>
      <c r="E1659" s="227">
        <v>1</v>
      </c>
      <c r="F1659" s="228">
        <v>34989</v>
      </c>
      <c r="G1659" s="227" t="s">
        <v>237</v>
      </c>
      <c r="H1659" s="229">
        <v>2</v>
      </c>
      <c r="I1659" s="231">
        <v>9</v>
      </c>
      <c r="J1659" s="231"/>
    </row>
    <row r="1660" spans="1:26" x14ac:dyDescent="0.3">
      <c r="A1660" s="227">
        <v>810987</v>
      </c>
      <c r="B1660" s="227" t="s">
        <v>2789</v>
      </c>
      <c r="C1660" s="227" t="s">
        <v>356</v>
      </c>
      <c r="D1660" s="227" t="s">
        <v>2790</v>
      </c>
      <c r="E1660" s="227">
        <v>1</v>
      </c>
      <c r="F1660" s="228">
        <v>32544</v>
      </c>
      <c r="G1660" s="227" t="s">
        <v>586</v>
      </c>
      <c r="H1660" s="229">
        <v>2</v>
      </c>
      <c r="I1660" s="231">
        <v>9</v>
      </c>
      <c r="J1660" s="231"/>
    </row>
    <row r="1661" spans="1:26" x14ac:dyDescent="0.3">
      <c r="A1661" s="227">
        <v>811517</v>
      </c>
      <c r="B1661" s="227" t="s">
        <v>2895</v>
      </c>
      <c r="C1661" s="227" t="s">
        <v>102</v>
      </c>
      <c r="D1661" s="227" t="s">
        <v>669</v>
      </c>
      <c r="E1661" s="227">
        <v>1</v>
      </c>
      <c r="F1661" s="228">
        <v>36161</v>
      </c>
      <c r="G1661" s="227" t="s">
        <v>557</v>
      </c>
      <c r="H1661" s="229">
        <v>2</v>
      </c>
      <c r="I1661" s="231">
        <v>9</v>
      </c>
      <c r="J1661" s="231"/>
    </row>
    <row r="1662" spans="1:26" x14ac:dyDescent="0.3">
      <c r="A1662" s="227">
        <v>811800</v>
      </c>
      <c r="B1662" s="227" t="s">
        <v>2949</v>
      </c>
      <c r="C1662" s="227" t="s">
        <v>89</v>
      </c>
      <c r="D1662" s="227" t="s">
        <v>777</v>
      </c>
      <c r="E1662" s="227">
        <v>1</v>
      </c>
      <c r="F1662" s="228">
        <v>35559</v>
      </c>
      <c r="G1662" s="227" t="s">
        <v>554</v>
      </c>
      <c r="H1662" s="229">
        <v>2</v>
      </c>
      <c r="I1662" s="231">
        <v>9</v>
      </c>
      <c r="J1662" s="231"/>
    </row>
    <row r="1663" spans="1:26" x14ac:dyDescent="0.3">
      <c r="A1663" s="227">
        <v>805240</v>
      </c>
      <c r="B1663" s="227" t="s">
        <v>2275</v>
      </c>
      <c r="C1663" s="227" t="s">
        <v>2276</v>
      </c>
      <c r="D1663" s="227" t="s">
        <v>507</v>
      </c>
      <c r="E1663" s="227">
        <v>1</v>
      </c>
      <c r="F1663" s="228">
        <v>31048</v>
      </c>
      <c r="G1663" s="227" t="s">
        <v>235</v>
      </c>
      <c r="H1663" s="229">
        <v>9</v>
      </c>
      <c r="I1663" s="231">
        <v>9</v>
      </c>
      <c r="J1663" s="231"/>
    </row>
    <row r="1664" spans="1:26" x14ac:dyDescent="0.3">
      <c r="A1664" s="227">
        <v>806670</v>
      </c>
      <c r="B1664" s="227" t="s">
        <v>1948</v>
      </c>
      <c r="C1664" s="227" t="s">
        <v>223</v>
      </c>
      <c r="D1664" s="227" t="s">
        <v>626</v>
      </c>
      <c r="E1664" s="227">
        <v>1</v>
      </c>
      <c r="F1664" s="228">
        <v>34157</v>
      </c>
      <c r="G1664" s="227" t="s">
        <v>586</v>
      </c>
      <c r="H1664" s="229">
        <v>16</v>
      </c>
      <c r="I1664" s="231">
        <v>9</v>
      </c>
      <c r="J1664" s="231"/>
      <c r="Z1664" s="176" t="s">
        <v>940</v>
      </c>
    </row>
    <row r="1665" spans="9:10" x14ac:dyDescent="0.3">
      <c r="I1665" s="231"/>
      <c r="J1665" s="231"/>
    </row>
    <row r="1666" spans="9:10" x14ac:dyDescent="0.3">
      <c r="I1666" s="231"/>
      <c r="J1666" s="231"/>
    </row>
    <row r="1667" spans="9:10" x14ac:dyDescent="0.3">
      <c r="I1667" s="231"/>
      <c r="J1667" s="231"/>
    </row>
    <row r="1668" spans="9:10" x14ac:dyDescent="0.3">
      <c r="I1668" s="231"/>
      <c r="J1668" s="231"/>
    </row>
    <row r="1669" spans="9:10" x14ac:dyDescent="0.3">
      <c r="I1669" s="231"/>
      <c r="J1669" s="231"/>
    </row>
    <row r="1670" spans="9:10" x14ac:dyDescent="0.3">
      <c r="I1670" s="231"/>
      <c r="J1670" s="231"/>
    </row>
    <row r="1671" spans="9:10" x14ac:dyDescent="0.3">
      <c r="I1671" s="231"/>
      <c r="J1671" s="231"/>
    </row>
    <row r="1672" spans="9:10" x14ac:dyDescent="0.3">
      <c r="I1672" s="231"/>
      <c r="J1672" s="231"/>
    </row>
    <row r="1673" spans="9:10" x14ac:dyDescent="0.3">
      <c r="I1673" s="231"/>
      <c r="J1673" s="231"/>
    </row>
    <row r="1674" spans="9:10" x14ac:dyDescent="0.3">
      <c r="I1674" s="231"/>
      <c r="J1674" s="231"/>
    </row>
    <row r="1675" spans="9:10" x14ac:dyDescent="0.3">
      <c r="I1675" s="231"/>
      <c r="J1675" s="231"/>
    </row>
    <row r="1676" spans="9:10" x14ac:dyDescent="0.3">
      <c r="I1676" s="231"/>
      <c r="J1676" s="231"/>
    </row>
    <row r="1677" spans="9:10" x14ac:dyDescent="0.3">
      <c r="I1677" s="231"/>
      <c r="J1677" s="231"/>
    </row>
    <row r="1678" spans="9:10" x14ac:dyDescent="0.3">
      <c r="I1678" s="231"/>
      <c r="J1678" s="231"/>
    </row>
    <row r="1679" spans="9:10" x14ac:dyDescent="0.3">
      <c r="I1679" s="231"/>
      <c r="J1679" s="231"/>
    </row>
    <row r="1680" spans="9:10" x14ac:dyDescent="0.3">
      <c r="I1680" s="231"/>
      <c r="J1680" s="231"/>
    </row>
    <row r="1681" spans="9:10" x14ac:dyDescent="0.3">
      <c r="I1681" s="231"/>
      <c r="J1681" s="231"/>
    </row>
    <row r="1682" spans="9:10" x14ac:dyDescent="0.3">
      <c r="I1682" s="231"/>
      <c r="J1682" s="231"/>
    </row>
    <row r="1683" spans="9:10" x14ac:dyDescent="0.3">
      <c r="I1683" s="231"/>
      <c r="J1683" s="231"/>
    </row>
    <row r="1684" spans="9:10" x14ac:dyDescent="0.3">
      <c r="I1684" s="231"/>
      <c r="J1684" s="231"/>
    </row>
    <row r="1685" spans="9:10" x14ac:dyDescent="0.3">
      <c r="I1685" s="231"/>
      <c r="J1685" s="231"/>
    </row>
    <row r="1686" spans="9:10" x14ac:dyDescent="0.3">
      <c r="I1686" s="231"/>
      <c r="J1686" s="231"/>
    </row>
    <row r="1687" spans="9:10" x14ac:dyDescent="0.3">
      <c r="I1687" s="231"/>
      <c r="J1687" s="231"/>
    </row>
    <row r="1688" spans="9:10" x14ac:dyDescent="0.3">
      <c r="I1688" s="231"/>
      <c r="J1688" s="231"/>
    </row>
    <row r="1689" spans="9:10" x14ac:dyDescent="0.3">
      <c r="I1689" s="231"/>
      <c r="J1689" s="231"/>
    </row>
    <row r="1690" spans="9:10" x14ac:dyDescent="0.3">
      <c r="I1690" s="231"/>
      <c r="J1690" s="231"/>
    </row>
    <row r="1691" spans="9:10" x14ac:dyDescent="0.3">
      <c r="I1691" s="231"/>
      <c r="J1691" s="231"/>
    </row>
    <row r="1692" spans="9:10" x14ac:dyDescent="0.3">
      <c r="I1692" s="231"/>
      <c r="J1692" s="231"/>
    </row>
    <row r="1693" spans="9:10" x14ac:dyDescent="0.3">
      <c r="I1693" s="231"/>
      <c r="J1693" s="231"/>
    </row>
    <row r="1694" spans="9:10" x14ac:dyDescent="0.3">
      <c r="I1694" s="231"/>
      <c r="J1694" s="231"/>
    </row>
    <row r="1695" spans="9:10" x14ac:dyDescent="0.3">
      <c r="I1695" s="231"/>
      <c r="J1695" s="231"/>
    </row>
    <row r="1696" spans="9:10" x14ac:dyDescent="0.3">
      <c r="I1696" s="231"/>
      <c r="J1696" s="231"/>
    </row>
    <row r="1697" spans="9:10" x14ac:dyDescent="0.3">
      <c r="I1697" s="231"/>
      <c r="J1697" s="231"/>
    </row>
    <row r="1698" spans="9:10" x14ac:dyDescent="0.3">
      <c r="I1698" s="231"/>
      <c r="J1698" s="231"/>
    </row>
    <row r="1699" spans="9:10" x14ac:dyDescent="0.3">
      <c r="I1699" s="231"/>
      <c r="J1699" s="231"/>
    </row>
    <row r="1700" spans="9:10" x14ac:dyDescent="0.3">
      <c r="I1700" s="231"/>
      <c r="J1700" s="231"/>
    </row>
    <row r="1701" spans="9:10" x14ac:dyDescent="0.3">
      <c r="I1701" s="231"/>
      <c r="J1701" s="231"/>
    </row>
    <row r="1702" spans="9:10" x14ac:dyDescent="0.3">
      <c r="I1702" s="231"/>
      <c r="J1702" s="231"/>
    </row>
    <row r="1703" spans="9:10" x14ac:dyDescent="0.3">
      <c r="I1703" s="231"/>
      <c r="J1703" s="231"/>
    </row>
    <row r="1704" spans="9:10" x14ac:dyDescent="0.3">
      <c r="I1704" s="231"/>
      <c r="J1704" s="231"/>
    </row>
    <row r="1705" spans="9:10" x14ac:dyDescent="0.3">
      <c r="I1705" s="231"/>
      <c r="J1705" s="231"/>
    </row>
    <row r="1706" spans="9:10" x14ac:dyDescent="0.3">
      <c r="I1706" s="231"/>
      <c r="J1706" s="231"/>
    </row>
    <row r="1707" spans="9:10" x14ac:dyDescent="0.3">
      <c r="I1707" s="231"/>
      <c r="J1707" s="231"/>
    </row>
    <row r="1708" spans="9:10" x14ac:dyDescent="0.3">
      <c r="I1708" s="231"/>
      <c r="J1708" s="231"/>
    </row>
    <row r="1709" spans="9:10" x14ac:dyDescent="0.3">
      <c r="I1709" s="231"/>
      <c r="J1709" s="231"/>
    </row>
    <row r="1710" spans="9:10" x14ac:dyDescent="0.3">
      <c r="I1710" s="231"/>
      <c r="J1710" s="231"/>
    </row>
    <row r="1711" spans="9:10" x14ac:dyDescent="0.3">
      <c r="I1711" s="231"/>
      <c r="J1711" s="231"/>
    </row>
    <row r="1712" spans="9:10" x14ac:dyDescent="0.3">
      <c r="I1712" s="231"/>
      <c r="J1712" s="231"/>
    </row>
    <row r="1713" spans="9:10" x14ac:dyDescent="0.3">
      <c r="I1713" s="231"/>
      <c r="J1713" s="231"/>
    </row>
    <row r="1714" spans="9:10" x14ac:dyDescent="0.3">
      <c r="I1714" s="231"/>
      <c r="J1714" s="231"/>
    </row>
    <row r="1715" spans="9:10" x14ac:dyDescent="0.3">
      <c r="I1715" s="231"/>
      <c r="J1715" s="231"/>
    </row>
    <row r="1716" spans="9:10" x14ac:dyDescent="0.3">
      <c r="I1716" s="231"/>
      <c r="J1716" s="231"/>
    </row>
    <row r="1717" spans="9:10" x14ac:dyDescent="0.3">
      <c r="I1717" s="231"/>
      <c r="J1717" s="231"/>
    </row>
    <row r="1718" spans="9:10" x14ac:dyDescent="0.3">
      <c r="I1718" s="231"/>
      <c r="J1718" s="231"/>
    </row>
    <row r="1719" spans="9:10" x14ac:dyDescent="0.3">
      <c r="I1719" s="231"/>
      <c r="J1719" s="231"/>
    </row>
    <row r="1720" spans="9:10" x14ac:dyDescent="0.3">
      <c r="I1720" s="231"/>
      <c r="J1720" s="231"/>
    </row>
    <row r="1721" spans="9:10" x14ac:dyDescent="0.3">
      <c r="I1721" s="231"/>
      <c r="J1721" s="231"/>
    </row>
    <row r="1722" spans="9:10" x14ac:dyDescent="0.3">
      <c r="I1722" s="231"/>
      <c r="J1722" s="231"/>
    </row>
    <row r="1723" spans="9:10" x14ac:dyDescent="0.3">
      <c r="I1723" s="231"/>
      <c r="J1723" s="231"/>
    </row>
    <row r="1724" spans="9:10" x14ac:dyDescent="0.3">
      <c r="I1724" s="231"/>
      <c r="J1724" s="231"/>
    </row>
    <row r="1725" spans="9:10" x14ac:dyDescent="0.3">
      <c r="I1725" s="231"/>
      <c r="J1725" s="231"/>
    </row>
    <row r="1726" spans="9:10" x14ac:dyDescent="0.3">
      <c r="I1726" s="231"/>
      <c r="J1726" s="231"/>
    </row>
    <row r="1727" spans="9:10" x14ac:dyDescent="0.3">
      <c r="I1727" s="231"/>
      <c r="J1727" s="231"/>
    </row>
    <row r="1728" spans="9:10" x14ac:dyDescent="0.3">
      <c r="I1728" s="231"/>
      <c r="J1728" s="231"/>
    </row>
    <row r="1729" spans="9:10" x14ac:dyDescent="0.3">
      <c r="I1729" s="231"/>
      <c r="J1729" s="231"/>
    </row>
    <row r="1730" spans="9:10" x14ac:dyDescent="0.3">
      <c r="I1730" s="231"/>
      <c r="J1730" s="231"/>
    </row>
    <row r="1731" spans="9:10" x14ac:dyDescent="0.3">
      <c r="I1731" s="231"/>
      <c r="J1731" s="231"/>
    </row>
    <row r="1732" spans="9:10" x14ac:dyDescent="0.3">
      <c r="I1732" s="231"/>
      <c r="J1732" s="231"/>
    </row>
    <row r="1733" spans="9:10" x14ac:dyDescent="0.3">
      <c r="I1733" s="231"/>
      <c r="J1733" s="231"/>
    </row>
    <row r="1734" spans="9:10" x14ac:dyDescent="0.3">
      <c r="I1734" s="231"/>
      <c r="J1734" s="231"/>
    </row>
    <row r="1735" spans="9:10" x14ac:dyDescent="0.3">
      <c r="I1735" s="231"/>
      <c r="J1735" s="231"/>
    </row>
    <row r="1736" spans="9:10" x14ac:dyDescent="0.3">
      <c r="I1736" s="231"/>
      <c r="J1736" s="231"/>
    </row>
    <row r="1737" spans="9:10" x14ac:dyDescent="0.3">
      <c r="I1737" s="231"/>
      <c r="J1737" s="231"/>
    </row>
    <row r="1738" spans="9:10" x14ac:dyDescent="0.3">
      <c r="I1738" s="231"/>
      <c r="J1738" s="231"/>
    </row>
    <row r="1739" spans="9:10" x14ac:dyDescent="0.3">
      <c r="I1739" s="231"/>
      <c r="J1739" s="231"/>
    </row>
    <row r="1740" spans="9:10" x14ac:dyDescent="0.3">
      <c r="I1740" s="231"/>
      <c r="J1740" s="231"/>
    </row>
    <row r="1741" spans="9:10" x14ac:dyDescent="0.3">
      <c r="I1741" s="231"/>
      <c r="J1741" s="231"/>
    </row>
    <row r="1742" spans="9:10" x14ac:dyDescent="0.3">
      <c r="I1742" s="231"/>
      <c r="J1742" s="231"/>
    </row>
    <row r="1743" spans="9:10" x14ac:dyDescent="0.3">
      <c r="I1743" s="231"/>
      <c r="J1743" s="231"/>
    </row>
    <row r="1744" spans="9:10" x14ac:dyDescent="0.3">
      <c r="I1744" s="231"/>
      <c r="J1744" s="231"/>
    </row>
    <row r="1745" spans="9:10" x14ac:dyDescent="0.3">
      <c r="I1745" s="231"/>
      <c r="J1745" s="231"/>
    </row>
    <row r="1746" spans="9:10" x14ac:dyDescent="0.3">
      <c r="I1746" s="231"/>
      <c r="J1746" s="231"/>
    </row>
    <row r="1747" spans="9:10" x14ac:dyDescent="0.3">
      <c r="I1747" s="231"/>
      <c r="J1747" s="231"/>
    </row>
    <row r="1748" spans="9:10" x14ac:dyDescent="0.3">
      <c r="I1748" s="231"/>
      <c r="J1748" s="231"/>
    </row>
    <row r="1749" spans="9:10" x14ac:dyDescent="0.3">
      <c r="I1749" s="231"/>
      <c r="J1749" s="231"/>
    </row>
    <row r="1750" spans="9:10" x14ac:dyDescent="0.3">
      <c r="I1750" s="231"/>
      <c r="J1750" s="231"/>
    </row>
    <row r="1751" spans="9:10" x14ac:dyDescent="0.3">
      <c r="I1751" s="231"/>
      <c r="J1751" s="231"/>
    </row>
    <row r="1752" spans="9:10" x14ac:dyDescent="0.3">
      <c r="I1752" s="231"/>
      <c r="J1752" s="231"/>
    </row>
    <row r="1753" spans="9:10" x14ac:dyDescent="0.3">
      <c r="I1753" s="231"/>
      <c r="J1753" s="231"/>
    </row>
    <row r="1754" spans="9:10" x14ac:dyDescent="0.3">
      <c r="I1754" s="231"/>
      <c r="J1754" s="231"/>
    </row>
    <row r="1755" spans="9:10" x14ac:dyDescent="0.3">
      <c r="I1755" s="231"/>
      <c r="J1755" s="231"/>
    </row>
    <row r="1756" spans="9:10" x14ac:dyDescent="0.3">
      <c r="I1756" s="231"/>
      <c r="J1756" s="231"/>
    </row>
    <row r="1757" spans="9:10" x14ac:dyDescent="0.3">
      <c r="I1757" s="231"/>
      <c r="J1757" s="231"/>
    </row>
    <row r="1758" spans="9:10" x14ac:dyDescent="0.3">
      <c r="I1758" s="231"/>
      <c r="J1758" s="231"/>
    </row>
    <row r="1759" spans="9:10" x14ac:dyDescent="0.3">
      <c r="I1759" s="231"/>
      <c r="J1759" s="231"/>
    </row>
    <row r="1760" spans="9:10" x14ac:dyDescent="0.3">
      <c r="I1760" s="231"/>
      <c r="J1760" s="231"/>
    </row>
    <row r="1761" spans="9:10" x14ac:dyDescent="0.3">
      <c r="I1761" s="231"/>
      <c r="J1761" s="231"/>
    </row>
    <row r="1762" spans="9:10" x14ac:dyDescent="0.3">
      <c r="I1762" s="231"/>
      <c r="J1762" s="231"/>
    </row>
    <row r="1763" spans="9:10" x14ac:dyDescent="0.3">
      <c r="I1763" s="231"/>
      <c r="J1763" s="231"/>
    </row>
    <row r="1764" spans="9:10" x14ac:dyDescent="0.3">
      <c r="I1764" s="231"/>
      <c r="J1764" s="231"/>
    </row>
    <row r="1765" spans="9:10" x14ac:dyDescent="0.3">
      <c r="I1765" s="231"/>
      <c r="J1765" s="231"/>
    </row>
    <row r="1766" spans="9:10" x14ac:dyDescent="0.3">
      <c r="I1766" s="231"/>
      <c r="J1766" s="231"/>
    </row>
    <row r="1767" spans="9:10" x14ac:dyDescent="0.3">
      <c r="I1767" s="231"/>
      <c r="J1767" s="231"/>
    </row>
    <row r="1768" spans="9:10" x14ac:dyDescent="0.3">
      <c r="I1768" s="231"/>
      <c r="J1768" s="231"/>
    </row>
    <row r="1769" spans="9:10" x14ac:dyDescent="0.3">
      <c r="I1769" s="231"/>
      <c r="J1769" s="231"/>
    </row>
    <row r="1770" spans="9:10" x14ac:dyDescent="0.3">
      <c r="I1770" s="231"/>
      <c r="J1770" s="231"/>
    </row>
    <row r="1771" spans="9:10" x14ac:dyDescent="0.3">
      <c r="I1771" s="231"/>
      <c r="J1771" s="231"/>
    </row>
    <row r="1772" spans="9:10" x14ac:dyDescent="0.3">
      <c r="I1772" s="231"/>
      <c r="J1772" s="231"/>
    </row>
    <row r="1773" spans="9:10" x14ac:dyDescent="0.3">
      <c r="I1773" s="231"/>
      <c r="J1773" s="231"/>
    </row>
    <row r="1774" spans="9:10" x14ac:dyDescent="0.3">
      <c r="I1774" s="231"/>
      <c r="J1774" s="231"/>
    </row>
    <row r="1775" spans="9:10" x14ac:dyDescent="0.3">
      <c r="I1775" s="231"/>
      <c r="J1775" s="231"/>
    </row>
    <row r="1776" spans="9:10" x14ac:dyDescent="0.3">
      <c r="I1776" s="231"/>
      <c r="J1776" s="231"/>
    </row>
    <row r="1777" spans="9:10" x14ac:dyDescent="0.3">
      <c r="I1777" s="231"/>
      <c r="J1777" s="231"/>
    </row>
    <row r="1778" spans="9:10" x14ac:dyDescent="0.3">
      <c r="I1778" s="231"/>
      <c r="J1778" s="231"/>
    </row>
    <row r="1779" spans="9:10" x14ac:dyDescent="0.3">
      <c r="I1779" s="231"/>
      <c r="J1779" s="231"/>
    </row>
    <row r="1780" spans="9:10" x14ac:dyDescent="0.3">
      <c r="I1780" s="231"/>
      <c r="J1780" s="231"/>
    </row>
    <row r="1781" spans="9:10" x14ac:dyDescent="0.3">
      <c r="I1781" s="231"/>
      <c r="J1781" s="231"/>
    </row>
    <row r="1782" spans="9:10" x14ac:dyDescent="0.3">
      <c r="I1782" s="231"/>
      <c r="J1782" s="231"/>
    </row>
    <row r="1783" spans="9:10" x14ac:dyDescent="0.3">
      <c r="I1783" s="231"/>
      <c r="J1783" s="231"/>
    </row>
    <row r="1784" spans="9:10" x14ac:dyDescent="0.3">
      <c r="I1784" s="231"/>
      <c r="J1784" s="231"/>
    </row>
    <row r="1785" spans="9:10" x14ac:dyDescent="0.3">
      <c r="I1785" s="231"/>
      <c r="J1785" s="231"/>
    </row>
    <row r="1786" spans="9:10" x14ac:dyDescent="0.3">
      <c r="I1786" s="231"/>
      <c r="J1786" s="231"/>
    </row>
    <row r="1787" spans="9:10" x14ac:dyDescent="0.3">
      <c r="I1787" s="231"/>
      <c r="J1787" s="231"/>
    </row>
    <row r="1788" spans="9:10" x14ac:dyDescent="0.3">
      <c r="I1788" s="231"/>
      <c r="J1788" s="231"/>
    </row>
    <row r="1789" spans="9:10" x14ac:dyDescent="0.3">
      <c r="I1789" s="231"/>
      <c r="J1789" s="231"/>
    </row>
    <row r="1790" spans="9:10" x14ac:dyDescent="0.3">
      <c r="I1790" s="231"/>
      <c r="J1790" s="231"/>
    </row>
    <row r="1791" spans="9:10" x14ac:dyDescent="0.3">
      <c r="I1791" s="231"/>
      <c r="J1791" s="231"/>
    </row>
    <row r="1792" spans="9:10" x14ac:dyDescent="0.3">
      <c r="I1792" s="231"/>
      <c r="J1792" s="231"/>
    </row>
    <row r="1793" spans="9:10" x14ac:dyDescent="0.3">
      <c r="I1793" s="231"/>
      <c r="J1793" s="231"/>
    </row>
    <row r="1794" spans="9:10" x14ac:dyDescent="0.3">
      <c r="I1794" s="231"/>
      <c r="J1794" s="231"/>
    </row>
    <row r="1795" spans="9:10" x14ac:dyDescent="0.3">
      <c r="I1795" s="231"/>
      <c r="J1795" s="231"/>
    </row>
    <row r="1796" spans="9:10" x14ac:dyDescent="0.3">
      <c r="I1796" s="231"/>
      <c r="J1796" s="231"/>
    </row>
    <row r="1797" spans="9:10" x14ac:dyDescent="0.3">
      <c r="I1797" s="231"/>
      <c r="J1797" s="231"/>
    </row>
    <row r="1798" spans="9:10" x14ac:dyDescent="0.3">
      <c r="I1798" s="231"/>
      <c r="J1798" s="231"/>
    </row>
    <row r="1799" spans="9:10" x14ac:dyDescent="0.3">
      <c r="I1799" s="231"/>
      <c r="J1799" s="231"/>
    </row>
    <row r="1800" spans="9:10" x14ac:dyDescent="0.3">
      <c r="I1800" s="231"/>
      <c r="J1800" s="231"/>
    </row>
    <row r="1801" spans="9:10" x14ac:dyDescent="0.3">
      <c r="I1801" s="231"/>
      <c r="J1801" s="231"/>
    </row>
    <row r="1802" spans="9:10" x14ac:dyDescent="0.3">
      <c r="I1802" s="231"/>
      <c r="J1802" s="231"/>
    </row>
    <row r="1803" spans="9:10" x14ac:dyDescent="0.3">
      <c r="I1803" s="231"/>
      <c r="J1803" s="231"/>
    </row>
    <row r="1804" spans="9:10" x14ac:dyDescent="0.3">
      <c r="I1804" s="231"/>
      <c r="J1804" s="231"/>
    </row>
    <row r="1805" spans="9:10" x14ac:dyDescent="0.3">
      <c r="I1805" s="231"/>
      <c r="J1805" s="231"/>
    </row>
    <row r="1806" spans="9:10" x14ac:dyDescent="0.3">
      <c r="I1806" s="231"/>
      <c r="J1806" s="231"/>
    </row>
    <row r="1807" spans="9:10" x14ac:dyDescent="0.3">
      <c r="I1807" s="231"/>
      <c r="J1807" s="231"/>
    </row>
    <row r="1808" spans="9:10" x14ac:dyDescent="0.3">
      <c r="I1808" s="231"/>
      <c r="J1808" s="231"/>
    </row>
    <row r="1809" spans="9:10" x14ac:dyDescent="0.3">
      <c r="I1809" s="231"/>
      <c r="J1809" s="231"/>
    </row>
    <row r="1810" spans="9:10" x14ac:dyDescent="0.3">
      <c r="I1810" s="231"/>
      <c r="J1810" s="231"/>
    </row>
    <row r="1811" spans="9:10" x14ac:dyDescent="0.3">
      <c r="I1811" s="231"/>
      <c r="J1811" s="231"/>
    </row>
    <row r="1812" spans="9:10" x14ac:dyDescent="0.3">
      <c r="I1812" s="231"/>
      <c r="J1812" s="231"/>
    </row>
    <row r="1813" spans="9:10" x14ac:dyDescent="0.3">
      <c r="I1813" s="231"/>
      <c r="J1813" s="231"/>
    </row>
    <row r="1814" spans="9:10" x14ac:dyDescent="0.3">
      <c r="I1814" s="231"/>
      <c r="J1814" s="231"/>
    </row>
    <row r="1815" spans="9:10" x14ac:dyDescent="0.3">
      <c r="I1815" s="231"/>
      <c r="J1815" s="231"/>
    </row>
    <row r="1816" spans="9:10" x14ac:dyDescent="0.3">
      <c r="I1816" s="231"/>
      <c r="J1816" s="231"/>
    </row>
    <row r="1817" spans="9:10" x14ac:dyDescent="0.3">
      <c r="I1817" s="231"/>
      <c r="J1817" s="231"/>
    </row>
    <row r="1818" spans="9:10" x14ac:dyDescent="0.3">
      <c r="I1818" s="231"/>
      <c r="J1818" s="231"/>
    </row>
    <row r="1819" spans="9:10" x14ac:dyDescent="0.3">
      <c r="I1819" s="231"/>
      <c r="J1819" s="231"/>
    </row>
    <row r="1820" spans="9:10" x14ac:dyDescent="0.3">
      <c r="I1820" s="231"/>
      <c r="J1820" s="231"/>
    </row>
    <row r="1821" spans="9:10" x14ac:dyDescent="0.3">
      <c r="I1821" s="231"/>
      <c r="J1821" s="231"/>
    </row>
    <row r="1822" spans="9:10" x14ac:dyDescent="0.3">
      <c r="I1822" s="231"/>
      <c r="J1822" s="231"/>
    </row>
    <row r="1823" spans="9:10" x14ac:dyDescent="0.3">
      <c r="I1823" s="231"/>
      <c r="J1823" s="231"/>
    </row>
    <row r="1824" spans="9:10" x14ac:dyDescent="0.3">
      <c r="I1824" s="231"/>
      <c r="J1824" s="231"/>
    </row>
    <row r="1825" spans="9:10" x14ac:dyDescent="0.3">
      <c r="I1825" s="231"/>
      <c r="J1825" s="231"/>
    </row>
    <row r="1826" spans="9:10" x14ac:dyDescent="0.3">
      <c r="I1826" s="231"/>
      <c r="J1826" s="231"/>
    </row>
    <row r="1827" spans="9:10" x14ac:dyDescent="0.3">
      <c r="I1827" s="231"/>
      <c r="J1827" s="231"/>
    </row>
    <row r="1828" spans="9:10" x14ac:dyDescent="0.3">
      <c r="I1828" s="231"/>
      <c r="J1828" s="231"/>
    </row>
    <row r="1829" spans="9:10" x14ac:dyDescent="0.3">
      <c r="I1829" s="231"/>
      <c r="J1829" s="231"/>
    </row>
    <row r="1830" spans="9:10" x14ac:dyDescent="0.3">
      <c r="I1830" s="231"/>
      <c r="J1830" s="231"/>
    </row>
    <row r="1831" spans="9:10" x14ac:dyDescent="0.3">
      <c r="I1831" s="231"/>
      <c r="J1831" s="231"/>
    </row>
    <row r="1832" spans="9:10" x14ac:dyDescent="0.3">
      <c r="I1832" s="231"/>
      <c r="J1832" s="231"/>
    </row>
    <row r="1833" spans="9:10" x14ac:dyDescent="0.3">
      <c r="I1833" s="231"/>
      <c r="J1833" s="231"/>
    </row>
    <row r="1834" spans="9:10" x14ac:dyDescent="0.3">
      <c r="I1834" s="231"/>
      <c r="J1834" s="231"/>
    </row>
    <row r="1835" spans="9:10" x14ac:dyDescent="0.3">
      <c r="I1835" s="231"/>
      <c r="J1835" s="231"/>
    </row>
    <row r="1836" spans="9:10" x14ac:dyDescent="0.3">
      <c r="I1836" s="231"/>
      <c r="J1836" s="231"/>
    </row>
    <row r="1837" spans="9:10" x14ac:dyDescent="0.3">
      <c r="I1837" s="231"/>
      <c r="J1837" s="231"/>
    </row>
    <row r="1838" spans="9:10" x14ac:dyDescent="0.3">
      <c r="I1838" s="231"/>
      <c r="J1838" s="231"/>
    </row>
    <row r="1839" spans="9:10" x14ac:dyDescent="0.3">
      <c r="I1839" s="231"/>
      <c r="J1839" s="231"/>
    </row>
    <row r="1840" spans="9:10" x14ac:dyDescent="0.3">
      <c r="I1840" s="231"/>
      <c r="J1840" s="231"/>
    </row>
    <row r="1841" spans="9:10" x14ac:dyDescent="0.3">
      <c r="I1841" s="231"/>
      <c r="J1841" s="231"/>
    </row>
    <row r="1842" spans="9:10" x14ac:dyDescent="0.3">
      <c r="I1842" s="231"/>
      <c r="J1842" s="231"/>
    </row>
    <row r="1843" spans="9:10" x14ac:dyDescent="0.3">
      <c r="I1843" s="231"/>
      <c r="J1843" s="231"/>
    </row>
    <row r="1844" spans="9:10" x14ac:dyDescent="0.3">
      <c r="I1844" s="231"/>
      <c r="J1844" s="231"/>
    </row>
    <row r="1845" spans="9:10" x14ac:dyDescent="0.3">
      <c r="I1845" s="231"/>
      <c r="J1845" s="231"/>
    </row>
    <row r="1846" spans="9:10" x14ac:dyDescent="0.3">
      <c r="I1846" s="231"/>
      <c r="J1846" s="231"/>
    </row>
    <row r="1847" spans="9:10" x14ac:dyDescent="0.3">
      <c r="I1847" s="231"/>
      <c r="J1847" s="231"/>
    </row>
    <row r="1848" spans="9:10" x14ac:dyDescent="0.3">
      <c r="I1848" s="231"/>
      <c r="J1848" s="231"/>
    </row>
    <row r="1849" spans="9:10" x14ac:dyDescent="0.3">
      <c r="I1849" s="231"/>
      <c r="J1849" s="231"/>
    </row>
    <row r="1850" spans="9:10" x14ac:dyDescent="0.3">
      <c r="I1850" s="231"/>
      <c r="J1850" s="231"/>
    </row>
    <row r="1851" spans="9:10" x14ac:dyDescent="0.3">
      <c r="I1851" s="231"/>
      <c r="J1851" s="231"/>
    </row>
    <row r="1852" spans="9:10" x14ac:dyDescent="0.3">
      <c r="I1852" s="231"/>
      <c r="J1852" s="231"/>
    </row>
    <row r="1853" spans="9:10" x14ac:dyDescent="0.3">
      <c r="I1853" s="231"/>
      <c r="J1853" s="231"/>
    </row>
    <row r="1854" spans="9:10" x14ac:dyDescent="0.3">
      <c r="I1854" s="231"/>
      <c r="J1854" s="231"/>
    </row>
    <row r="1855" spans="9:10" x14ac:dyDescent="0.3">
      <c r="I1855" s="231"/>
      <c r="J1855" s="231"/>
    </row>
    <row r="1856" spans="9:10" x14ac:dyDescent="0.3">
      <c r="I1856" s="231"/>
      <c r="J1856" s="231"/>
    </row>
    <row r="1857" spans="9:10" x14ac:dyDescent="0.3">
      <c r="I1857" s="231"/>
      <c r="J1857" s="231"/>
    </row>
    <row r="1858" spans="9:10" x14ac:dyDescent="0.3">
      <c r="I1858" s="231"/>
      <c r="J1858" s="231"/>
    </row>
    <row r="1859" spans="9:10" x14ac:dyDescent="0.3">
      <c r="I1859" s="231"/>
      <c r="J1859" s="231"/>
    </row>
    <row r="1860" spans="9:10" x14ac:dyDescent="0.3">
      <c r="I1860" s="231"/>
      <c r="J1860" s="231"/>
    </row>
    <row r="1861" spans="9:10" x14ac:dyDescent="0.3">
      <c r="I1861" s="231"/>
      <c r="J1861" s="231"/>
    </row>
    <row r="1862" spans="9:10" x14ac:dyDescent="0.3">
      <c r="I1862" s="231"/>
      <c r="J1862" s="231"/>
    </row>
    <row r="1863" spans="9:10" x14ac:dyDescent="0.3">
      <c r="I1863" s="231"/>
      <c r="J1863" s="231"/>
    </row>
    <row r="1864" spans="9:10" x14ac:dyDescent="0.3">
      <c r="I1864" s="231"/>
      <c r="J1864" s="231"/>
    </row>
    <row r="1865" spans="9:10" x14ac:dyDescent="0.3">
      <c r="I1865" s="231"/>
      <c r="J1865" s="231"/>
    </row>
    <row r="1866" spans="9:10" x14ac:dyDescent="0.3">
      <c r="I1866" s="231"/>
      <c r="J1866" s="231"/>
    </row>
    <row r="1867" spans="9:10" x14ac:dyDescent="0.3">
      <c r="I1867" s="231"/>
      <c r="J1867" s="231"/>
    </row>
    <row r="1868" spans="9:10" x14ac:dyDescent="0.3">
      <c r="I1868" s="231"/>
      <c r="J1868" s="231"/>
    </row>
    <row r="1869" spans="9:10" x14ac:dyDescent="0.3">
      <c r="I1869" s="231"/>
      <c r="J1869" s="231"/>
    </row>
    <row r="1870" spans="9:10" x14ac:dyDescent="0.3">
      <c r="I1870" s="231"/>
      <c r="J1870" s="231"/>
    </row>
    <row r="1871" spans="9:10" x14ac:dyDescent="0.3">
      <c r="I1871" s="231"/>
      <c r="J1871" s="231"/>
    </row>
    <row r="1872" spans="9:10" x14ac:dyDescent="0.3">
      <c r="I1872" s="231"/>
      <c r="J1872" s="231"/>
    </row>
    <row r="1873" spans="9:10" x14ac:dyDescent="0.3">
      <c r="I1873" s="231"/>
      <c r="J1873" s="231"/>
    </row>
    <row r="1874" spans="9:10" x14ac:dyDescent="0.3">
      <c r="I1874" s="231"/>
      <c r="J1874" s="231"/>
    </row>
    <row r="1875" spans="9:10" x14ac:dyDescent="0.3">
      <c r="I1875" s="231"/>
      <c r="J1875" s="231"/>
    </row>
    <row r="1876" spans="9:10" x14ac:dyDescent="0.3">
      <c r="I1876" s="231"/>
      <c r="J1876" s="231"/>
    </row>
    <row r="1877" spans="9:10" x14ac:dyDescent="0.3">
      <c r="I1877" s="231"/>
      <c r="J1877" s="231"/>
    </row>
    <row r="1878" spans="9:10" x14ac:dyDescent="0.3">
      <c r="I1878" s="231"/>
      <c r="J1878" s="231"/>
    </row>
    <row r="1879" spans="9:10" x14ac:dyDescent="0.3">
      <c r="I1879" s="231"/>
      <c r="J1879" s="231"/>
    </row>
    <row r="1880" spans="9:10" x14ac:dyDescent="0.3">
      <c r="I1880" s="231"/>
      <c r="J1880" s="231"/>
    </row>
    <row r="1881" spans="9:10" x14ac:dyDescent="0.3">
      <c r="I1881" s="231"/>
      <c r="J1881" s="231"/>
    </row>
    <row r="1882" spans="9:10" x14ac:dyDescent="0.3">
      <c r="I1882" s="231"/>
      <c r="J1882" s="231"/>
    </row>
    <row r="1883" spans="9:10" x14ac:dyDescent="0.3">
      <c r="I1883" s="231"/>
      <c r="J1883" s="231"/>
    </row>
    <row r="1884" spans="9:10" x14ac:dyDescent="0.3">
      <c r="I1884" s="231"/>
      <c r="J1884" s="231"/>
    </row>
    <row r="1885" spans="9:10" x14ac:dyDescent="0.3">
      <c r="I1885" s="231"/>
      <c r="J1885" s="231"/>
    </row>
    <row r="1886" spans="9:10" x14ac:dyDescent="0.3">
      <c r="I1886" s="231"/>
      <c r="J1886" s="231"/>
    </row>
    <row r="1887" spans="9:10" x14ac:dyDescent="0.3">
      <c r="I1887" s="231"/>
      <c r="J1887" s="231"/>
    </row>
    <row r="1888" spans="9:10" x14ac:dyDescent="0.3">
      <c r="I1888" s="231"/>
      <c r="J1888" s="231"/>
    </row>
    <row r="1889" spans="9:10" x14ac:dyDescent="0.3">
      <c r="I1889" s="231"/>
      <c r="J1889" s="231"/>
    </row>
    <row r="1890" spans="9:10" x14ac:dyDescent="0.3">
      <c r="I1890" s="231"/>
      <c r="J1890" s="231"/>
    </row>
    <row r="1891" spans="9:10" x14ac:dyDescent="0.3">
      <c r="I1891" s="231"/>
      <c r="J1891" s="231"/>
    </row>
    <row r="1892" spans="9:10" x14ac:dyDescent="0.3">
      <c r="I1892" s="231"/>
      <c r="J1892" s="231"/>
    </row>
    <row r="1893" spans="9:10" x14ac:dyDescent="0.3">
      <c r="I1893" s="231"/>
      <c r="J1893" s="231"/>
    </row>
    <row r="1894" spans="9:10" x14ac:dyDescent="0.3">
      <c r="I1894" s="231"/>
      <c r="J1894" s="231"/>
    </row>
    <row r="1895" spans="9:10" x14ac:dyDescent="0.3">
      <c r="I1895" s="231"/>
      <c r="J1895" s="231"/>
    </row>
    <row r="1896" spans="9:10" x14ac:dyDescent="0.3">
      <c r="I1896" s="231"/>
      <c r="J1896" s="231"/>
    </row>
    <row r="1897" spans="9:10" x14ac:dyDescent="0.3">
      <c r="I1897" s="231"/>
      <c r="J1897" s="231"/>
    </row>
    <row r="1898" spans="9:10" x14ac:dyDescent="0.3">
      <c r="I1898" s="231"/>
      <c r="J1898" s="231"/>
    </row>
    <row r="1899" spans="9:10" x14ac:dyDescent="0.3">
      <c r="I1899" s="231"/>
      <c r="J1899" s="231"/>
    </row>
    <row r="1900" spans="9:10" x14ac:dyDescent="0.3">
      <c r="I1900" s="231"/>
      <c r="J1900" s="231"/>
    </row>
    <row r="1901" spans="9:10" x14ac:dyDescent="0.3">
      <c r="I1901" s="231"/>
      <c r="J1901" s="231"/>
    </row>
    <row r="1902" spans="9:10" x14ac:dyDescent="0.3">
      <c r="I1902" s="231"/>
      <c r="J1902" s="231"/>
    </row>
    <row r="1903" spans="9:10" x14ac:dyDescent="0.3">
      <c r="I1903" s="231"/>
      <c r="J1903" s="231"/>
    </row>
    <row r="1904" spans="9:10" x14ac:dyDescent="0.3">
      <c r="I1904" s="231"/>
      <c r="J1904" s="231"/>
    </row>
    <row r="1905" spans="9:10" x14ac:dyDescent="0.3">
      <c r="I1905" s="231"/>
      <c r="J1905" s="231"/>
    </row>
    <row r="1906" spans="9:10" x14ac:dyDescent="0.3">
      <c r="I1906" s="231"/>
      <c r="J1906" s="231"/>
    </row>
    <row r="1907" spans="9:10" x14ac:dyDescent="0.3">
      <c r="I1907" s="231"/>
      <c r="J1907" s="231"/>
    </row>
    <row r="1908" spans="9:10" x14ac:dyDescent="0.3">
      <c r="I1908" s="231"/>
      <c r="J1908" s="231"/>
    </row>
    <row r="1909" spans="9:10" x14ac:dyDescent="0.3">
      <c r="I1909" s="231"/>
      <c r="J1909" s="231"/>
    </row>
    <row r="1910" spans="9:10" x14ac:dyDescent="0.3">
      <c r="I1910" s="231"/>
      <c r="J1910" s="231"/>
    </row>
    <row r="1911" spans="9:10" x14ac:dyDescent="0.3">
      <c r="I1911" s="231"/>
      <c r="J1911" s="231"/>
    </row>
    <row r="1912" spans="9:10" x14ac:dyDescent="0.3">
      <c r="I1912" s="231"/>
      <c r="J1912" s="231"/>
    </row>
    <row r="1913" spans="9:10" x14ac:dyDescent="0.3">
      <c r="I1913" s="231"/>
      <c r="J1913" s="231"/>
    </row>
    <row r="1914" spans="9:10" x14ac:dyDescent="0.3">
      <c r="I1914" s="231"/>
      <c r="J1914" s="231"/>
    </row>
    <row r="1915" spans="9:10" x14ac:dyDescent="0.3">
      <c r="I1915" s="231"/>
      <c r="J1915" s="231"/>
    </row>
    <row r="1916" spans="9:10" x14ac:dyDescent="0.3">
      <c r="I1916" s="231"/>
      <c r="J1916" s="231"/>
    </row>
    <row r="1917" spans="9:10" x14ac:dyDescent="0.3">
      <c r="I1917" s="231"/>
      <c r="J1917" s="231"/>
    </row>
    <row r="1918" spans="9:10" x14ac:dyDescent="0.3">
      <c r="I1918" s="231"/>
      <c r="J1918" s="231"/>
    </row>
    <row r="1919" spans="9:10" x14ac:dyDescent="0.3">
      <c r="I1919" s="231"/>
      <c r="J1919" s="231"/>
    </row>
    <row r="1920" spans="9:10" x14ac:dyDescent="0.3">
      <c r="I1920" s="231"/>
      <c r="J1920" s="231"/>
    </row>
    <row r="1921" spans="9:10" x14ac:dyDescent="0.3">
      <c r="I1921" s="231"/>
      <c r="J1921" s="231"/>
    </row>
    <row r="1922" spans="9:10" x14ac:dyDescent="0.3">
      <c r="I1922" s="231"/>
      <c r="J1922" s="231"/>
    </row>
    <row r="1923" spans="9:10" x14ac:dyDescent="0.3">
      <c r="I1923" s="231"/>
      <c r="J1923" s="231"/>
    </row>
    <row r="1924" spans="9:10" x14ac:dyDescent="0.3">
      <c r="I1924" s="231"/>
      <c r="J1924" s="231"/>
    </row>
    <row r="1925" spans="9:10" x14ac:dyDescent="0.3">
      <c r="I1925" s="231"/>
      <c r="J1925" s="231"/>
    </row>
    <row r="1926" spans="9:10" x14ac:dyDescent="0.3">
      <c r="I1926" s="231"/>
      <c r="J1926" s="231"/>
    </row>
    <row r="1927" spans="9:10" x14ac:dyDescent="0.3">
      <c r="I1927" s="231"/>
      <c r="J1927" s="231"/>
    </row>
    <row r="1928" spans="9:10" x14ac:dyDescent="0.3">
      <c r="I1928" s="231"/>
      <c r="J1928" s="231"/>
    </row>
    <row r="1929" spans="9:10" x14ac:dyDescent="0.3">
      <c r="I1929" s="231"/>
      <c r="J1929" s="231"/>
    </row>
    <row r="1930" spans="9:10" x14ac:dyDescent="0.3">
      <c r="I1930" s="231"/>
      <c r="J1930" s="231"/>
    </row>
    <row r="1931" spans="9:10" x14ac:dyDescent="0.3">
      <c r="I1931" s="231"/>
      <c r="J1931" s="231"/>
    </row>
    <row r="1932" spans="9:10" x14ac:dyDescent="0.3">
      <c r="I1932" s="231"/>
      <c r="J1932" s="231"/>
    </row>
    <row r="1933" spans="9:10" x14ac:dyDescent="0.3">
      <c r="I1933" s="231"/>
      <c r="J1933" s="231"/>
    </row>
    <row r="1934" spans="9:10" x14ac:dyDescent="0.3">
      <c r="I1934" s="231"/>
      <c r="J1934" s="231"/>
    </row>
    <row r="1935" spans="9:10" x14ac:dyDescent="0.3">
      <c r="I1935" s="231"/>
      <c r="J1935" s="231"/>
    </row>
    <row r="1936" spans="9:10" x14ac:dyDescent="0.3">
      <c r="I1936" s="231"/>
      <c r="J1936" s="231"/>
    </row>
    <row r="1937" spans="9:10" x14ac:dyDescent="0.3">
      <c r="I1937" s="231"/>
      <c r="J1937" s="231"/>
    </row>
    <row r="1938" spans="9:10" x14ac:dyDescent="0.3">
      <c r="I1938" s="231"/>
      <c r="J1938" s="231"/>
    </row>
    <row r="1939" spans="9:10" x14ac:dyDescent="0.3">
      <c r="I1939" s="231"/>
      <c r="J1939" s="231"/>
    </row>
    <row r="1940" spans="9:10" x14ac:dyDescent="0.3">
      <c r="I1940" s="231"/>
      <c r="J1940" s="231"/>
    </row>
    <row r="1941" spans="9:10" x14ac:dyDescent="0.3">
      <c r="I1941" s="231"/>
      <c r="J1941" s="231"/>
    </row>
    <row r="1942" spans="9:10" x14ac:dyDescent="0.3">
      <c r="I1942" s="231"/>
      <c r="J1942" s="231"/>
    </row>
    <row r="1943" spans="9:10" x14ac:dyDescent="0.3">
      <c r="I1943" s="231"/>
      <c r="J1943" s="231"/>
    </row>
    <row r="1944" spans="9:10" x14ac:dyDescent="0.3">
      <c r="I1944" s="231"/>
      <c r="J1944" s="231"/>
    </row>
    <row r="1945" spans="9:10" x14ac:dyDescent="0.3">
      <c r="I1945" s="231"/>
      <c r="J1945" s="231"/>
    </row>
    <row r="1946" spans="9:10" x14ac:dyDescent="0.3">
      <c r="I1946" s="231"/>
      <c r="J1946" s="231"/>
    </row>
    <row r="1947" spans="9:10" x14ac:dyDescent="0.3">
      <c r="I1947" s="231"/>
      <c r="J1947" s="231"/>
    </row>
    <row r="1948" spans="9:10" x14ac:dyDescent="0.3">
      <c r="I1948" s="231"/>
      <c r="J1948" s="231"/>
    </row>
    <row r="1949" spans="9:10" x14ac:dyDescent="0.3">
      <c r="I1949" s="231"/>
      <c r="J1949" s="231"/>
    </row>
    <row r="1950" spans="9:10" x14ac:dyDescent="0.3">
      <c r="I1950" s="231"/>
      <c r="J1950" s="231"/>
    </row>
    <row r="1951" spans="9:10" x14ac:dyDescent="0.3">
      <c r="I1951" s="231"/>
      <c r="J1951" s="231"/>
    </row>
    <row r="1952" spans="9:10" x14ac:dyDescent="0.3">
      <c r="I1952" s="231"/>
      <c r="J1952" s="231"/>
    </row>
    <row r="1953" spans="9:10" x14ac:dyDescent="0.3">
      <c r="I1953" s="231"/>
      <c r="J1953" s="231"/>
    </row>
    <row r="1954" spans="9:10" x14ac:dyDescent="0.3">
      <c r="I1954" s="231"/>
      <c r="J1954" s="231"/>
    </row>
    <row r="1955" spans="9:10" x14ac:dyDescent="0.3">
      <c r="I1955" s="231"/>
      <c r="J1955" s="231"/>
    </row>
    <row r="1956" spans="9:10" x14ac:dyDescent="0.3">
      <c r="I1956" s="231"/>
      <c r="J1956" s="231"/>
    </row>
    <row r="1957" spans="9:10" x14ac:dyDescent="0.3">
      <c r="I1957" s="231"/>
      <c r="J1957" s="231"/>
    </row>
    <row r="1958" spans="9:10" x14ac:dyDescent="0.3">
      <c r="I1958" s="231"/>
      <c r="J1958" s="231"/>
    </row>
    <row r="1959" spans="9:10" x14ac:dyDescent="0.3">
      <c r="I1959" s="231"/>
      <c r="J1959" s="231"/>
    </row>
    <row r="1960" spans="9:10" x14ac:dyDescent="0.3">
      <c r="I1960" s="231"/>
      <c r="J1960" s="231"/>
    </row>
    <row r="1961" spans="9:10" x14ac:dyDescent="0.3">
      <c r="I1961" s="231"/>
      <c r="J1961" s="231"/>
    </row>
    <row r="1962" spans="9:10" x14ac:dyDescent="0.3">
      <c r="I1962" s="231"/>
      <c r="J1962" s="231"/>
    </row>
    <row r="1963" spans="9:10" x14ac:dyDescent="0.3">
      <c r="I1963" s="231"/>
      <c r="J1963" s="231"/>
    </row>
    <row r="1964" spans="9:10" x14ac:dyDescent="0.3">
      <c r="I1964" s="231"/>
      <c r="J1964" s="231"/>
    </row>
    <row r="1965" spans="9:10" x14ac:dyDescent="0.3">
      <c r="I1965" s="231"/>
      <c r="J1965" s="231"/>
    </row>
    <row r="1966" spans="9:10" x14ac:dyDescent="0.3">
      <c r="I1966" s="231"/>
      <c r="J1966" s="231"/>
    </row>
    <row r="1967" spans="9:10" x14ac:dyDescent="0.3">
      <c r="I1967" s="231"/>
      <c r="J1967" s="231"/>
    </row>
    <row r="1968" spans="9:10" x14ac:dyDescent="0.3">
      <c r="I1968" s="231"/>
      <c r="J1968" s="231"/>
    </row>
    <row r="1969" spans="9:10" x14ac:dyDescent="0.3">
      <c r="I1969" s="231"/>
      <c r="J1969" s="231"/>
    </row>
    <row r="1970" spans="9:10" x14ac:dyDescent="0.3">
      <c r="I1970" s="231"/>
      <c r="J1970" s="231"/>
    </row>
    <row r="1971" spans="9:10" x14ac:dyDescent="0.3">
      <c r="I1971" s="231"/>
      <c r="J1971" s="231"/>
    </row>
    <row r="1972" spans="9:10" x14ac:dyDescent="0.3">
      <c r="I1972" s="231"/>
      <c r="J1972" s="231"/>
    </row>
    <row r="1973" spans="9:10" x14ac:dyDescent="0.3">
      <c r="I1973" s="231"/>
      <c r="J1973" s="231"/>
    </row>
    <row r="1974" spans="9:10" x14ac:dyDescent="0.3">
      <c r="I1974" s="231"/>
      <c r="J1974" s="231"/>
    </row>
    <row r="1975" spans="9:10" x14ac:dyDescent="0.3">
      <c r="I1975" s="231"/>
      <c r="J1975" s="231"/>
    </row>
    <row r="1976" spans="9:10" x14ac:dyDescent="0.3">
      <c r="I1976" s="231"/>
      <c r="J1976" s="231"/>
    </row>
    <row r="1977" spans="9:10" x14ac:dyDescent="0.3">
      <c r="I1977" s="231"/>
      <c r="J1977" s="231"/>
    </row>
    <row r="1978" spans="9:10" x14ac:dyDescent="0.3">
      <c r="I1978" s="231"/>
      <c r="J1978" s="231"/>
    </row>
    <row r="1979" spans="9:10" x14ac:dyDescent="0.3">
      <c r="I1979" s="231"/>
      <c r="J1979" s="231"/>
    </row>
    <row r="1980" spans="9:10" x14ac:dyDescent="0.3">
      <c r="I1980" s="231"/>
      <c r="J1980" s="231"/>
    </row>
    <row r="1981" spans="9:10" x14ac:dyDescent="0.3">
      <c r="I1981" s="231"/>
      <c r="J1981" s="231"/>
    </row>
    <row r="1982" spans="9:10" x14ac:dyDescent="0.3">
      <c r="I1982" s="231"/>
      <c r="J1982" s="231"/>
    </row>
    <row r="1983" spans="9:10" x14ac:dyDescent="0.3">
      <c r="I1983" s="231"/>
      <c r="J1983" s="231"/>
    </row>
    <row r="1984" spans="9:10" x14ac:dyDescent="0.3">
      <c r="I1984" s="231"/>
      <c r="J1984" s="231"/>
    </row>
    <row r="1985" spans="9:10" x14ac:dyDescent="0.3">
      <c r="I1985" s="231"/>
      <c r="J1985" s="231"/>
    </row>
    <row r="1986" spans="9:10" x14ac:dyDescent="0.3">
      <c r="I1986" s="231"/>
      <c r="J1986" s="231"/>
    </row>
    <row r="1987" spans="9:10" x14ac:dyDescent="0.3">
      <c r="I1987" s="231"/>
      <c r="J1987" s="231"/>
    </row>
    <row r="1988" spans="9:10" x14ac:dyDescent="0.3">
      <c r="I1988" s="231"/>
      <c r="J1988" s="231"/>
    </row>
    <row r="1989" spans="9:10" x14ac:dyDescent="0.3">
      <c r="I1989" s="231"/>
      <c r="J1989" s="231"/>
    </row>
    <row r="1990" spans="9:10" x14ac:dyDescent="0.3">
      <c r="I1990" s="231"/>
      <c r="J1990" s="231"/>
    </row>
    <row r="1991" spans="9:10" x14ac:dyDescent="0.3">
      <c r="I1991" s="231"/>
      <c r="J1991" s="231"/>
    </row>
    <row r="1992" spans="9:10" x14ac:dyDescent="0.3">
      <c r="I1992" s="231"/>
      <c r="J1992" s="231"/>
    </row>
    <row r="1993" spans="9:10" x14ac:dyDescent="0.3">
      <c r="I1993" s="231"/>
      <c r="J1993" s="231"/>
    </row>
    <row r="1994" spans="9:10" x14ac:dyDescent="0.3">
      <c r="I1994" s="231"/>
      <c r="J1994" s="231"/>
    </row>
    <row r="1995" spans="9:10" x14ac:dyDescent="0.3">
      <c r="I1995" s="231"/>
      <c r="J1995" s="231"/>
    </row>
    <row r="1996" spans="9:10" x14ac:dyDescent="0.3">
      <c r="I1996" s="231"/>
      <c r="J1996" s="231"/>
    </row>
    <row r="1997" spans="9:10" x14ac:dyDescent="0.3">
      <c r="I1997" s="231"/>
      <c r="J1997" s="231"/>
    </row>
    <row r="1998" spans="9:10" x14ac:dyDescent="0.3">
      <c r="I1998" s="231"/>
      <c r="J1998" s="231"/>
    </row>
    <row r="1999" spans="9:10" x14ac:dyDescent="0.3">
      <c r="I1999" s="231"/>
      <c r="J1999" s="231"/>
    </row>
    <row r="2000" spans="9:10" x14ac:dyDescent="0.3">
      <c r="I2000" s="231"/>
      <c r="J2000" s="231"/>
    </row>
    <row r="2001" spans="9:10" x14ac:dyDescent="0.3">
      <c r="I2001" s="231"/>
      <c r="J2001" s="231"/>
    </row>
    <row r="2002" spans="9:10" x14ac:dyDescent="0.3">
      <c r="I2002" s="231"/>
      <c r="J2002" s="231"/>
    </row>
    <row r="2003" spans="9:10" x14ac:dyDescent="0.3">
      <c r="I2003" s="231"/>
      <c r="J2003" s="231"/>
    </row>
    <row r="2004" spans="9:10" x14ac:dyDescent="0.3">
      <c r="I2004" s="231"/>
      <c r="J2004" s="231"/>
    </row>
    <row r="2005" spans="9:10" x14ac:dyDescent="0.3">
      <c r="I2005" s="231"/>
      <c r="J2005" s="231"/>
    </row>
    <row r="2006" spans="9:10" x14ac:dyDescent="0.3">
      <c r="I2006" s="231"/>
      <c r="J2006" s="231"/>
    </row>
    <row r="2007" spans="9:10" x14ac:dyDescent="0.3">
      <c r="I2007" s="231"/>
      <c r="J2007" s="231"/>
    </row>
    <row r="2008" spans="9:10" x14ac:dyDescent="0.3">
      <c r="I2008" s="231"/>
      <c r="J2008" s="231"/>
    </row>
    <row r="2009" spans="9:10" x14ac:dyDescent="0.3">
      <c r="I2009" s="231"/>
      <c r="J2009" s="231"/>
    </row>
    <row r="2010" spans="9:10" x14ac:dyDescent="0.3">
      <c r="I2010" s="231"/>
      <c r="J2010" s="231"/>
    </row>
    <row r="2011" spans="9:10" x14ac:dyDescent="0.3">
      <c r="I2011" s="231"/>
      <c r="J2011" s="231"/>
    </row>
    <row r="2012" spans="9:10" x14ac:dyDescent="0.3">
      <c r="I2012" s="231"/>
      <c r="J2012" s="231"/>
    </row>
    <row r="2013" spans="9:10" x14ac:dyDescent="0.3">
      <c r="I2013" s="231"/>
      <c r="J2013" s="231"/>
    </row>
    <row r="2014" spans="9:10" x14ac:dyDescent="0.3">
      <c r="I2014" s="231"/>
      <c r="J2014" s="231"/>
    </row>
    <row r="2015" spans="9:10" x14ac:dyDescent="0.3">
      <c r="I2015" s="231"/>
      <c r="J2015" s="231"/>
    </row>
    <row r="2016" spans="9:10" x14ac:dyDescent="0.3">
      <c r="I2016" s="231"/>
      <c r="J2016" s="231"/>
    </row>
    <row r="2017" spans="9:10" x14ac:dyDescent="0.3">
      <c r="I2017" s="231"/>
      <c r="J2017" s="231"/>
    </row>
    <row r="2018" spans="9:10" x14ac:dyDescent="0.3">
      <c r="I2018" s="231"/>
      <c r="J2018" s="231"/>
    </row>
    <row r="2019" spans="9:10" x14ac:dyDescent="0.3">
      <c r="I2019" s="231"/>
      <c r="J2019" s="231"/>
    </row>
    <row r="2020" spans="9:10" x14ac:dyDescent="0.3">
      <c r="I2020" s="231"/>
      <c r="J2020" s="231"/>
    </row>
    <row r="2021" spans="9:10" x14ac:dyDescent="0.3">
      <c r="I2021" s="231"/>
      <c r="J2021" s="231"/>
    </row>
    <row r="2022" spans="9:10" x14ac:dyDescent="0.3">
      <c r="I2022" s="231"/>
      <c r="J2022" s="231"/>
    </row>
    <row r="2023" spans="9:10" x14ac:dyDescent="0.3">
      <c r="I2023" s="231"/>
      <c r="J2023" s="231"/>
    </row>
    <row r="2024" spans="9:10" x14ac:dyDescent="0.3">
      <c r="I2024" s="231"/>
      <c r="J2024" s="231"/>
    </row>
    <row r="2025" spans="9:10" x14ac:dyDescent="0.3">
      <c r="I2025" s="231"/>
      <c r="J2025" s="231"/>
    </row>
    <row r="2026" spans="9:10" x14ac:dyDescent="0.3">
      <c r="I2026" s="231"/>
      <c r="J2026" s="231"/>
    </row>
    <row r="2027" spans="9:10" x14ac:dyDescent="0.3">
      <c r="I2027" s="231"/>
      <c r="J2027" s="231"/>
    </row>
    <row r="2028" spans="9:10" x14ac:dyDescent="0.3">
      <c r="I2028" s="231"/>
      <c r="J2028" s="231"/>
    </row>
    <row r="2029" spans="9:10" x14ac:dyDescent="0.3">
      <c r="I2029" s="231"/>
      <c r="J2029" s="231"/>
    </row>
    <row r="2030" spans="9:10" x14ac:dyDescent="0.3">
      <c r="I2030" s="231"/>
      <c r="J2030" s="231"/>
    </row>
    <row r="2031" spans="9:10" x14ac:dyDescent="0.3">
      <c r="I2031" s="231"/>
      <c r="J2031" s="231"/>
    </row>
    <row r="2032" spans="9:10" x14ac:dyDescent="0.3">
      <c r="I2032" s="231"/>
      <c r="J2032" s="231"/>
    </row>
    <row r="2033" spans="9:10" x14ac:dyDescent="0.3">
      <c r="I2033" s="231"/>
      <c r="J2033" s="231"/>
    </row>
    <row r="2034" spans="9:10" x14ac:dyDescent="0.3">
      <c r="I2034" s="231"/>
      <c r="J2034" s="231"/>
    </row>
    <row r="2035" spans="9:10" x14ac:dyDescent="0.3">
      <c r="I2035" s="231"/>
      <c r="J2035" s="231"/>
    </row>
    <row r="2036" spans="9:10" x14ac:dyDescent="0.3">
      <c r="I2036" s="231"/>
      <c r="J2036" s="231"/>
    </row>
    <row r="2037" spans="9:10" x14ac:dyDescent="0.3">
      <c r="I2037" s="231"/>
      <c r="J2037" s="231"/>
    </row>
    <row r="2038" spans="9:10" x14ac:dyDescent="0.3">
      <c r="I2038" s="231"/>
      <c r="J2038" s="231"/>
    </row>
    <row r="2039" spans="9:10" x14ac:dyDescent="0.3">
      <c r="I2039" s="231"/>
      <c r="J2039" s="231"/>
    </row>
    <row r="2040" spans="9:10" x14ac:dyDescent="0.3">
      <c r="I2040" s="231"/>
      <c r="J2040" s="231"/>
    </row>
    <row r="2041" spans="9:10" x14ac:dyDescent="0.3">
      <c r="I2041" s="231"/>
      <c r="J2041" s="231"/>
    </row>
    <row r="2042" spans="9:10" x14ac:dyDescent="0.3">
      <c r="I2042" s="231"/>
      <c r="J2042" s="231"/>
    </row>
    <row r="2043" spans="9:10" x14ac:dyDescent="0.3">
      <c r="I2043" s="231"/>
      <c r="J2043" s="231"/>
    </row>
    <row r="2044" spans="9:10" x14ac:dyDescent="0.3">
      <c r="I2044" s="231"/>
      <c r="J2044" s="231"/>
    </row>
    <row r="2045" spans="9:10" x14ac:dyDescent="0.3">
      <c r="I2045" s="231"/>
      <c r="J2045" s="231"/>
    </row>
    <row r="2046" spans="9:10" x14ac:dyDescent="0.3">
      <c r="I2046" s="231"/>
      <c r="J2046" s="231"/>
    </row>
    <row r="2047" spans="9:10" x14ac:dyDescent="0.3">
      <c r="I2047" s="231"/>
      <c r="J2047" s="231"/>
    </row>
    <row r="2048" spans="9:10" x14ac:dyDescent="0.3">
      <c r="I2048" s="231"/>
      <c r="J2048" s="231"/>
    </row>
    <row r="2049" spans="9:10" x14ac:dyDescent="0.3">
      <c r="I2049" s="231"/>
      <c r="J2049" s="231"/>
    </row>
    <row r="2050" spans="9:10" x14ac:dyDescent="0.3">
      <c r="I2050" s="231"/>
      <c r="J2050" s="231"/>
    </row>
    <row r="2051" spans="9:10" x14ac:dyDescent="0.3">
      <c r="I2051" s="231"/>
      <c r="J2051" s="231"/>
    </row>
    <row r="2052" spans="9:10" x14ac:dyDescent="0.3">
      <c r="I2052" s="231"/>
      <c r="J2052" s="231"/>
    </row>
    <row r="2053" spans="9:10" x14ac:dyDescent="0.3">
      <c r="I2053" s="231"/>
      <c r="J2053" s="231"/>
    </row>
    <row r="2054" spans="9:10" x14ac:dyDescent="0.3">
      <c r="I2054" s="231"/>
      <c r="J2054" s="231"/>
    </row>
    <row r="2055" spans="9:10" x14ac:dyDescent="0.3">
      <c r="I2055" s="231"/>
      <c r="J2055" s="231"/>
    </row>
    <row r="2056" spans="9:10" x14ac:dyDescent="0.3">
      <c r="I2056" s="231"/>
      <c r="J2056" s="231"/>
    </row>
    <row r="2057" spans="9:10" x14ac:dyDescent="0.3">
      <c r="I2057" s="231"/>
      <c r="J2057" s="231"/>
    </row>
    <row r="2058" spans="9:10" x14ac:dyDescent="0.3">
      <c r="I2058" s="231"/>
      <c r="J2058" s="231"/>
    </row>
    <row r="2059" spans="9:10" x14ac:dyDescent="0.3">
      <c r="I2059" s="231"/>
      <c r="J2059" s="231"/>
    </row>
    <row r="2060" spans="9:10" x14ac:dyDescent="0.3">
      <c r="I2060" s="231"/>
      <c r="J2060" s="231"/>
    </row>
    <row r="2061" spans="9:10" x14ac:dyDescent="0.3">
      <c r="I2061" s="231"/>
      <c r="J2061" s="231"/>
    </row>
    <row r="2062" spans="9:10" x14ac:dyDescent="0.3">
      <c r="I2062" s="231"/>
      <c r="J2062" s="231"/>
    </row>
    <row r="2063" spans="9:10" x14ac:dyDescent="0.3">
      <c r="I2063" s="231"/>
      <c r="J2063" s="231"/>
    </row>
    <row r="2064" spans="9:10" x14ac:dyDescent="0.3">
      <c r="I2064" s="231"/>
      <c r="J2064" s="231"/>
    </row>
    <row r="2065" spans="9:10" x14ac:dyDescent="0.3">
      <c r="I2065" s="231"/>
      <c r="J2065" s="231"/>
    </row>
    <row r="2066" spans="9:10" x14ac:dyDescent="0.3">
      <c r="I2066" s="231"/>
      <c r="J2066" s="231"/>
    </row>
    <row r="2067" spans="9:10" x14ac:dyDescent="0.3">
      <c r="I2067" s="231"/>
      <c r="J2067" s="231"/>
    </row>
    <row r="2068" spans="9:10" x14ac:dyDescent="0.3">
      <c r="I2068" s="231"/>
      <c r="J2068" s="231"/>
    </row>
    <row r="2069" spans="9:10" x14ac:dyDescent="0.3">
      <c r="I2069" s="231"/>
      <c r="J2069" s="231"/>
    </row>
    <row r="2070" spans="9:10" x14ac:dyDescent="0.3">
      <c r="I2070" s="231"/>
      <c r="J2070" s="231"/>
    </row>
    <row r="2071" spans="9:10" x14ac:dyDescent="0.3">
      <c r="I2071" s="231"/>
      <c r="J2071" s="231"/>
    </row>
    <row r="2072" spans="9:10" x14ac:dyDescent="0.3">
      <c r="I2072" s="231"/>
      <c r="J2072" s="231"/>
    </row>
    <row r="2073" spans="9:10" x14ac:dyDescent="0.3">
      <c r="I2073" s="231"/>
      <c r="J2073" s="231"/>
    </row>
    <row r="2074" spans="9:10" x14ac:dyDescent="0.3">
      <c r="I2074" s="231"/>
      <c r="J2074" s="231"/>
    </row>
    <row r="2075" spans="9:10" x14ac:dyDescent="0.3">
      <c r="I2075" s="231"/>
      <c r="J2075" s="231"/>
    </row>
    <row r="2076" spans="9:10" x14ac:dyDescent="0.3">
      <c r="I2076" s="231"/>
      <c r="J2076" s="231"/>
    </row>
    <row r="2077" spans="9:10" x14ac:dyDescent="0.3">
      <c r="I2077" s="231"/>
      <c r="J2077" s="231"/>
    </row>
    <row r="2078" spans="9:10" x14ac:dyDescent="0.3">
      <c r="I2078" s="231"/>
      <c r="J2078" s="231"/>
    </row>
    <row r="2079" spans="9:10" x14ac:dyDescent="0.3">
      <c r="I2079" s="231"/>
      <c r="J2079" s="231"/>
    </row>
    <row r="2080" spans="9:10" x14ac:dyDescent="0.3">
      <c r="I2080" s="231"/>
      <c r="J2080" s="231"/>
    </row>
    <row r="2081" spans="9:10" x14ac:dyDescent="0.3">
      <c r="I2081" s="231"/>
      <c r="J2081" s="231"/>
    </row>
    <row r="2082" spans="9:10" x14ac:dyDescent="0.3">
      <c r="I2082" s="231"/>
      <c r="J2082" s="231"/>
    </row>
    <row r="2083" spans="9:10" x14ac:dyDescent="0.3">
      <c r="I2083" s="231"/>
      <c r="J2083" s="231"/>
    </row>
    <row r="2084" spans="9:10" x14ac:dyDescent="0.3">
      <c r="I2084" s="231"/>
      <c r="J2084" s="231"/>
    </row>
    <row r="2085" spans="9:10" x14ac:dyDescent="0.3">
      <c r="I2085" s="231"/>
      <c r="J2085" s="231"/>
    </row>
    <row r="2086" spans="9:10" x14ac:dyDescent="0.3">
      <c r="I2086" s="231"/>
      <c r="J2086" s="231"/>
    </row>
    <row r="2087" spans="9:10" x14ac:dyDescent="0.3">
      <c r="I2087" s="231"/>
      <c r="J2087" s="231"/>
    </row>
    <row r="2088" spans="9:10" x14ac:dyDescent="0.3">
      <c r="I2088" s="231"/>
      <c r="J2088" s="231"/>
    </row>
    <row r="2089" spans="9:10" x14ac:dyDescent="0.3">
      <c r="I2089" s="231"/>
      <c r="J2089" s="231"/>
    </row>
    <row r="2090" spans="9:10" x14ac:dyDescent="0.3">
      <c r="I2090" s="231"/>
      <c r="J2090" s="231"/>
    </row>
    <row r="2091" spans="9:10" x14ac:dyDescent="0.3">
      <c r="I2091" s="231"/>
      <c r="J2091" s="231"/>
    </row>
    <row r="2092" spans="9:10" x14ac:dyDescent="0.3">
      <c r="I2092" s="231"/>
      <c r="J2092" s="231"/>
    </row>
    <row r="2093" spans="9:10" x14ac:dyDescent="0.3">
      <c r="I2093" s="231"/>
      <c r="J2093" s="231"/>
    </row>
    <row r="2094" spans="9:10" x14ac:dyDescent="0.3">
      <c r="I2094" s="231"/>
      <c r="J2094" s="231"/>
    </row>
    <row r="2095" spans="9:10" x14ac:dyDescent="0.3">
      <c r="I2095" s="231"/>
      <c r="J2095" s="231"/>
    </row>
    <row r="2096" spans="9:10" x14ac:dyDescent="0.3">
      <c r="I2096" s="231"/>
      <c r="J2096" s="231"/>
    </row>
    <row r="2097" spans="9:10" x14ac:dyDescent="0.3">
      <c r="I2097" s="231"/>
      <c r="J2097" s="231"/>
    </row>
    <row r="2098" spans="9:10" x14ac:dyDescent="0.3">
      <c r="I2098" s="231"/>
      <c r="J2098" s="231"/>
    </row>
    <row r="2099" spans="9:10" x14ac:dyDescent="0.3">
      <c r="I2099" s="231"/>
      <c r="J2099" s="231"/>
    </row>
    <row r="2100" spans="9:10" x14ac:dyDescent="0.3">
      <c r="I2100" s="231"/>
      <c r="J2100" s="231"/>
    </row>
    <row r="2101" spans="9:10" x14ac:dyDescent="0.3">
      <c r="I2101" s="231"/>
      <c r="J2101" s="231"/>
    </row>
    <row r="2102" spans="9:10" x14ac:dyDescent="0.3">
      <c r="I2102" s="231"/>
      <c r="J2102" s="231"/>
    </row>
    <row r="2103" spans="9:10" x14ac:dyDescent="0.3">
      <c r="I2103" s="231"/>
      <c r="J2103" s="231"/>
    </row>
    <row r="2104" spans="9:10" x14ac:dyDescent="0.3">
      <c r="I2104" s="231"/>
      <c r="J2104" s="231"/>
    </row>
    <row r="2105" spans="9:10" x14ac:dyDescent="0.3">
      <c r="I2105" s="231"/>
      <c r="J2105" s="231"/>
    </row>
    <row r="2106" spans="9:10" x14ac:dyDescent="0.3">
      <c r="I2106" s="231"/>
      <c r="J2106" s="231"/>
    </row>
    <row r="2107" spans="9:10" x14ac:dyDescent="0.3">
      <c r="I2107" s="231"/>
      <c r="J2107" s="231"/>
    </row>
    <row r="2108" spans="9:10" x14ac:dyDescent="0.3">
      <c r="I2108" s="231"/>
      <c r="J2108" s="231"/>
    </row>
    <row r="2109" spans="9:10" x14ac:dyDescent="0.3">
      <c r="I2109" s="231"/>
      <c r="J2109" s="231"/>
    </row>
    <row r="2110" spans="9:10" x14ac:dyDescent="0.3">
      <c r="I2110" s="231"/>
      <c r="J2110" s="231"/>
    </row>
    <row r="2111" spans="9:10" x14ac:dyDescent="0.3">
      <c r="I2111" s="231"/>
      <c r="J2111" s="231"/>
    </row>
    <row r="2112" spans="9:10" x14ac:dyDescent="0.3">
      <c r="I2112" s="231"/>
      <c r="J2112" s="231"/>
    </row>
    <row r="2113" spans="9:10" x14ac:dyDescent="0.3">
      <c r="I2113" s="231"/>
      <c r="J2113" s="231"/>
    </row>
    <row r="2114" spans="9:10" x14ac:dyDescent="0.3">
      <c r="I2114" s="231"/>
      <c r="J2114" s="231"/>
    </row>
    <row r="2115" spans="9:10" x14ac:dyDescent="0.3">
      <c r="I2115" s="231"/>
      <c r="J2115" s="231"/>
    </row>
    <row r="2116" spans="9:10" x14ac:dyDescent="0.3">
      <c r="I2116" s="231"/>
      <c r="J2116" s="231"/>
    </row>
    <row r="2117" spans="9:10" x14ac:dyDescent="0.3">
      <c r="I2117" s="231"/>
      <c r="J2117" s="231"/>
    </row>
    <row r="2118" spans="9:10" x14ac:dyDescent="0.3">
      <c r="I2118" s="231"/>
      <c r="J2118" s="231"/>
    </row>
    <row r="2119" spans="9:10" x14ac:dyDescent="0.3">
      <c r="I2119" s="231"/>
      <c r="J2119" s="231"/>
    </row>
    <row r="2120" spans="9:10" x14ac:dyDescent="0.3">
      <c r="I2120" s="231"/>
      <c r="J2120" s="231"/>
    </row>
    <row r="2121" spans="9:10" x14ac:dyDescent="0.3">
      <c r="I2121" s="231"/>
      <c r="J2121" s="231"/>
    </row>
    <row r="2122" spans="9:10" x14ac:dyDescent="0.3">
      <c r="I2122" s="231"/>
      <c r="J2122" s="231"/>
    </row>
    <row r="2123" spans="9:10" x14ac:dyDescent="0.3">
      <c r="I2123" s="231"/>
      <c r="J2123" s="231"/>
    </row>
    <row r="2124" spans="9:10" x14ac:dyDescent="0.3">
      <c r="I2124" s="231"/>
      <c r="J2124" s="231"/>
    </row>
    <row r="2125" spans="9:10" x14ac:dyDescent="0.3">
      <c r="I2125" s="231"/>
      <c r="J2125" s="231"/>
    </row>
    <row r="2126" spans="9:10" x14ac:dyDescent="0.3">
      <c r="I2126" s="231"/>
      <c r="J2126" s="231"/>
    </row>
    <row r="2127" spans="9:10" x14ac:dyDescent="0.3">
      <c r="I2127" s="231"/>
      <c r="J2127" s="231"/>
    </row>
    <row r="2128" spans="9:10" x14ac:dyDescent="0.3">
      <c r="I2128" s="231"/>
      <c r="J2128" s="231"/>
    </row>
    <row r="2129" spans="9:10" x14ac:dyDescent="0.3">
      <c r="I2129" s="231"/>
      <c r="J2129" s="231"/>
    </row>
    <row r="2130" spans="9:10" x14ac:dyDescent="0.3">
      <c r="I2130" s="231"/>
      <c r="J2130" s="231"/>
    </row>
    <row r="2131" spans="9:10" x14ac:dyDescent="0.3">
      <c r="I2131" s="231"/>
      <c r="J2131" s="231"/>
    </row>
    <row r="2132" spans="9:10" x14ac:dyDescent="0.3">
      <c r="I2132" s="231"/>
      <c r="J2132" s="231"/>
    </row>
    <row r="2133" spans="9:10" x14ac:dyDescent="0.3">
      <c r="I2133" s="231"/>
      <c r="J2133" s="231"/>
    </row>
    <row r="2134" spans="9:10" x14ac:dyDescent="0.3">
      <c r="I2134" s="231"/>
      <c r="J2134" s="231"/>
    </row>
    <row r="2135" spans="9:10" x14ac:dyDescent="0.3">
      <c r="I2135" s="231"/>
      <c r="J2135" s="231"/>
    </row>
    <row r="2136" spans="9:10" x14ac:dyDescent="0.3">
      <c r="I2136" s="231"/>
      <c r="J2136" s="231"/>
    </row>
    <row r="2137" spans="9:10" x14ac:dyDescent="0.3">
      <c r="I2137" s="231"/>
      <c r="J2137" s="231"/>
    </row>
    <row r="2138" spans="9:10" x14ac:dyDescent="0.3">
      <c r="I2138" s="231"/>
      <c r="J2138" s="231"/>
    </row>
    <row r="2139" spans="9:10" x14ac:dyDescent="0.3">
      <c r="I2139" s="231"/>
      <c r="J2139" s="231"/>
    </row>
    <row r="2140" spans="9:10" x14ac:dyDescent="0.3">
      <c r="I2140" s="231"/>
      <c r="J2140" s="231"/>
    </row>
    <row r="2141" spans="9:10" x14ac:dyDescent="0.3">
      <c r="I2141" s="231"/>
      <c r="J2141" s="231"/>
    </row>
    <row r="2142" spans="9:10" x14ac:dyDescent="0.3">
      <c r="I2142" s="231"/>
      <c r="J2142" s="231"/>
    </row>
    <row r="2143" spans="9:10" x14ac:dyDescent="0.3">
      <c r="I2143" s="231"/>
      <c r="J2143" s="231"/>
    </row>
    <row r="2144" spans="9:10" x14ac:dyDescent="0.3">
      <c r="I2144" s="231"/>
      <c r="J2144" s="231"/>
    </row>
    <row r="2145" spans="9:10" x14ac:dyDescent="0.3">
      <c r="I2145" s="231"/>
      <c r="J2145" s="231"/>
    </row>
    <row r="2146" spans="9:10" x14ac:dyDescent="0.3">
      <c r="I2146" s="231"/>
      <c r="J2146" s="231"/>
    </row>
    <row r="2147" spans="9:10" x14ac:dyDescent="0.3">
      <c r="I2147" s="231"/>
      <c r="J2147" s="231"/>
    </row>
    <row r="2148" spans="9:10" x14ac:dyDescent="0.3">
      <c r="I2148" s="231"/>
      <c r="J2148" s="231"/>
    </row>
    <row r="2149" spans="9:10" x14ac:dyDescent="0.3">
      <c r="I2149" s="231"/>
      <c r="J2149" s="231"/>
    </row>
    <row r="2150" spans="9:10" x14ac:dyDescent="0.3">
      <c r="I2150" s="231"/>
      <c r="J2150" s="231"/>
    </row>
    <row r="2151" spans="9:10" x14ac:dyDescent="0.3">
      <c r="I2151" s="231"/>
      <c r="J2151" s="231"/>
    </row>
    <row r="2152" spans="9:10" x14ac:dyDescent="0.3">
      <c r="I2152" s="231"/>
      <c r="J2152" s="231"/>
    </row>
    <row r="2153" spans="9:10" x14ac:dyDescent="0.3">
      <c r="I2153" s="231"/>
      <c r="J2153" s="231"/>
    </row>
    <row r="2154" spans="9:10" x14ac:dyDescent="0.3">
      <c r="I2154" s="231"/>
      <c r="J2154" s="231"/>
    </row>
    <row r="2155" spans="9:10" x14ac:dyDescent="0.3">
      <c r="I2155" s="231"/>
      <c r="J2155" s="231"/>
    </row>
    <row r="2156" spans="9:10" x14ac:dyDescent="0.3">
      <c r="I2156" s="231"/>
      <c r="J2156" s="231"/>
    </row>
    <row r="2157" spans="9:10" x14ac:dyDescent="0.3">
      <c r="I2157" s="231"/>
      <c r="J2157" s="231"/>
    </row>
    <row r="2158" spans="9:10" x14ac:dyDescent="0.3">
      <c r="I2158" s="231"/>
      <c r="J2158" s="231"/>
    </row>
    <row r="2159" spans="9:10" x14ac:dyDescent="0.3">
      <c r="I2159" s="231"/>
      <c r="J2159" s="231"/>
    </row>
    <row r="2160" spans="9:10" x14ac:dyDescent="0.3">
      <c r="I2160" s="231"/>
      <c r="J2160" s="231"/>
    </row>
    <row r="2161" spans="9:10" x14ac:dyDescent="0.3">
      <c r="I2161" s="231"/>
      <c r="J2161" s="231"/>
    </row>
    <row r="2162" spans="9:10" x14ac:dyDescent="0.3">
      <c r="I2162" s="231"/>
      <c r="J2162" s="231"/>
    </row>
    <row r="2163" spans="9:10" x14ac:dyDescent="0.3">
      <c r="I2163" s="231"/>
      <c r="J2163" s="231"/>
    </row>
    <row r="2164" spans="9:10" x14ac:dyDescent="0.3">
      <c r="I2164" s="231"/>
      <c r="J2164" s="231"/>
    </row>
    <row r="2165" spans="9:10" x14ac:dyDescent="0.3">
      <c r="I2165" s="231"/>
      <c r="J2165" s="231"/>
    </row>
    <row r="2166" spans="9:10" x14ac:dyDescent="0.3">
      <c r="I2166" s="231"/>
      <c r="J2166" s="231"/>
    </row>
    <row r="2167" spans="9:10" x14ac:dyDescent="0.3">
      <c r="I2167" s="231"/>
      <c r="J2167" s="231"/>
    </row>
    <row r="2168" spans="9:10" x14ac:dyDescent="0.3">
      <c r="I2168" s="231"/>
      <c r="J2168" s="231"/>
    </row>
    <row r="2169" spans="9:10" x14ac:dyDescent="0.3">
      <c r="I2169" s="231"/>
      <c r="J2169" s="231"/>
    </row>
    <row r="2170" spans="9:10" x14ac:dyDescent="0.3">
      <c r="I2170" s="231"/>
      <c r="J2170" s="231"/>
    </row>
    <row r="2171" spans="9:10" x14ac:dyDescent="0.3">
      <c r="I2171" s="231"/>
      <c r="J2171" s="231"/>
    </row>
    <row r="2172" spans="9:10" x14ac:dyDescent="0.3">
      <c r="I2172" s="231"/>
      <c r="J2172" s="231"/>
    </row>
    <row r="2173" spans="9:10" x14ac:dyDescent="0.3">
      <c r="I2173" s="231"/>
      <c r="J2173" s="231"/>
    </row>
    <row r="2174" spans="9:10" x14ac:dyDescent="0.3">
      <c r="I2174" s="231"/>
      <c r="J2174" s="231"/>
    </row>
    <row r="2175" spans="9:10" x14ac:dyDescent="0.3">
      <c r="I2175" s="231"/>
      <c r="J2175" s="231"/>
    </row>
    <row r="2176" spans="9:10" x14ac:dyDescent="0.3">
      <c r="I2176" s="231"/>
      <c r="J2176" s="231"/>
    </row>
    <row r="2177" spans="9:10" x14ac:dyDescent="0.3">
      <c r="I2177" s="231"/>
      <c r="J2177" s="231"/>
    </row>
    <row r="2178" spans="9:10" x14ac:dyDescent="0.3">
      <c r="I2178" s="231"/>
      <c r="J2178" s="231"/>
    </row>
    <row r="2179" spans="9:10" x14ac:dyDescent="0.3">
      <c r="I2179" s="231"/>
      <c r="J2179" s="231"/>
    </row>
    <row r="2180" spans="9:10" x14ac:dyDescent="0.3">
      <c r="I2180" s="231"/>
      <c r="J2180" s="231"/>
    </row>
    <row r="2181" spans="9:10" x14ac:dyDescent="0.3">
      <c r="I2181" s="231"/>
      <c r="J2181" s="231"/>
    </row>
    <row r="2182" spans="9:10" x14ac:dyDescent="0.3">
      <c r="I2182" s="231"/>
      <c r="J2182" s="231"/>
    </row>
    <row r="2183" spans="9:10" x14ac:dyDescent="0.3">
      <c r="I2183" s="231"/>
      <c r="J2183" s="231"/>
    </row>
    <row r="2184" spans="9:10" x14ac:dyDescent="0.3">
      <c r="I2184" s="231"/>
      <c r="J2184" s="231"/>
    </row>
    <row r="2185" spans="9:10" x14ac:dyDescent="0.3">
      <c r="I2185" s="231"/>
      <c r="J2185" s="231"/>
    </row>
    <row r="2186" spans="9:10" x14ac:dyDescent="0.3">
      <c r="I2186" s="231"/>
      <c r="J2186" s="231"/>
    </row>
    <row r="2187" spans="9:10" x14ac:dyDescent="0.3">
      <c r="I2187" s="231"/>
      <c r="J2187" s="231"/>
    </row>
    <row r="2188" spans="9:10" x14ac:dyDescent="0.3">
      <c r="I2188" s="231"/>
      <c r="J2188" s="231"/>
    </row>
    <row r="2189" spans="9:10" x14ac:dyDescent="0.3">
      <c r="I2189" s="231"/>
      <c r="J2189" s="231"/>
    </row>
    <row r="2190" spans="9:10" x14ac:dyDescent="0.3">
      <c r="I2190" s="231"/>
      <c r="J2190" s="231"/>
    </row>
    <row r="2191" spans="9:10" x14ac:dyDescent="0.3">
      <c r="I2191" s="231"/>
      <c r="J2191" s="231"/>
    </row>
    <row r="2192" spans="9:10" x14ac:dyDescent="0.3">
      <c r="I2192" s="231"/>
      <c r="J2192" s="231"/>
    </row>
    <row r="2193" spans="9:10" x14ac:dyDescent="0.3">
      <c r="I2193" s="231"/>
      <c r="J2193" s="231"/>
    </row>
    <row r="2194" spans="9:10" x14ac:dyDescent="0.3">
      <c r="I2194" s="231"/>
      <c r="J2194" s="231"/>
    </row>
    <row r="2195" spans="9:10" x14ac:dyDescent="0.3">
      <c r="I2195" s="231"/>
      <c r="J2195" s="231"/>
    </row>
    <row r="2196" spans="9:10" x14ac:dyDescent="0.3">
      <c r="I2196" s="231"/>
      <c r="J2196" s="231"/>
    </row>
    <row r="2197" spans="9:10" x14ac:dyDescent="0.3">
      <c r="I2197" s="231"/>
      <c r="J2197" s="231"/>
    </row>
    <row r="2198" spans="9:10" x14ac:dyDescent="0.3">
      <c r="I2198" s="231"/>
      <c r="J2198" s="231"/>
    </row>
    <row r="2199" spans="9:10" x14ac:dyDescent="0.3">
      <c r="I2199" s="231"/>
      <c r="J2199" s="231"/>
    </row>
    <row r="2200" spans="9:10" x14ac:dyDescent="0.3">
      <c r="I2200" s="231"/>
      <c r="J2200" s="231"/>
    </row>
    <row r="2201" spans="9:10" x14ac:dyDescent="0.3">
      <c r="I2201" s="231"/>
      <c r="J2201" s="231"/>
    </row>
    <row r="2202" spans="9:10" x14ac:dyDescent="0.3">
      <c r="I2202" s="231"/>
      <c r="J2202" s="231"/>
    </row>
    <row r="2203" spans="9:10" x14ac:dyDescent="0.3">
      <c r="I2203" s="231"/>
      <c r="J2203" s="231"/>
    </row>
    <row r="2204" spans="9:10" x14ac:dyDescent="0.3">
      <c r="I2204" s="231"/>
      <c r="J2204" s="231"/>
    </row>
    <row r="2205" spans="9:10" x14ac:dyDescent="0.3">
      <c r="I2205" s="231"/>
      <c r="J2205" s="231"/>
    </row>
    <row r="2206" spans="9:10" x14ac:dyDescent="0.3">
      <c r="I2206" s="231"/>
      <c r="J2206" s="231"/>
    </row>
    <row r="2207" spans="9:10" x14ac:dyDescent="0.3">
      <c r="I2207" s="231"/>
      <c r="J2207" s="231"/>
    </row>
    <row r="2208" spans="9:10" x14ac:dyDescent="0.3">
      <c r="I2208" s="231"/>
      <c r="J2208" s="231"/>
    </row>
    <row r="2209" spans="9:10" x14ac:dyDescent="0.3">
      <c r="I2209" s="231"/>
      <c r="J2209" s="231"/>
    </row>
    <row r="2210" spans="9:10" x14ac:dyDescent="0.3">
      <c r="I2210" s="231"/>
      <c r="J2210" s="231"/>
    </row>
    <row r="2211" spans="9:10" x14ac:dyDescent="0.3">
      <c r="I2211" s="231"/>
      <c r="J2211" s="231"/>
    </row>
    <row r="2212" spans="9:10" x14ac:dyDescent="0.3">
      <c r="I2212" s="231"/>
      <c r="J2212" s="231"/>
    </row>
    <row r="2213" spans="9:10" x14ac:dyDescent="0.3">
      <c r="I2213" s="231"/>
      <c r="J2213" s="231"/>
    </row>
    <row r="2214" spans="9:10" x14ac:dyDescent="0.3">
      <c r="I2214" s="231"/>
      <c r="J2214" s="231"/>
    </row>
    <row r="2215" spans="9:10" x14ac:dyDescent="0.3">
      <c r="I2215" s="231"/>
      <c r="J2215" s="231"/>
    </row>
    <row r="2216" spans="9:10" x14ac:dyDescent="0.3">
      <c r="I2216" s="231"/>
      <c r="J2216" s="231"/>
    </row>
    <row r="2217" spans="9:10" x14ac:dyDescent="0.3">
      <c r="I2217" s="231"/>
      <c r="J2217" s="231"/>
    </row>
    <row r="2218" spans="9:10" x14ac:dyDescent="0.3">
      <c r="I2218" s="231"/>
      <c r="J2218" s="231"/>
    </row>
    <row r="2219" spans="9:10" x14ac:dyDescent="0.3">
      <c r="I2219" s="231"/>
      <c r="J2219" s="231"/>
    </row>
    <row r="2220" spans="9:10" x14ac:dyDescent="0.3">
      <c r="I2220" s="231"/>
      <c r="J2220" s="231"/>
    </row>
    <row r="2221" spans="9:10" x14ac:dyDescent="0.3">
      <c r="I2221" s="231"/>
      <c r="J2221" s="231"/>
    </row>
    <row r="2222" spans="9:10" x14ac:dyDescent="0.3">
      <c r="I2222" s="231"/>
      <c r="J2222" s="231"/>
    </row>
    <row r="2223" spans="9:10" x14ac:dyDescent="0.3">
      <c r="I2223" s="231"/>
      <c r="J2223" s="231"/>
    </row>
    <row r="2224" spans="9:10" x14ac:dyDescent="0.3">
      <c r="I2224" s="231"/>
      <c r="J2224" s="231"/>
    </row>
    <row r="2225" spans="9:10" x14ac:dyDescent="0.3">
      <c r="I2225" s="231"/>
      <c r="J2225" s="231"/>
    </row>
    <row r="2226" spans="9:10" x14ac:dyDescent="0.3">
      <c r="I2226" s="231"/>
      <c r="J2226" s="231"/>
    </row>
    <row r="2227" spans="9:10" x14ac:dyDescent="0.3">
      <c r="I2227" s="231"/>
      <c r="J2227" s="231"/>
    </row>
    <row r="2228" spans="9:10" x14ac:dyDescent="0.3">
      <c r="I2228" s="231"/>
      <c r="J2228" s="231"/>
    </row>
    <row r="2229" spans="9:10" x14ac:dyDescent="0.3">
      <c r="I2229" s="231"/>
      <c r="J2229" s="231"/>
    </row>
    <row r="2230" spans="9:10" x14ac:dyDescent="0.3">
      <c r="I2230" s="231"/>
      <c r="J2230" s="231"/>
    </row>
    <row r="2231" spans="9:10" x14ac:dyDescent="0.3">
      <c r="I2231" s="231"/>
      <c r="J2231" s="231"/>
    </row>
    <row r="2232" spans="9:10" x14ac:dyDescent="0.3">
      <c r="I2232" s="231"/>
      <c r="J2232" s="231"/>
    </row>
    <row r="2233" spans="9:10" x14ac:dyDescent="0.3">
      <c r="I2233" s="231"/>
      <c r="J2233" s="231"/>
    </row>
    <row r="2234" spans="9:10" x14ac:dyDescent="0.3">
      <c r="I2234" s="231"/>
      <c r="J2234" s="231"/>
    </row>
    <row r="2235" spans="9:10" x14ac:dyDescent="0.3">
      <c r="I2235" s="231"/>
      <c r="J2235" s="231"/>
    </row>
    <row r="2236" spans="9:10" x14ac:dyDescent="0.3">
      <c r="I2236" s="231"/>
      <c r="J2236" s="231"/>
    </row>
    <row r="2237" spans="9:10" x14ac:dyDescent="0.3">
      <c r="I2237" s="231"/>
      <c r="J2237" s="231"/>
    </row>
    <row r="2238" spans="9:10" x14ac:dyDescent="0.3">
      <c r="I2238" s="231"/>
      <c r="J2238" s="231"/>
    </row>
    <row r="2239" spans="9:10" x14ac:dyDescent="0.3">
      <c r="I2239" s="231"/>
      <c r="J2239" s="231"/>
    </row>
    <row r="2240" spans="9:10" x14ac:dyDescent="0.3">
      <c r="I2240" s="231"/>
      <c r="J2240" s="231"/>
    </row>
    <row r="2241" spans="9:10" x14ac:dyDescent="0.3">
      <c r="I2241" s="231"/>
      <c r="J2241" s="231"/>
    </row>
    <row r="2242" spans="9:10" x14ac:dyDescent="0.3">
      <c r="I2242" s="231"/>
      <c r="J2242" s="231"/>
    </row>
    <row r="2243" spans="9:10" x14ac:dyDescent="0.3">
      <c r="I2243" s="231"/>
      <c r="J2243" s="231"/>
    </row>
    <row r="2244" spans="9:10" x14ac:dyDescent="0.3">
      <c r="I2244" s="231"/>
      <c r="J2244" s="231"/>
    </row>
    <row r="2245" spans="9:10" x14ac:dyDescent="0.3">
      <c r="I2245" s="231"/>
      <c r="J2245" s="231"/>
    </row>
    <row r="2246" spans="9:10" x14ac:dyDescent="0.3">
      <c r="I2246" s="231"/>
      <c r="J2246" s="231"/>
    </row>
    <row r="2247" spans="9:10" x14ac:dyDescent="0.3">
      <c r="I2247" s="231"/>
      <c r="J2247" s="231"/>
    </row>
    <row r="2248" spans="9:10" x14ac:dyDescent="0.3">
      <c r="I2248" s="231"/>
      <c r="J2248" s="231"/>
    </row>
    <row r="2249" spans="9:10" x14ac:dyDescent="0.3">
      <c r="I2249" s="231"/>
      <c r="J2249" s="231"/>
    </row>
    <row r="2250" spans="9:10" x14ac:dyDescent="0.3">
      <c r="I2250" s="231"/>
      <c r="J2250" s="231"/>
    </row>
    <row r="2251" spans="9:10" x14ac:dyDescent="0.3">
      <c r="I2251" s="231"/>
      <c r="J2251" s="231"/>
    </row>
    <row r="2252" spans="9:10" x14ac:dyDescent="0.3">
      <c r="I2252" s="231"/>
      <c r="J2252" s="231"/>
    </row>
    <row r="2253" spans="9:10" x14ac:dyDescent="0.3">
      <c r="I2253" s="231"/>
      <c r="J2253" s="231"/>
    </row>
    <row r="2254" spans="9:10" x14ac:dyDescent="0.3">
      <c r="I2254" s="231"/>
      <c r="J2254" s="231"/>
    </row>
    <row r="2255" spans="9:10" x14ac:dyDescent="0.3">
      <c r="I2255" s="231"/>
      <c r="J2255" s="231"/>
    </row>
    <row r="2256" spans="9:10" x14ac:dyDescent="0.3">
      <c r="I2256" s="231"/>
      <c r="J2256" s="231"/>
    </row>
    <row r="2257" spans="9:10" x14ac:dyDescent="0.3">
      <c r="I2257" s="231"/>
      <c r="J2257" s="231"/>
    </row>
    <row r="2258" spans="9:10" x14ac:dyDescent="0.3">
      <c r="I2258" s="231"/>
      <c r="J2258" s="231"/>
    </row>
    <row r="2259" spans="9:10" x14ac:dyDescent="0.3">
      <c r="I2259" s="231"/>
      <c r="J2259" s="231"/>
    </row>
    <row r="2260" spans="9:10" x14ac:dyDescent="0.3">
      <c r="I2260" s="231"/>
      <c r="J2260" s="231"/>
    </row>
    <row r="2261" spans="9:10" x14ac:dyDescent="0.3">
      <c r="I2261" s="231"/>
      <c r="J2261" s="231"/>
    </row>
    <row r="2262" spans="9:10" x14ac:dyDescent="0.3">
      <c r="I2262" s="231"/>
      <c r="J2262" s="231"/>
    </row>
    <row r="2263" spans="9:10" x14ac:dyDescent="0.3">
      <c r="I2263" s="231"/>
      <c r="J2263" s="231"/>
    </row>
    <row r="2264" spans="9:10" x14ac:dyDescent="0.3">
      <c r="I2264" s="231"/>
      <c r="J2264" s="231"/>
    </row>
    <row r="2265" spans="9:10" x14ac:dyDescent="0.3">
      <c r="I2265" s="231"/>
      <c r="J2265" s="231"/>
    </row>
    <row r="2266" spans="9:10" x14ac:dyDescent="0.3">
      <c r="I2266" s="231"/>
      <c r="J2266" s="231"/>
    </row>
    <row r="2267" spans="9:10" x14ac:dyDescent="0.3">
      <c r="I2267" s="231"/>
      <c r="J2267" s="231"/>
    </row>
    <row r="2268" spans="9:10" x14ac:dyDescent="0.3">
      <c r="I2268" s="231"/>
      <c r="J2268" s="231"/>
    </row>
    <row r="2269" spans="9:10" x14ac:dyDescent="0.3">
      <c r="I2269" s="231"/>
      <c r="J2269" s="231"/>
    </row>
    <row r="2270" spans="9:10" x14ac:dyDescent="0.3">
      <c r="I2270" s="231"/>
      <c r="J2270" s="231"/>
    </row>
    <row r="2271" spans="9:10" x14ac:dyDescent="0.3">
      <c r="I2271" s="231"/>
      <c r="J2271" s="231"/>
    </row>
    <row r="2272" spans="9:10" x14ac:dyDescent="0.3">
      <c r="I2272" s="231"/>
      <c r="J2272" s="231"/>
    </row>
    <row r="2273" spans="9:10" x14ac:dyDescent="0.3">
      <c r="I2273" s="231"/>
      <c r="J2273" s="231"/>
    </row>
    <row r="2274" spans="9:10" x14ac:dyDescent="0.3">
      <c r="I2274" s="231"/>
      <c r="J2274" s="231"/>
    </row>
    <row r="2275" spans="9:10" x14ac:dyDescent="0.3">
      <c r="I2275" s="231"/>
      <c r="J2275" s="231"/>
    </row>
    <row r="2276" spans="9:10" x14ac:dyDescent="0.3">
      <c r="I2276" s="231"/>
      <c r="J2276" s="231"/>
    </row>
    <row r="2277" spans="9:10" x14ac:dyDescent="0.3">
      <c r="I2277" s="231"/>
      <c r="J2277" s="231"/>
    </row>
    <row r="2278" spans="9:10" x14ac:dyDescent="0.3">
      <c r="I2278" s="231"/>
      <c r="J2278" s="231"/>
    </row>
    <row r="2279" spans="9:10" x14ac:dyDescent="0.3">
      <c r="I2279" s="231"/>
      <c r="J2279" s="231"/>
    </row>
    <row r="2280" spans="9:10" x14ac:dyDescent="0.3">
      <c r="I2280" s="231"/>
      <c r="J2280" s="231"/>
    </row>
    <row r="2281" spans="9:10" x14ac:dyDescent="0.3">
      <c r="I2281" s="231"/>
      <c r="J2281" s="231"/>
    </row>
    <row r="2282" spans="9:10" x14ac:dyDescent="0.3">
      <c r="I2282" s="231"/>
      <c r="J2282" s="231"/>
    </row>
    <row r="2283" spans="9:10" x14ac:dyDescent="0.3">
      <c r="I2283" s="231"/>
      <c r="J2283" s="231"/>
    </row>
    <row r="2284" spans="9:10" x14ac:dyDescent="0.3">
      <c r="I2284" s="231"/>
      <c r="J2284" s="231"/>
    </row>
    <row r="2285" spans="9:10" x14ac:dyDescent="0.3">
      <c r="I2285" s="231"/>
      <c r="J2285" s="231"/>
    </row>
    <row r="2286" spans="9:10" x14ac:dyDescent="0.3">
      <c r="I2286" s="231"/>
      <c r="J2286" s="231"/>
    </row>
    <row r="2287" spans="9:10" x14ac:dyDescent="0.3">
      <c r="I2287" s="231"/>
      <c r="J2287" s="231"/>
    </row>
    <row r="2288" spans="9:10" x14ac:dyDescent="0.3">
      <c r="I2288" s="231"/>
      <c r="J2288" s="231"/>
    </row>
    <row r="2289" spans="9:10" x14ac:dyDescent="0.3">
      <c r="I2289" s="231"/>
      <c r="J2289" s="231"/>
    </row>
    <row r="2290" spans="9:10" x14ac:dyDescent="0.3">
      <c r="I2290" s="231"/>
      <c r="J2290" s="231"/>
    </row>
    <row r="2291" spans="9:10" x14ac:dyDescent="0.3">
      <c r="I2291" s="231"/>
      <c r="J2291" s="231"/>
    </row>
    <row r="2292" spans="9:10" x14ac:dyDescent="0.3">
      <c r="I2292" s="231"/>
      <c r="J2292" s="231"/>
    </row>
    <row r="2293" spans="9:10" x14ac:dyDescent="0.3">
      <c r="I2293" s="231"/>
      <c r="J2293" s="231"/>
    </row>
    <row r="2294" spans="9:10" x14ac:dyDescent="0.3">
      <c r="I2294" s="231"/>
      <c r="J2294" s="231"/>
    </row>
    <row r="2295" spans="9:10" x14ac:dyDescent="0.3">
      <c r="I2295" s="231"/>
      <c r="J2295" s="231"/>
    </row>
    <row r="2296" spans="9:10" x14ac:dyDescent="0.3">
      <c r="I2296" s="231"/>
      <c r="J2296" s="231"/>
    </row>
    <row r="2297" spans="9:10" x14ac:dyDescent="0.3">
      <c r="I2297" s="231"/>
      <c r="J2297" s="231"/>
    </row>
    <row r="2298" spans="9:10" x14ac:dyDescent="0.3">
      <c r="I2298" s="231"/>
      <c r="J2298" s="231"/>
    </row>
    <row r="2299" spans="9:10" x14ac:dyDescent="0.3">
      <c r="I2299" s="231"/>
      <c r="J2299" s="231"/>
    </row>
    <row r="2300" spans="9:10" x14ac:dyDescent="0.3">
      <c r="I2300" s="231"/>
      <c r="J2300" s="231"/>
    </row>
    <row r="2301" spans="9:10" x14ac:dyDescent="0.3">
      <c r="I2301" s="231"/>
      <c r="J2301" s="231"/>
    </row>
    <row r="2302" spans="9:10" x14ac:dyDescent="0.3">
      <c r="I2302" s="231"/>
      <c r="J2302" s="231"/>
    </row>
    <row r="2303" spans="9:10" x14ac:dyDescent="0.3">
      <c r="I2303" s="231"/>
      <c r="J2303" s="231"/>
    </row>
    <row r="2304" spans="9:10" x14ac:dyDescent="0.3">
      <c r="I2304" s="231"/>
      <c r="J2304" s="231"/>
    </row>
    <row r="2305" spans="9:10" x14ac:dyDescent="0.3">
      <c r="I2305" s="231"/>
      <c r="J2305" s="231"/>
    </row>
    <row r="2306" spans="9:10" x14ac:dyDescent="0.3">
      <c r="I2306" s="231"/>
      <c r="J2306" s="231"/>
    </row>
    <row r="2307" spans="9:10" x14ac:dyDescent="0.3">
      <c r="I2307" s="231"/>
      <c r="J2307" s="231"/>
    </row>
    <row r="2308" spans="9:10" x14ac:dyDescent="0.3">
      <c r="I2308" s="231"/>
      <c r="J2308" s="231"/>
    </row>
    <row r="2309" spans="9:10" x14ac:dyDescent="0.3">
      <c r="I2309" s="231"/>
      <c r="J2309" s="231"/>
    </row>
    <row r="2310" spans="9:10" x14ac:dyDescent="0.3">
      <c r="I2310" s="231"/>
      <c r="J2310" s="231"/>
    </row>
    <row r="2311" spans="9:10" x14ac:dyDescent="0.3">
      <c r="I2311" s="231"/>
      <c r="J2311" s="231"/>
    </row>
    <row r="2312" spans="9:10" x14ac:dyDescent="0.3">
      <c r="I2312" s="231"/>
      <c r="J2312" s="231"/>
    </row>
    <row r="2313" spans="9:10" x14ac:dyDescent="0.3">
      <c r="I2313" s="231"/>
      <c r="J2313" s="231"/>
    </row>
    <row r="2314" spans="9:10" x14ac:dyDescent="0.3">
      <c r="I2314" s="231"/>
      <c r="J2314" s="231"/>
    </row>
    <row r="2315" spans="9:10" x14ac:dyDescent="0.3">
      <c r="I2315" s="231"/>
      <c r="J2315" s="231"/>
    </row>
    <row r="2316" spans="9:10" x14ac:dyDescent="0.3">
      <c r="I2316" s="231"/>
      <c r="J2316" s="231"/>
    </row>
    <row r="2317" spans="9:10" x14ac:dyDescent="0.3">
      <c r="I2317" s="231"/>
      <c r="J2317" s="231"/>
    </row>
    <row r="2318" spans="9:10" x14ac:dyDescent="0.3">
      <c r="I2318" s="231"/>
      <c r="J2318" s="231"/>
    </row>
    <row r="2319" spans="9:10" x14ac:dyDescent="0.3">
      <c r="I2319" s="231"/>
      <c r="J2319" s="231"/>
    </row>
    <row r="2320" spans="9:10" x14ac:dyDescent="0.3">
      <c r="I2320" s="231"/>
      <c r="J2320" s="231"/>
    </row>
    <row r="2321" spans="9:10" x14ac:dyDescent="0.3">
      <c r="I2321" s="231"/>
      <c r="J2321" s="231"/>
    </row>
    <row r="2322" spans="9:10" x14ac:dyDescent="0.3">
      <c r="I2322" s="231"/>
      <c r="J2322" s="231"/>
    </row>
    <row r="2323" spans="9:10" x14ac:dyDescent="0.3">
      <c r="I2323" s="231"/>
      <c r="J2323" s="231"/>
    </row>
    <row r="2324" spans="9:10" x14ac:dyDescent="0.3">
      <c r="I2324" s="231"/>
      <c r="J2324" s="231"/>
    </row>
    <row r="2325" spans="9:10" x14ac:dyDescent="0.3">
      <c r="I2325" s="231"/>
      <c r="J2325" s="231"/>
    </row>
    <row r="2326" spans="9:10" x14ac:dyDescent="0.3">
      <c r="I2326" s="231"/>
      <c r="J2326" s="231"/>
    </row>
    <row r="2327" spans="9:10" x14ac:dyDescent="0.3">
      <c r="I2327" s="231"/>
      <c r="J2327" s="231"/>
    </row>
    <row r="2328" spans="9:10" x14ac:dyDescent="0.3">
      <c r="I2328" s="231"/>
      <c r="J2328" s="231"/>
    </row>
    <row r="2329" spans="9:10" x14ac:dyDescent="0.3">
      <c r="I2329" s="231"/>
      <c r="J2329" s="231"/>
    </row>
    <row r="2330" spans="9:10" x14ac:dyDescent="0.3">
      <c r="I2330" s="231"/>
      <c r="J2330" s="231"/>
    </row>
    <row r="2331" spans="9:10" x14ac:dyDescent="0.3">
      <c r="I2331" s="231"/>
      <c r="J2331" s="231"/>
    </row>
    <row r="2332" spans="9:10" x14ac:dyDescent="0.3">
      <c r="I2332" s="231"/>
      <c r="J2332" s="231"/>
    </row>
    <row r="2333" spans="9:10" x14ac:dyDescent="0.3">
      <c r="I2333" s="231"/>
      <c r="J2333" s="231"/>
    </row>
    <row r="2334" spans="9:10" x14ac:dyDescent="0.3">
      <c r="I2334" s="231"/>
      <c r="J2334" s="231"/>
    </row>
    <row r="2335" spans="9:10" x14ac:dyDescent="0.3">
      <c r="I2335" s="231"/>
      <c r="J2335" s="231"/>
    </row>
    <row r="2336" spans="9:10" x14ac:dyDescent="0.3">
      <c r="I2336" s="231"/>
      <c r="J2336" s="231"/>
    </row>
    <row r="2337" spans="9:10" x14ac:dyDescent="0.3">
      <c r="I2337" s="231"/>
      <c r="J2337" s="231"/>
    </row>
    <row r="2338" spans="9:10" x14ac:dyDescent="0.3">
      <c r="I2338" s="231"/>
      <c r="J2338" s="231"/>
    </row>
    <row r="2339" spans="9:10" x14ac:dyDescent="0.3">
      <c r="I2339" s="231"/>
      <c r="J2339" s="231"/>
    </row>
    <row r="2340" spans="9:10" x14ac:dyDescent="0.3">
      <c r="I2340" s="231"/>
      <c r="J2340" s="231"/>
    </row>
    <row r="2341" spans="9:10" x14ac:dyDescent="0.3">
      <c r="I2341" s="231"/>
      <c r="J2341" s="231"/>
    </row>
    <row r="2342" spans="9:10" x14ac:dyDescent="0.3">
      <c r="I2342" s="231"/>
      <c r="J2342" s="231"/>
    </row>
    <row r="2343" spans="9:10" x14ac:dyDescent="0.3">
      <c r="I2343" s="231"/>
      <c r="J2343" s="231"/>
    </row>
    <row r="2344" spans="9:10" x14ac:dyDescent="0.3">
      <c r="I2344" s="231"/>
      <c r="J2344" s="231"/>
    </row>
    <row r="2345" spans="9:10" x14ac:dyDescent="0.3">
      <c r="I2345" s="231"/>
      <c r="J2345" s="231"/>
    </row>
    <row r="2346" spans="9:10" x14ac:dyDescent="0.3">
      <c r="I2346" s="231"/>
      <c r="J2346" s="231"/>
    </row>
    <row r="2347" spans="9:10" x14ac:dyDescent="0.3">
      <c r="I2347" s="231"/>
      <c r="J2347" s="231"/>
    </row>
    <row r="2348" spans="9:10" x14ac:dyDescent="0.3">
      <c r="I2348" s="231"/>
      <c r="J2348" s="231"/>
    </row>
    <row r="2349" spans="9:10" x14ac:dyDescent="0.3">
      <c r="I2349" s="231"/>
      <c r="J2349" s="231"/>
    </row>
    <row r="2350" spans="9:10" x14ac:dyDescent="0.3">
      <c r="I2350" s="231"/>
      <c r="J2350" s="231"/>
    </row>
    <row r="2351" spans="9:10" x14ac:dyDescent="0.3">
      <c r="I2351" s="231"/>
      <c r="J2351" s="231"/>
    </row>
    <row r="2352" spans="9:10" x14ac:dyDescent="0.3">
      <c r="I2352" s="231"/>
      <c r="J2352" s="231"/>
    </row>
    <row r="2353" spans="9:10" x14ac:dyDescent="0.3">
      <c r="I2353" s="231"/>
      <c r="J2353" s="231"/>
    </row>
    <row r="2354" spans="9:10" x14ac:dyDescent="0.3">
      <c r="I2354" s="231"/>
      <c r="J2354" s="231"/>
    </row>
    <row r="2355" spans="9:10" x14ac:dyDescent="0.3">
      <c r="I2355" s="231"/>
      <c r="J2355" s="231"/>
    </row>
    <row r="2356" spans="9:10" x14ac:dyDescent="0.3">
      <c r="I2356" s="231"/>
      <c r="J2356" s="231"/>
    </row>
    <row r="2357" spans="9:10" x14ac:dyDescent="0.3">
      <c r="I2357" s="231"/>
      <c r="J2357" s="231"/>
    </row>
    <row r="2358" spans="9:10" x14ac:dyDescent="0.3">
      <c r="I2358" s="231"/>
      <c r="J2358" s="231"/>
    </row>
    <row r="2359" spans="9:10" x14ac:dyDescent="0.3">
      <c r="I2359" s="231"/>
      <c r="J2359" s="231"/>
    </row>
    <row r="2360" spans="9:10" x14ac:dyDescent="0.3">
      <c r="I2360" s="231"/>
      <c r="J2360" s="231"/>
    </row>
    <row r="2361" spans="9:10" x14ac:dyDescent="0.3">
      <c r="I2361" s="231"/>
      <c r="J2361" s="231"/>
    </row>
    <row r="2362" spans="9:10" x14ac:dyDescent="0.3">
      <c r="I2362" s="231"/>
      <c r="J2362" s="231"/>
    </row>
    <row r="2363" spans="9:10" x14ac:dyDescent="0.3">
      <c r="I2363" s="231"/>
      <c r="J2363" s="231"/>
    </row>
    <row r="2364" spans="9:10" x14ac:dyDescent="0.3">
      <c r="I2364" s="231"/>
      <c r="J2364" s="231"/>
    </row>
    <row r="2365" spans="9:10" x14ac:dyDescent="0.3">
      <c r="I2365" s="231"/>
      <c r="J2365" s="231"/>
    </row>
    <row r="2366" spans="9:10" x14ac:dyDescent="0.3">
      <c r="I2366" s="231"/>
      <c r="J2366" s="231"/>
    </row>
    <row r="2367" spans="9:10" x14ac:dyDescent="0.3">
      <c r="I2367" s="231"/>
      <c r="J2367" s="231"/>
    </row>
    <row r="2368" spans="9:10" x14ac:dyDescent="0.3">
      <c r="I2368" s="231"/>
      <c r="J2368" s="231"/>
    </row>
    <row r="2369" spans="9:10" x14ac:dyDescent="0.3">
      <c r="I2369" s="231"/>
      <c r="J2369" s="231"/>
    </row>
    <row r="2370" spans="9:10" x14ac:dyDescent="0.3">
      <c r="I2370" s="231"/>
      <c r="J2370" s="231"/>
    </row>
    <row r="2371" spans="9:10" x14ac:dyDescent="0.3">
      <c r="I2371" s="231"/>
      <c r="J2371" s="231"/>
    </row>
    <row r="2372" spans="9:10" x14ac:dyDescent="0.3">
      <c r="I2372" s="231"/>
      <c r="J2372" s="231"/>
    </row>
    <row r="2373" spans="9:10" x14ac:dyDescent="0.3">
      <c r="I2373" s="231"/>
      <c r="J2373" s="231"/>
    </row>
    <row r="2374" spans="9:10" x14ac:dyDescent="0.3">
      <c r="I2374" s="231"/>
      <c r="J2374" s="231"/>
    </row>
    <row r="2375" spans="9:10" x14ac:dyDescent="0.3">
      <c r="I2375" s="231"/>
      <c r="J2375" s="231"/>
    </row>
    <row r="2376" spans="9:10" x14ac:dyDescent="0.3">
      <c r="I2376" s="231"/>
      <c r="J2376" s="231"/>
    </row>
    <row r="2377" spans="9:10" x14ac:dyDescent="0.3">
      <c r="I2377" s="231"/>
      <c r="J2377" s="231"/>
    </row>
    <row r="2378" spans="9:10" x14ac:dyDescent="0.3">
      <c r="I2378" s="231"/>
      <c r="J2378" s="231"/>
    </row>
    <row r="2379" spans="9:10" x14ac:dyDescent="0.3">
      <c r="I2379" s="231"/>
      <c r="J2379" s="231"/>
    </row>
    <row r="2380" spans="9:10" x14ac:dyDescent="0.3">
      <c r="I2380" s="231"/>
      <c r="J2380" s="231"/>
    </row>
    <row r="2381" spans="9:10" x14ac:dyDescent="0.3">
      <c r="I2381" s="231"/>
      <c r="J2381" s="231"/>
    </row>
    <row r="2382" spans="9:10" x14ac:dyDescent="0.3">
      <c r="I2382" s="231"/>
      <c r="J2382" s="231"/>
    </row>
    <row r="2383" spans="9:10" x14ac:dyDescent="0.3">
      <c r="I2383" s="231"/>
      <c r="J2383" s="231"/>
    </row>
    <row r="2384" spans="9:10" x14ac:dyDescent="0.3">
      <c r="I2384" s="231"/>
      <c r="J2384" s="231"/>
    </row>
    <row r="2385" spans="9:10" x14ac:dyDescent="0.3">
      <c r="I2385" s="231"/>
      <c r="J2385" s="231"/>
    </row>
    <row r="2386" spans="9:10" x14ac:dyDescent="0.3">
      <c r="I2386" s="231"/>
      <c r="J2386" s="231"/>
    </row>
    <row r="2387" spans="9:10" x14ac:dyDescent="0.3">
      <c r="I2387" s="231"/>
      <c r="J2387" s="231"/>
    </row>
    <row r="2388" spans="9:10" x14ac:dyDescent="0.3">
      <c r="I2388" s="231"/>
      <c r="J2388" s="231"/>
    </row>
    <row r="2389" spans="9:10" x14ac:dyDescent="0.3">
      <c r="I2389" s="231"/>
      <c r="J2389" s="231"/>
    </row>
    <row r="2390" spans="9:10" x14ac:dyDescent="0.3">
      <c r="I2390" s="231"/>
      <c r="J2390" s="231"/>
    </row>
    <row r="2391" spans="9:10" x14ac:dyDescent="0.3">
      <c r="I2391" s="231"/>
      <c r="J2391" s="231"/>
    </row>
    <row r="2392" spans="9:10" x14ac:dyDescent="0.3">
      <c r="I2392" s="231"/>
      <c r="J2392" s="231"/>
    </row>
    <row r="2393" spans="9:10" x14ac:dyDescent="0.3">
      <c r="I2393" s="231"/>
      <c r="J2393" s="231"/>
    </row>
    <row r="2394" spans="9:10" x14ac:dyDescent="0.3">
      <c r="I2394" s="231"/>
      <c r="J2394" s="231"/>
    </row>
    <row r="2395" spans="9:10" x14ac:dyDescent="0.3">
      <c r="I2395" s="231"/>
      <c r="J2395" s="231"/>
    </row>
    <row r="2396" spans="9:10" x14ac:dyDescent="0.3">
      <c r="I2396" s="231"/>
      <c r="J2396" s="231"/>
    </row>
    <row r="2397" spans="9:10" x14ac:dyDescent="0.3">
      <c r="I2397" s="231"/>
      <c r="J2397" s="231"/>
    </row>
    <row r="2398" spans="9:10" x14ac:dyDescent="0.3">
      <c r="I2398" s="231"/>
      <c r="J2398" s="231"/>
    </row>
    <row r="2399" spans="9:10" x14ac:dyDescent="0.3">
      <c r="I2399" s="231"/>
      <c r="J2399" s="231"/>
    </row>
    <row r="2400" spans="9:10" x14ac:dyDescent="0.3">
      <c r="I2400" s="231"/>
      <c r="J2400" s="231"/>
    </row>
    <row r="2401" spans="9:10" x14ac:dyDescent="0.3">
      <c r="I2401" s="231"/>
      <c r="J2401" s="231"/>
    </row>
    <row r="2402" spans="9:10" x14ac:dyDescent="0.3">
      <c r="I2402" s="231"/>
      <c r="J2402" s="231"/>
    </row>
    <row r="2403" spans="9:10" x14ac:dyDescent="0.3">
      <c r="I2403" s="231"/>
      <c r="J2403" s="231"/>
    </row>
    <row r="2404" spans="9:10" x14ac:dyDescent="0.3">
      <c r="I2404" s="231"/>
      <c r="J2404" s="231"/>
    </row>
    <row r="2405" spans="9:10" x14ac:dyDescent="0.3">
      <c r="I2405" s="231"/>
      <c r="J2405" s="231"/>
    </row>
    <row r="2406" spans="9:10" x14ac:dyDescent="0.3">
      <c r="I2406" s="231"/>
      <c r="J2406" s="231"/>
    </row>
    <row r="2407" spans="9:10" x14ac:dyDescent="0.3">
      <c r="I2407" s="231"/>
      <c r="J2407" s="231"/>
    </row>
    <row r="2408" spans="9:10" x14ac:dyDescent="0.3">
      <c r="I2408" s="231"/>
      <c r="J2408" s="231"/>
    </row>
    <row r="2409" spans="9:10" x14ac:dyDescent="0.3">
      <c r="I2409" s="231"/>
      <c r="J2409" s="231"/>
    </row>
    <row r="2410" spans="9:10" x14ac:dyDescent="0.3">
      <c r="I2410" s="231"/>
      <c r="J2410" s="231"/>
    </row>
    <row r="2411" spans="9:10" x14ac:dyDescent="0.3">
      <c r="I2411" s="231"/>
      <c r="J2411" s="231"/>
    </row>
    <row r="2412" spans="9:10" x14ac:dyDescent="0.3">
      <c r="I2412" s="231"/>
      <c r="J2412" s="231"/>
    </row>
    <row r="2413" spans="9:10" x14ac:dyDescent="0.3">
      <c r="I2413" s="231"/>
      <c r="J2413" s="231"/>
    </row>
    <row r="2414" spans="9:10" x14ac:dyDescent="0.3">
      <c r="I2414" s="231"/>
      <c r="J2414" s="231"/>
    </row>
    <row r="2415" spans="9:10" x14ac:dyDescent="0.3">
      <c r="I2415" s="231"/>
      <c r="J2415" s="231"/>
    </row>
    <row r="2416" spans="9:10" x14ac:dyDescent="0.3">
      <c r="I2416" s="231"/>
      <c r="J2416" s="231"/>
    </row>
    <row r="2417" spans="9:10" x14ac:dyDescent="0.3">
      <c r="I2417" s="231"/>
      <c r="J2417" s="231"/>
    </row>
    <row r="2418" spans="9:10" x14ac:dyDescent="0.3">
      <c r="I2418" s="231"/>
      <c r="J2418" s="231"/>
    </row>
    <row r="2419" spans="9:10" x14ac:dyDescent="0.3">
      <c r="I2419" s="231"/>
      <c r="J2419" s="231"/>
    </row>
    <row r="2420" spans="9:10" x14ac:dyDescent="0.3">
      <c r="I2420" s="231"/>
      <c r="J2420" s="231"/>
    </row>
    <row r="2421" spans="9:10" x14ac:dyDescent="0.3">
      <c r="I2421" s="231"/>
      <c r="J2421" s="231"/>
    </row>
    <row r="2422" spans="9:10" x14ac:dyDescent="0.3">
      <c r="I2422" s="231"/>
      <c r="J2422" s="231"/>
    </row>
    <row r="2423" spans="9:10" x14ac:dyDescent="0.3">
      <c r="I2423" s="231"/>
      <c r="J2423" s="231"/>
    </row>
    <row r="2424" spans="9:10" x14ac:dyDescent="0.3">
      <c r="I2424" s="231"/>
      <c r="J2424" s="231"/>
    </row>
    <row r="2425" spans="9:10" x14ac:dyDescent="0.3">
      <c r="I2425" s="231"/>
      <c r="J2425" s="231"/>
    </row>
    <row r="2426" spans="9:10" x14ac:dyDescent="0.3">
      <c r="I2426" s="231"/>
      <c r="J2426" s="231"/>
    </row>
    <row r="2427" spans="9:10" x14ac:dyDescent="0.3">
      <c r="I2427" s="231"/>
      <c r="J2427" s="231"/>
    </row>
    <row r="2428" spans="9:10" x14ac:dyDescent="0.3">
      <c r="I2428" s="231"/>
      <c r="J2428" s="231"/>
    </row>
    <row r="2429" spans="9:10" x14ac:dyDescent="0.3">
      <c r="I2429" s="231"/>
      <c r="J2429" s="231"/>
    </row>
    <row r="2430" spans="9:10" x14ac:dyDescent="0.3">
      <c r="I2430" s="231"/>
      <c r="J2430" s="231"/>
    </row>
    <row r="2431" spans="9:10" x14ac:dyDescent="0.3">
      <c r="I2431" s="231"/>
      <c r="J2431" s="231"/>
    </row>
    <row r="2432" spans="9:10" x14ac:dyDescent="0.3">
      <c r="I2432" s="231"/>
      <c r="J2432" s="231"/>
    </row>
    <row r="2433" spans="9:10" x14ac:dyDescent="0.3">
      <c r="I2433" s="231"/>
      <c r="J2433" s="231"/>
    </row>
    <row r="2434" spans="9:10" x14ac:dyDescent="0.3">
      <c r="I2434" s="231"/>
      <c r="J2434" s="231"/>
    </row>
    <row r="2435" spans="9:10" x14ac:dyDescent="0.3">
      <c r="I2435" s="231"/>
      <c r="J2435" s="231"/>
    </row>
    <row r="2436" spans="9:10" x14ac:dyDescent="0.3">
      <c r="I2436" s="231"/>
      <c r="J2436" s="231"/>
    </row>
    <row r="2437" spans="9:10" x14ac:dyDescent="0.3">
      <c r="I2437" s="231"/>
      <c r="J2437" s="231"/>
    </row>
    <row r="2438" spans="9:10" x14ac:dyDescent="0.3">
      <c r="I2438" s="231"/>
      <c r="J2438" s="231"/>
    </row>
    <row r="2439" spans="9:10" x14ac:dyDescent="0.3">
      <c r="I2439" s="231"/>
      <c r="J2439" s="231"/>
    </row>
    <row r="2440" spans="9:10" x14ac:dyDescent="0.3">
      <c r="I2440" s="231"/>
      <c r="J2440" s="231"/>
    </row>
    <row r="2441" spans="9:10" x14ac:dyDescent="0.3">
      <c r="I2441" s="231"/>
      <c r="J2441" s="231"/>
    </row>
    <row r="2442" spans="9:10" x14ac:dyDescent="0.3">
      <c r="I2442" s="231"/>
      <c r="J2442" s="231"/>
    </row>
    <row r="2443" spans="9:10" x14ac:dyDescent="0.3">
      <c r="I2443" s="231"/>
      <c r="J2443" s="231"/>
    </row>
    <row r="2444" spans="9:10" x14ac:dyDescent="0.3">
      <c r="I2444" s="231"/>
      <c r="J2444" s="231"/>
    </row>
    <row r="2445" spans="9:10" x14ac:dyDescent="0.3">
      <c r="I2445" s="231"/>
      <c r="J2445" s="231"/>
    </row>
    <row r="2446" spans="9:10" x14ac:dyDescent="0.3">
      <c r="I2446" s="231"/>
      <c r="J2446" s="231"/>
    </row>
    <row r="2447" spans="9:10" x14ac:dyDescent="0.3">
      <c r="I2447" s="231"/>
      <c r="J2447" s="231"/>
    </row>
    <row r="2448" spans="9:10" x14ac:dyDescent="0.3">
      <c r="I2448" s="231"/>
      <c r="J2448" s="231"/>
    </row>
    <row r="2449" spans="9:10" x14ac:dyDescent="0.3">
      <c r="I2449" s="231"/>
      <c r="J2449" s="231"/>
    </row>
    <row r="2450" spans="9:10" x14ac:dyDescent="0.3">
      <c r="I2450" s="231"/>
      <c r="J2450" s="231"/>
    </row>
    <row r="2451" spans="9:10" x14ac:dyDescent="0.3">
      <c r="I2451" s="231"/>
      <c r="J2451" s="231"/>
    </row>
    <row r="2452" spans="9:10" x14ac:dyDescent="0.3">
      <c r="I2452" s="231"/>
      <c r="J2452" s="231"/>
    </row>
    <row r="2453" spans="9:10" x14ac:dyDescent="0.3">
      <c r="I2453" s="231"/>
      <c r="J2453" s="231"/>
    </row>
    <row r="2454" spans="9:10" x14ac:dyDescent="0.3">
      <c r="I2454" s="231"/>
      <c r="J2454" s="231"/>
    </row>
    <row r="2455" spans="9:10" x14ac:dyDescent="0.3">
      <c r="I2455" s="231"/>
      <c r="J2455" s="231"/>
    </row>
    <row r="2456" spans="9:10" x14ac:dyDescent="0.3">
      <c r="I2456" s="231"/>
      <c r="J2456" s="231"/>
    </row>
    <row r="2457" spans="9:10" x14ac:dyDescent="0.3">
      <c r="I2457" s="231"/>
      <c r="J2457" s="231"/>
    </row>
    <row r="2458" spans="9:10" x14ac:dyDescent="0.3">
      <c r="I2458" s="231"/>
      <c r="J2458" s="231"/>
    </row>
    <row r="2459" spans="9:10" x14ac:dyDescent="0.3">
      <c r="I2459" s="231"/>
      <c r="J2459" s="231"/>
    </row>
    <row r="2460" spans="9:10" x14ac:dyDescent="0.3">
      <c r="I2460" s="231"/>
      <c r="J2460" s="231"/>
    </row>
    <row r="2461" spans="9:10" x14ac:dyDescent="0.3">
      <c r="I2461" s="231"/>
      <c r="J2461" s="231"/>
    </row>
    <row r="2462" spans="9:10" x14ac:dyDescent="0.3">
      <c r="I2462" s="231"/>
      <c r="J2462" s="231"/>
    </row>
    <row r="2463" spans="9:10" x14ac:dyDescent="0.3">
      <c r="I2463" s="231"/>
      <c r="J2463" s="231"/>
    </row>
    <row r="2464" spans="9:10" x14ac:dyDescent="0.3">
      <c r="I2464" s="231"/>
      <c r="J2464" s="231"/>
    </row>
    <row r="2465" spans="9:10" x14ac:dyDescent="0.3">
      <c r="I2465" s="231"/>
      <c r="J2465" s="231"/>
    </row>
    <row r="2466" spans="9:10" x14ac:dyDescent="0.3">
      <c r="I2466" s="231"/>
      <c r="J2466" s="231"/>
    </row>
    <row r="2467" spans="9:10" x14ac:dyDescent="0.3">
      <c r="I2467" s="231"/>
      <c r="J2467" s="231"/>
    </row>
    <row r="2468" spans="9:10" x14ac:dyDescent="0.3">
      <c r="I2468" s="231"/>
      <c r="J2468" s="231"/>
    </row>
    <row r="2469" spans="9:10" x14ac:dyDescent="0.3">
      <c r="I2469" s="231"/>
      <c r="J2469" s="231"/>
    </row>
    <row r="2470" spans="9:10" x14ac:dyDescent="0.3">
      <c r="I2470" s="231"/>
      <c r="J2470" s="231"/>
    </row>
    <row r="2471" spans="9:10" x14ac:dyDescent="0.3">
      <c r="I2471" s="231"/>
      <c r="J2471" s="231"/>
    </row>
    <row r="2472" spans="9:10" x14ac:dyDescent="0.3">
      <c r="I2472" s="231"/>
      <c r="J2472" s="231"/>
    </row>
    <row r="2473" spans="9:10" x14ac:dyDescent="0.3">
      <c r="I2473" s="231"/>
      <c r="J2473" s="231"/>
    </row>
    <row r="2474" spans="9:10" x14ac:dyDescent="0.3">
      <c r="I2474" s="231"/>
      <c r="J2474" s="231"/>
    </row>
    <row r="2475" spans="9:10" x14ac:dyDescent="0.3">
      <c r="I2475" s="231"/>
      <c r="J2475" s="231"/>
    </row>
    <row r="2476" spans="9:10" x14ac:dyDescent="0.3">
      <c r="I2476" s="231"/>
      <c r="J2476" s="231"/>
    </row>
    <row r="2477" spans="9:10" x14ac:dyDescent="0.3">
      <c r="I2477" s="231"/>
      <c r="J2477" s="231"/>
    </row>
    <row r="2478" spans="9:10" x14ac:dyDescent="0.3">
      <c r="I2478" s="231"/>
      <c r="J2478" s="231"/>
    </row>
    <row r="2479" spans="9:10" x14ac:dyDescent="0.3">
      <c r="I2479" s="231"/>
      <c r="J2479" s="231"/>
    </row>
    <row r="2480" spans="9:10" x14ac:dyDescent="0.3">
      <c r="I2480" s="231"/>
      <c r="J2480" s="231"/>
    </row>
    <row r="2481" spans="9:10" x14ac:dyDescent="0.3">
      <c r="I2481" s="231"/>
      <c r="J2481" s="231"/>
    </row>
    <row r="2482" spans="9:10" x14ac:dyDescent="0.3">
      <c r="I2482" s="231"/>
      <c r="J2482" s="231"/>
    </row>
    <row r="2483" spans="9:10" x14ac:dyDescent="0.3">
      <c r="I2483" s="231"/>
      <c r="J2483" s="231"/>
    </row>
    <row r="2484" spans="9:10" x14ac:dyDescent="0.3">
      <c r="I2484" s="231"/>
      <c r="J2484" s="231"/>
    </row>
    <row r="2485" spans="9:10" x14ac:dyDescent="0.3">
      <c r="I2485" s="231"/>
      <c r="J2485" s="231"/>
    </row>
    <row r="2486" spans="9:10" x14ac:dyDescent="0.3">
      <c r="I2486" s="231"/>
      <c r="J2486" s="231"/>
    </row>
    <row r="2487" spans="9:10" x14ac:dyDescent="0.3">
      <c r="I2487" s="231"/>
      <c r="J2487" s="231"/>
    </row>
    <row r="2488" spans="9:10" x14ac:dyDescent="0.3">
      <c r="I2488" s="231"/>
      <c r="J2488" s="231"/>
    </row>
    <row r="2489" spans="9:10" x14ac:dyDescent="0.3">
      <c r="I2489" s="231"/>
      <c r="J2489" s="231"/>
    </row>
    <row r="2490" spans="9:10" x14ac:dyDescent="0.3">
      <c r="I2490" s="231"/>
      <c r="J2490" s="231"/>
    </row>
    <row r="2491" spans="9:10" x14ac:dyDescent="0.3">
      <c r="I2491" s="231"/>
      <c r="J2491" s="231"/>
    </row>
    <row r="2492" spans="9:10" x14ac:dyDescent="0.3">
      <c r="I2492" s="231"/>
      <c r="J2492" s="231"/>
    </row>
    <row r="2493" spans="9:10" x14ac:dyDescent="0.3">
      <c r="I2493" s="231"/>
      <c r="J2493" s="231"/>
    </row>
    <row r="2494" spans="9:10" x14ac:dyDescent="0.3">
      <c r="I2494" s="231"/>
      <c r="J2494" s="231"/>
    </row>
    <row r="2495" spans="9:10" x14ac:dyDescent="0.3">
      <c r="I2495" s="231"/>
      <c r="J2495" s="231"/>
    </row>
    <row r="2496" spans="9:10" x14ac:dyDescent="0.3">
      <c r="I2496" s="231"/>
      <c r="J2496" s="231"/>
    </row>
    <row r="2497" spans="9:10" x14ac:dyDescent="0.3">
      <c r="I2497" s="231"/>
      <c r="J2497" s="231"/>
    </row>
    <row r="2498" spans="9:10" x14ac:dyDescent="0.3">
      <c r="I2498" s="231"/>
      <c r="J2498" s="231"/>
    </row>
    <row r="2499" spans="9:10" x14ac:dyDescent="0.3">
      <c r="I2499" s="231"/>
      <c r="J2499" s="231"/>
    </row>
    <row r="2500" spans="9:10" x14ac:dyDescent="0.3">
      <c r="I2500" s="231"/>
      <c r="J2500" s="231"/>
    </row>
    <row r="2501" spans="9:10" x14ac:dyDescent="0.3">
      <c r="I2501" s="231"/>
      <c r="J2501" s="231"/>
    </row>
    <row r="2502" spans="9:10" x14ac:dyDescent="0.3">
      <c r="I2502" s="231"/>
      <c r="J2502" s="231"/>
    </row>
    <row r="2503" spans="9:10" x14ac:dyDescent="0.3">
      <c r="I2503" s="231"/>
      <c r="J2503" s="231"/>
    </row>
    <row r="2504" spans="9:10" x14ac:dyDescent="0.3">
      <c r="I2504" s="231"/>
      <c r="J2504" s="231"/>
    </row>
    <row r="2505" spans="9:10" x14ac:dyDescent="0.3">
      <c r="I2505" s="231"/>
      <c r="J2505" s="231"/>
    </row>
    <row r="2506" spans="9:10" x14ac:dyDescent="0.3">
      <c r="I2506" s="231"/>
      <c r="J2506" s="231"/>
    </row>
    <row r="2507" spans="9:10" x14ac:dyDescent="0.3">
      <c r="I2507" s="231"/>
      <c r="J2507" s="231"/>
    </row>
    <row r="2508" spans="9:10" x14ac:dyDescent="0.3">
      <c r="I2508" s="231"/>
      <c r="J2508" s="231"/>
    </row>
    <row r="2509" spans="9:10" x14ac:dyDescent="0.3">
      <c r="I2509" s="231"/>
      <c r="J2509" s="231"/>
    </row>
    <row r="2510" spans="9:10" x14ac:dyDescent="0.3">
      <c r="I2510" s="231"/>
      <c r="J2510" s="231"/>
    </row>
    <row r="2511" spans="9:10" x14ac:dyDescent="0.3">
      <c r="I2511" s="231"/>
      <c r="J2511" s="231"/>
    </row>
    <row r="2512" spans="9:10" x14ac:dyDescent="0.3">
      <c r="I2512" s="231"/>
      <c r="J2512" s="231"/>
    </row>
    <row r="2513" spans="9:10" x14ac:dyDescent="0.3">
      <c r="I2513" s="231"/>
      <c r="J2513" s="231"/>
    </row>
    <row r="2514" spans="9:10" x14ac:dyDescent="0.3">
      <c r="I2514" s="231"/>
      <c r="J2514" s="231"/>
    </row>
    <row r="2515" spans="9:10" x14ac:dyDescent="0.3">
      <c r="I2515" s="231"/>
      <c r="J2515" s="231"/>
    </row>
    <row r="2516" spans="9:10" x14ac:dyDescent="0.3">
      <c r="I2516" s="231"/>
      <c r="J2516" s="231"/>
    </row>
    <row r="2517" spans="9:10" x14ac:dyDescent="0.3">
      <c r="I2517" s="231"/>
      <c r="J2517" s="231"/>
    </row>
    <row r="2518" spans="9:10" x14ac:dyDescent="0.3">
      <c r="I2518" s="231"/>
      <c r="J2518" s="231"/>
    </row>
    <row r="2519" spans="9:10" x14ac:dyDescent="0.3">
      <c r="I2519" s="231"/>
      <c r="J2519" s="231"/>
    </row>
    <row r="2520" spans="9:10" x14ac:dyDescent="0.3">
      <c r="I2520" s="231"/>
      <c r="J2520" s="231"/>
    </row>
    <row r="2521" spans="9:10" x14ac:dyDescent="0.3">
      <c r="I2521" s="231"/>
      <c r="J2521" s="231"/>
    </row>
    <row r="2522" spans="9:10" x14ac:dyDescent="0.3">
      <c r="I2522" s="231"/>
      <c r="J2522" s="231"/>
    </row>
    <row r="2523" spans="9:10" x14ac:dyDescent="0.3">
      <c r="I2523" s="231"/>
      <c r="J2523" s="231"/>
    </row>
    <row r="2524" spans="9:10" x14ac:dyDescent="0.3">
      <c r="I2524" s="231"/>
      <c r="J2524" s="231"/>
    </row>
    <row r="2525" spans="9:10" x14ac:dyDescent="0.3">
      <c r="I2525" s="231"/>
      <c r="J2525" s="231"/>
    </row>
    <row r="2526" spans="9:10" x14ac:dyDescent="0.3">
      <c r="I2526" s="231"/>
      <c r="J2526" s="231"/>
    </row>
    <row r="2527" spans="9:10" x14ac:dyDescent="0.3">
      <c r="I2527" s="231"/>
      <c r="J2527" s="231"/>
    </row>
    <row r="2528" spans="9:10" x14ac:dyDescent="0.3">
      <c r="I2528" s="231"/>
      <c r="J2528" s="231"/>
    </row>
    <row r="2529" spans="9:10" x14ac:dyDescent="0.3">
      <c r="I2529" s="231"/>
      <c r="J2529" s="231"/>
    </row>
    <row r="2530" spans="9:10" x14ac:dyDescent="0.3">
      <c r="I2530" s="231"/>
      <c r="J2530" s="231"/>
    </row>
    <row r="2531" spans="9:10" x14ac:dyDescent="0.3">
      <c r="I2531" s="231"/>
      <c r="J2531" s="231"/>
    </row>
    <row r="2532" spans="9:10" x14ac:dyDescent="0.3">
      <c r="I2532" s="231"/>
      <c r="J2532" s="231"/>
    </row>
    <row r="2533" spans="9:10" x14ac:dyDescent="0.3">
      <c r="I2533" s="231"/>
      <c r="J2533" s="231"/>
    </row>
    <row r="2534" spans="9:10" x14ac:dyDescent="0.3">
      <c r="I2534" s="231"/>
      <c r="J2534" s="231"/>
    </row>
    <row r="2535" spans="9:10" x14ac:dyDescent="0.3">
      <c r="I2535" s="231"/>
      <c r="J2535" s="231"/>
    </row>
    <row r="2536" spans="9:10" x14ac:dyDescent="0.3">
      <c r="I2536" s="231"/>
      <c r="J2536" s="231"/>
    </row>
    <row r="2537" spans="9:10" x14ac:dyDescent="0.3">
      <c r="I2537" s="231"/>
      <c r="J2537" s="231"/>
    </row>
    <row r="2538" spans="9:10" x14ac:dyDescent="0.3">
      <c r="I2538" s="231"/>
      <c r="J2538" s="231"/>
    </row>
    <row r="2539" spans="9:10" x14ac:dyDescent="0.3">
      <c r="I2539" s="231"/>
      <c r="J2539" s="231"/>
    </row>
    <row r="2540" spans="9:10" x14ac:dyDescent="0.3">
      <c r="I2540" s="231"/>
      <c r="J2540" s="231"/>
    </row>
    <row r="2541" spans="9:10" x14ac:dyDescent="0.3">
      <c r="I2541" s="231"/>
      <c r="J2541" s="231"/>
    </row>
    <row r="2542" spans="9:10" x14ac:dyDescent="0.3">
      <c r="I2542" s="231"/>
      <c r="J2542" s="231"/>
    </row>
    <row r="2543" spans="9:10" x14ac:dyDescent="0.3">
      <c r="I2543" s="231"/>
      <c r="J2543" s="231"/>
    </row>
    <row r="2544" spans="9:10" x14ac:dyDescent="0.3">
      <c r="I2544" s="231"/>
      <c r="J2544" s="231"/>
    </row>
    <row r="2545" spans="9:10" x14ac:dyDescent="0.3">
      <c r="I2545" s="231"/>
      <c r="J2545" s="231"/>
    </row>
    <row r="2546" spans="9:10" x14ac:dyDescent="0.3">
      <c r="I2546" s="231"/>
      <c r="J2546" s="231"/>
    </row>
    <row r="2547" spans="9:10" x14ac:dyDescent="0.3">
      <c r="I2547" s="231"/>
      <c r="J2547" s="231"/>
    </row>
    <row r="2548" spans="9:10" x14ac:dyDescent="0.3">
      <c r="I2548" s="231"/>
      <c r="J2548" s="231"/>
    </row>
    <row r="2549" spans="9:10" x14ac:dyDescent="0.3">
      <c r="I2549" s="231"/>
      <c r="J2549" s="231"/>
    </row>
    <row r="2550" spans="9:10" x14ac:dyDescent="0.3">
      <c r="I2550" s="231"/>
      <c r="J2550" s="231"/>
    </row>
    <row r="2551" spans="9:10" x14ac:dyDescent="0.3">
      <c r="I2551" s="231"/>
      <c r="J2551" s="231"/>
    </row>
    <row r="2552" spans="9:10" x14ac:dyDescent="0.3">
      <c r="I2552" s="231"/>
      <c r="J2552" s="231"/>
    </row>
    <row r="2553" spans="9:10" x14ac:dyDescent="0.3">
      <c r="I2553" s="231"/>
      <c r="J2553" s="231"/>
    </row>
    <row r="2554" spans="9:10" x14ac:dyDescent="0.3">
      <c r="I2554" s="231"/>
      <c r="J2554" s="231"/>
    </row>
    <row r="2555" spans="9:10" x14ac:dyDescent="0.3">
      <c r="I2555" s="231"/>
      <c r="J2555" s="231"/>
    </row>
    <row r="2556" spans="9:10" x14ac:dyDescent="0.3">
      <c r="I2556" s="231"/>
      <c r="J2556" s="231"/>
    </row>
    <row r="2557" spans="9:10" x14ac:dyDescent="0.3">
      <c r="I2557" s="231"/>
      <c r="J2557" s="231"/>
    </row>
    <row r="2558" spans="9:10" x14ac:dyDescent="0.3">
      <c r="I2558" s="231"/>
      <c r="J2558" s="231"/>
    </row>
    <row r="2559" spans="9:10" x14ac:dyDescent="0.3">
      <c r="I2559" s="231"/>
      <c r="J2559" s="231"/>
    </row>
    <row r="2560" spans="9:10" x14ac:dyDescent="0.3">
      <c r="I2560" s="231"/>
      <c r="J2560" s="231"/>
    </row>
    <row r="2561" spans="9:10" x14ac:dyDescent="0.3">
      <c r="I2561" s="231"/>
      <c r="J2561" s="231"/>
    </row>
    <row r="2562" spans="9:10" x14ac:dyDescent="0.3">
      <c r="I2562" s="231"/>
      <c r="J2562" s="231"/>
    </row>
    <row r="2563" spans="9:10" x14ac:dyDescent="0.3">
      <c r="I2563" s="231"/>
      <c r="J2563" s="231"/>
    </row>
    <row r="2564" spans="9:10" x14ac:dyDescent="0.3">
      <c r="I2564" s="231"/>
      <c r="J2564" s="231"/>
    </row>
    <row r="2565" spans="9:10" x14ac:dyDescent="0.3">
      <c r="I2565" s="231"/>
      <c r="J2565" s="231"/>
    </row>
    <row r="2566" spans="9:10" x14ac:dyDescent="0.3">
      <c r="I2566" s="231"/>
      <c r="J2566" s="231"/>
    </row>
    <row r="2567" spans="9:10" x14ac:dyDescent="0.3">
      <c r="I2567" s="231"/>
      <c r="J2567" s="231"/>
    </row>
    <row r="2568" spans="9:10" x14ac:dyDescent="0.3">
      <c r="I2568" s="231"/>
      <c r="J2568" s="231"/>
    </row>
    <row r="2569" spans="9:10" x14ac:dyDescent="0.3">
      <c r="I2569" s="231"/>
      <c r="J2569" s="231"/>
    </row>
    <row r="2570" spans="9:10" x14ac:dyDescent="0.3">
      <c r="I2570" s="231"/>
      <c r="J2570" s="231"/>
    </row>
    <row r="2571" spans="9:10" x14ac:dyDescent="0.3">
      <c r="I2571" s="231"/>
      <c r="J2571" s="231"/>
    </row>
    <row r="2572" spans="9:10" x14ac:dyDescent="0.3">
      <c r="I2572" s="231"/>
      <c r="J2572" s="231"/>
    </row>
    <row r="2573" spans="9:10" x14ac:dyDescent="0.3">
      <c r="I2573" s="231"/>
      <c r="J2573" s="231"/>
    </row>
    <row r="2574" spans="9:10" x14ac:dyDescent="0.3">
      <c r="I2574" s="231"/>
      <c r="J2574" s="231"/>
    </row>
    <row r="2575" spans="9:10" x14ac:dyDescent="0.3">
      <c r="I2575" s="231"/>
      <c r="J2575" s="231"/>
    </row>
    <row r="2576" spans="9:10" x14ac:dyDescent="0.3">
      <c r="I2576" s="231"/>
      <c r="J2576" s="231"/>
    </row>
    <row r="2577" spans="9:10" x14ac:dyDescent="0.3">
      <c r="I2577" s="231"/>
      <c r="J2577" s="231"/>
    </row>
    <row r="2578" spans="9:10" x14ac:dyDescent="0.3">
      <c r="I2578" s="231"/>
      <c r="J2578" s="231"/>
    </row>
    <row r="2579" spans="9:10" x14ac:dyDescent="0.3">
      <c r="I2579" s="231"/>
      <c r="J2579" s="231"/>
    </row>
    <row r="2580" spans="9:10" x14ac:dyDescent="0.3">
      <c r="I2580" s="231"/>
      <c r="J2580" s="231"/>
    </row>
    <row r="2581" spans="9:10" x14ac:dyDescent="0.3">
      <c r="I2581" s="231"/>
      <c r="J2581" s="231"/>
    </row>
    <row r="2582" spans="9:10" x14ac:dyDescent="0.3">
      <c r="I2582" s="231"/>
      <c r="J2582" s="231"/>
    </row>
    <row r="2583" spans="9:10" x14ac:dyDescent="0.3">
      <c r="I2583" s="231"/>
      <c r="J2583" s="231"/>
    </row>
    <row r="2584" spans="9:10" x14ac:dyDescent="0.3">
      <c r="I2584" s="231"/>
      <c r="J2584" s="231"/>
    </row>
    <row r="2585" spans="9:10" x14ac:dyDescent="0.3">
      <c r="I2585" s="231"/>
      <c r="J2585" s="231"/>
    </row>
    <row r="2586" spans="9:10" x14ac:dyDescent="0.3">
      <c r="I2586" s="231"/>
      <c r="J2586" s="231"/>
    </row>
    <row r="2587" spans="9:10" x14ac:dyDescent="0.3">
      <c r="I2587" s="231"/>
      <c r="J2587" s="231"/>
    </row>
    <row r="2588" spans="9:10" x14ac:dyDescent="0.3">
      <c r="I2588" s="231"/>
      <c r="J2588" s="231"/>
    </row>
    <row r="2589" spans="9:10" x14ac:dyDescent="0.3">
      <c r="I2589" s="231"/>
      <c r="J2589" s="231"/>
    </row>
    <row r="2590" spans="9:10" x14ac:dyDescent="0.3">
      <c r="I2590" s="231"/>
      <c r="J2590" s="231"/>
    </row>
    <row r="2591" spans="9:10" x14ac:dyDescent="0.3">
      <c r="I2591" s="231"/>
      <c r="J2591" s="231"/>
    </row>
    <row r="2592" spans="9:10" x14ac:dyDescent="0.3">
      <c r="I2592" s="231"/>
      <c r="J2592" s="231"/>
    </row>
    <row r="2593" spans="9:10" x14ac:dyDescent="0.3">
      <c r="I2593" s="231"/>
      <c r="J2593" s="231"/>
    </row>
    <row r="2594" spans="9:10" x14ac:dyDescent="0.3">
      <c r="I2594" s="231"/>
      <c r="J2594" s="231"/>
    </row>
    <row r="2595" spans="9:10" x14ac:dyDescent="0.3">
      <c r="I2595" s="231"/>
      <c r="J2595" s="231"/>
    </row>
    <row r="2596" spans="9:10" x14ac:dyDescent="0.3">
      <c r="I2596" s="231"/>
      <c r="J2596" s="231"/>
    </row>
    <row r="2597" spans="9:10" x14ac:dyDescent="0.3">
      <c r="I2597" s="231"/>
      <c r="J2597" s="231"/>
    </row>
    <row r="2598" spans="9:10" x14ac:dyDescent="0.3">
      <c r="I2598" s="231"/>
      <c r="J2598" s="231"/>
    </row>
    <row r="2599" spans="9:10" x14ac:dyDescent="0.3">
      <c r="I2599" s="231"/>
      <c r="J2599" s="231"/>
    </row>
    <row r="2600" spans="9:10" x14ac:dyDescent="0.3">
      <c r="I2600" s="231"/>
      <c r="J2600" s="231"/>
    </row>
    <row r="2601" spans="9:10" x14ac:dyDescent="0.3">
      <c r="I2601" s="231"/>
      <c r="J2601" s="231"/>
    </row>
    <row r="2602" spans="9:10" x14ac:dyDescent="0.3">
      <c r="I2602" s="231"/>
      <c r="J2602" s="231"/>
    </row>
    <row r="2603" spans="9:10" x14ac:dyDescent="0.3">
      <c r="I2603" s="231"/>
      <c r="J2603" s="231"/>
    </row>
    <row r="2604" spans="9:10" x14ac:dyDescent="0.3">
      <c r="I2604" s="231"/>
      <c r="J2604" s="231"/>
    </row>
    <row r="2605" spans="9:10" x14ac:dyDescent="0.3">
      <c r="I2605" s="231"/>
      <c r="J2605" s="231"/>
    </row>
    <row r="2606" spans="9:10" x14ac:dyDescent="0.3">
      <c r="I2606" s="231"/>
      <c r="J2606" s="231"/>
    </row>
    <row r="2607" spans="9:10" x14ac:dyDescent="0.3">
      <c r="I2607" s="231"/>
      <c r="J2607" s="231"/>
    </row>
    <row r="2608" spans="9:10" x14ac:dyDescent="0.3">
      <c r="I2608" s="231"/>
      <c r="J2608" s="231"/>
    </row>
    <row r="2609" spans="9:10" x14ac:dyDescent="0.3">
      <c r="I2609" s="231"/>
      <c r="J2609" s="231"/>
    </row>
    <row r="2610" spans="9:10" x14ac:dyDescent="0.3">
      <c r="I2610" s="231"/>
      <c r="J2610" s="231"/>
    </row>
    <row r="2611" spans="9:10" x14ac:dyDescent="0.3">
      <c r="I2611" s="231"/>
      <c r="J2611" s="231"/>
    </row>
    <row r="2612" spans="9:10" x14ac:dyDescent="0.3">
      <c r="I2612" s="231"/>
      <c r="J2612" s="231"/>
    </row>
    <row r="2613" spans="9:10" x14ac:dyDescent="0.3">
      <c r="I2613" s="231"/>
      <c r="J2613" s="231"/>
    </row>
    <row r="2614" spans="9:10" x14ac:dyDescent="0.3">
      <c r="I2614" s="231"/>
      <c r="J2614" s="231"/>
    </row>
    <row r="2615" spans="9:10" x14ac:dyDescent="0.3">
      <c r="I2615" s="231"/>
      <c r="J2615" s="231"/>
    </row>
    <row r="2616" spans="9:10" x14ac:dyDescent="0.3">
      <c r="I2616" s="231"/>
      <c r="J2616" s="231"/>
    </row>
    <row r="2617" spans="9:10" x14ac:dyDescent="0.3">
      <c r="I2617" s="231"/>
      <c r="J2617" s="231"/>
    </row>
    <row r="2618" spans="9:10" x14ac:dyDescent="0.3">
      <c r="I2618" s="231"/>
      <c r="J2618" s="231"/>
    </row>
    <row r="2619" spans="9:10" x14ac:dyDescent="0.3">
      <c r="I2619" s="231"/>
      <c r="J2619" s="231"/>
    </row>
    <row r="2620" spans="9:10" x14ac:dyDescent="0.3">
      <c r="I2620" s="231"/>
      <c r="J2620" s="231"/>
    </row>
    <row r="2621" spans="9:10" x14ac:dyDescent="0.3">
      <c r="I2621" s="231"/>
      <c r="J2621" s="231"/>
    </row>
    <row r="2622" spans="9:10" x14ac:dyDescent="0.3">
      <c r="I2622" s="231"/>
      <c r="J2622" s="231"/>
    </row>
    <row r="2623" spans="9:10" x14ac:dyDescent="0.3">
      <c r="I2623" s="231"/>
      <c r="J2623" s="231"/>
    </row>
    <row r="2624" spans="9:10" x14ac:dyDescent="0.3">
      <c r="I2624" s="231"/>
      <c r="J2624" s="231"/>
    </row>
    <row r="2625" spans="9:10" x14ac:dyDescent="0.3">
      <c r="I2625" s="231"/>
      <c r="J2625" s="231"/>
    </row>
    <row r="2626" spans="9:10" x14ac:dyDescent="0.3">
      <c r="I2626" s="231"/>
      <c r="J2626" s="231"/>
    </row>
    <row r="2627" spans="9:10" x14ac:dyDescent="0.3">
      <c r="I2627" s="231"/>
      <c r="J2627" s="231"/>
    </row>
    <row r="2628" spans="9:10" x14ac:dyDescent="0.3">
      <c r="I2628" s="231"/>
      <c r="J2628" s="231"/>
    </row>
    <row r="2629" spans="9:10" x14ac:dyDescent="0.3">
      <c r="I2629" s="231"/>
      <c r="J2629" s="231"/>
    </row>
    <row r="2630" spans="9:10" x14ac:dyDescent="0.3">
      <c r="I2630" s="231"/>
      <c r="J2630" s="231"/>
    </row>
    <row r="2631" spans="9:10" x14ac:dyDescent="0.3">
      <c r="I2631" s="231"/>
      <c r="J2631" s="231"/>
    </row>
    <row r="2632" spans="9:10" x14ac:dyDescent="0.3">
      <c r="I2632" s="231"/>
      <c r="J2632" s="231"/>
    </row>
    <row r="2633" spans="9:10" x14ac:dyDescent="0.3">
      <c r="I2633" s="231"/>
      <c r="J2633" s="231"/>
    </row>
    <row r="2634" spans="9:10" x14ac:dyDescent="0.3">
      <c r="I2634" s="231"/>
      <c r="J2634" s="231"/>
    </row>
    <row r="2635" spans="9:10" x14ac:dyDescent="0.3">
      <c r="I2635" s="231"/>
      <c r="J2635" s="231"/>
    </row>
    <row r="2636" spans="9:10" x14ac:dyDescent="0.3">
      <c r="I2636" s="231"/>
      <c r="J2636" s="231"/>
    </row>
    <row r="2637" spans="9:10" x14ac:dyDescent="0.3">
      <c r="I2637" s="231"/>
      <c r="J2637" s="231"/>
    </row>
    <row r="2638" spans="9:10" x14ac:dyDescent="0.3">
      <c r="I2638" s="231"/>
      <c r="J2638" s="231"/>
    </row>
    <row r="2639" spans="9:10" x14ac:dyDescent="0.3">
      <c r="I2639" s="231"/>
      <c r="J2639" s="231"/>
    </row>
    <row r="2640" spans="9:10" x14ac:dyDescent="0.3">
      <c r="I2640" s="231"/>
      <c r="J2640" s="231"/>
    </row>
    <row r="2641" spans="9:10" x14ac:dyDescent="0.3">
      <c r="I2641" s="231"/>
      <c r="J2641" s="231"/>
    </row>
    <row r="2642" spans="9:10" x14ac:dyDescent="0.3">
      <c r="I2642" s="231"/>
      <c r="J2642" s="231"/>
    </row>
    <row r="2643" spans="9:10" x14ac:dyDescent="0.3">
      <c r="I2643" s="231"/>
      <c r="J2643" s="231"/>
    </row>
    <row r="2644" spans="9:10" x14ac:dyDescent="0.3">
      <c r="I2644" s="231"/>
      <c r="J2644" s="231"/>
    </row>
    <row r="2645" spans="9:10" x14ac:dyDescent="0.3">
      <c r="I2645" s="231"/>
      <c r="J2645" s="231"/>
    </row>
    <row r="2646" spans="9:10" x14ac:dyDescent="0.3">
      <c r="I2646" s="231"/>
      <c r="J2646" s="231"/>
    </row>
    <row r="2647" spans="9:10" x14ac:dyDescent="0.3">
      <c r="I2647" s="231"/>
      <c r="J2647" s="231"/>
    </row>
    <row r="2648" spans="9:10" x14ac:dyDescent="0.3">
      <c r="I2648" s="231"/>
      <c r="J2648" s="231"/>
    </row>
    <row r="2649" spans="9:10" x14ac:dyDescent="0.3">
      <c r="I2649" s="231"/>
      <c r="J2649" s="231"/>
    </row>
    <row r="2650" spans="9:10" x14ac:dyDescent="0.3">
      <c r="I2650" s="231"/>
      <c r="J2650" s="231"/>
    </row>
    <row r="2651" spans="9:10" x14ac:dyDescent="0.3">
      <c r="I2651" s="231"/>
      <c r="J2651" s="231"/>
    </row>
    <row r="2652" spans="9:10" x14ac:dyDescent="0.3">
      <c r="I2652" s="231"/>
      <c r="J2652" s="231"/>
    </row>
    <row r="2653" spans="9:10" x14ac:dyDescent="0.3">
      <c r="I2653" s="231"/>
      <c r="J2653" s="231"/>
    </row>
    <row r="2654" spans="9:10" x14ac:dyDescent="0.3">
      <c r="I2654" s="231"/>
      <c r="J2654" s="231"/>
    </row>
    <row r="2655" spans="9:10" x14ac:dyDescent="0.3">
      <c r="I2655" s="231"/>
      <c r="J2655" s="231"/>
    </row>
    <row r="2656" spans="9:10" x14ac:dyDescent="0.3">
      <c r="I2656" s="231"/>
      <c r="J2656" s="231"/>
    </row>
    <row r="2657" spans="9:10" x14ac:dyDescent="0.3">
      <c r="I2657" s="231"/>
      <c r="J2657" s="231"/>
    </row>
    <row r="2658" spans="9:10" x14ac:dyDescent="0.3">
      <c r="I2658" s="231"/>
      <c r="J2658" s="231"/>
    </row>
    <row r="2659" spans="9:10" x14ac:dyDescent="0.3">
      <c r="I2659" s="231"/>
      <c r="J2659" s="231"/>
    </row>
    <row r="2660" spans="9:10" x14ac:dyDescent="0.3">
      <c r="I2660" s="231"/>
      <c r="J2660" s="231"/>
    </row>
    <row r="2661" spans="9:10" x14ac:dyDescent="0.3">
      <c r="I2661" s="231"/>
      <c r="J2661" s="231"/>
    </row>
    <row r="2662" spans="9:10" x14ac:dyDescent="0.3">
      <c r="I2662" s="231"/>
      <c r="J2662" s="231"/>
    </row>
    <row r="2663" spans="9:10" x14ac:dyDescent="0.3">
      <c r="I2663" s="231"/>
      <c r="J2663" s="231"/>
    </row>
    <row r="2664" spans="9:10" x14ac:dyDescent="0.3">
      <c r="I2664" s="231"/>
      <c r="J2664" s="231"/>
    </row>
    <row r="2665" spans="9:10" x14ac:dyDescent="0.3">
      <c r="I2665" s="231"/>
      <c r="J2665" s="231"/>
    </row>
    <row r="2666" spans="9:10" x14ac:dyDescent="0.3">
      <c r="I2666" s="231"/>
      <c r="J2666" s="231"/>
    </row>
    <row r="2667" spans="9:10" x14ac:dyDescent="0.3">
      <c r="I2667" s="231"/>
      <c r="J2667" s="231"/>
    </row>
    <row r="2668" spans="9:10" x14ac:dyDescent="0.3">
      <c r="I2668" s="231"/>
      <c r="J2668" s="231"/>
    </row>
    <row r="2669" spans="9:10" x14ac:dyDescent="0.3">
      <c r="I2669" s="231"/>
      <c r="J2669" s="231"/>
    </row>
    <row r="2670" spans="9:10" x14ac:dyDescent="0.3">
      <c r="I2670" s="231"/>
      <c r="J2670" s="231"/>
    </row>
    <row r="2671" spans="9:10" x14ac:dyDescent="0.3">
      <c r="I2671" s="231"/>
      <c r="J2671" s="231"/>
    </row>
    <row r="2672" spans="9:10" x14ac:dyDescent="0.3">
      <c r="I2672" s="231"/>
      <c r="J2672" s="231"/>
    </row>
    <row r="2673" spans="9:10" x14ac:dyDescent="0.3">
      <c r="I2673" s="231"/>
      <c r="J2673" s="231"/>
    </row>
    <row r="2674" spans="9:10" x14ac:dyDescent="0.3">
      <c r="I2674" s="231"/>
      <c r="J2674" s="231"/>
    </row>
    <row r="2675" spans="9:10" x14ac:dyDescent="0.3">
      <c r="I2675" s="231"/>
      <c r="J2675" s="231"/>
    </row>
    <row r="2676" spans="9:10" x14ac:dyDescent="0.3">
      <c r="I2676" s="231"/>
      <c r="J2676" s="231"/>
    </row>
    <row r="2677" spans="9:10" x14ac:dyDescent="0.3">
      <c r="I2677" s="231"/>
      <c r="J2677" s="231"/>
    </row>
    <row r="2678" spans="9:10" x14ac:dyDescent="0.3">
      <c r="I2678" s="231"/>
      <c r="J2678" s="231"/>
    </row>
    <row r="2679" spans="9:10" x14ac:dyDescent="0.3">
      <c r="I2679" s="231"/>
      <c r="J2679" s="231"/>
    </row>
    <row r="2680" spans="9:10" x14ac:dyDescent="0.3">
      <c r="I2680" s="231"/>
      <c r="J2680" s="231"/>
    </row>
    <row r="2681" spans="9:10" x14ac:dyDescent="0.3">
      <c r="I2681" s="231"/>
      <c r="J2681" s="231"/>
    </row>
    <row r="2682" spans="9:10" x14ac:dyDescent="0.3">
      <c r="I2682" s="231"/>
      <c r="J2682" s="231"/>
    </row>
    <row r="2683" spans="9:10" x14ac:dyDescent="0.3">
      <c r="I2683" s="231"/>
      <c r="J2683" s="231"/>
    </row>
    <row r="2684" spans="9:10" x14ac:dyDescent="0.3">
      <c r="I2684" s="231"/>
      <c r="J2684" s="231"/>
    </row>
    <row r="2685" spans="9:10" x14ac:dyDescent="0.3">
      <c r="I2685" s="231"/>
      <c r="J2685" s="231"/>
    </row>
    <row r="2686" spans="9:10" x14ac:dyDescent="0.3">
      <c r="I2686" s="231"/>
      <c r="J2686" s="231"/>
    </row>
    <row r="2687" spans="9:10" x14ac:dyDescent="0.3">
      <c r="I2687" s="231"/>
      <c r="J2687" s="231"/>
    </row>
    <row r="2688" spans="9:10" x14ac:dyDescent="0.3">
      <c r="I2688" s="231"/>
      <c r="J2688" s="231"/>
    </row>
    <row r="2689" spans="9:10" x14ac:dyDescent="0.3">
      <c r="I2689" s="231"/>
      <c r="J2689" s="231"/>
    </row>
    <row r="2690" spans="9:10" x14ac:dyDescent="0.3">
      <c r="I2690" s="231"/>
      <c r="J2690" s="231"/>
    </row>
    <row r="2691" spans="9:10" x14ac:dyDescent="0.3">
      <c r="I2691" s="231"/>
      <c r="J2691" s="231"/>
    </row>
    <row r="2692" spans="9:10" x14ac:dyDescent="0.3">
      <c r="I2692" s="231"/>
      <c r="J2692" s="231"/>
    </row>
    <row r="2693" spans="9:10" x14ac:dyDescent="0.3">
      <c r="I2693" s="231"/>
      <c r="J2693" s="231"/>
    </row>
    <row r="2694" spans="9:10" x14ac:dyDescent="0.3">
      <c r="I2694" s="231"/>
      <c r="J2694" s="231"/>
    </row>
    <row r="2695" spans="9:10" x14ac:dyDescent="0.3">
      <c r="I2695" s="231"/>
      <c r="J2695" s="231"/>
    </row>
    <row r="2696" spans="9:10" x14ac:dyDescent="0.3">
      <c r="I2696" s="231"/>
      <c r="J2696" s="231"/>
    </row>
    <row r="2697" spans="9:10" x14ac:dyDescent="0.3">
      <c r="I2697" s="231"/>
      <c r="J2697" s="231"/>
    </row>
    <row r="2698" spans="9:10" x14ac:dyDescent="0.3">
      <c r="I2698" s="231"/>
      <c r="J2698" s="231"/>
    </row>
    <row r="2699" spans="9:10" x14ac:dyDescent="0.3">
      <c r="I2699" s="231"/>
      <c r="J2699" s="231"/>
    </row>
    <row r="2700" spans="9:10" x14ac:dyDescent="0.3">
      <c r="I2700" s="231"/>
      <c r="J2700" s="231"/>
    </row>
    <row r="2701" spans="9:10" x14ac:dyDescent="0.3">
      <c r="I2701" s="231"/>
      <c r="J2701" s="231"/>
    </row>
    <row r="2702" spans="9:10" x14ac:dyDescent="0.3">
      <c r="I2702" s="231"/>
      <c r="J2702" s="231"/>
    </row>
    <row r="2703" spans="9:10" x14ac:dyDescent="0.3">
      <c r="I2703" s="231"/>
      <c r="J2703" s="231"/>
    </row>
    <row r="2704" spans="9:10" x14ac:dyDescent="0.3">
      <c r="I2704" s="231"/>
      <c r="J2704" s="231"/>
    </row>
    <row r="2705" spans="9:10" x14ac:dyDescent="0.3">
      <c r="I2705" s="231"/>
      <c r="J2705" s="231"/>
    </row>
    <row r="2706" spans="9:10" x14ac:dyDescent="0.3">
      <c r="I2706" s="231"/>
      <c r="J2706" s="231"/>
    </row>
    <row r="2707" spans="9:10" x14ac:dyDescent="0.3">
      <c r="I2707" s="231"/>
      <c r="J2707" s="231"/>
    </row>
    <row r="2708" spans="9:10" x14ac:dyDescent="0.3">
      <c r="I2708" s="231"/>
      <c r="J2708" s="231"/>
    </row>
    <row r="2709" spans="9:10" x14ac:dyDescent="0.3">
      <c r="I2709" s="231"/>
      <c r="J2709" s="231"/>
    </row>
    <row r="2710" spans="9:10" x14ac:dyDescent="0.3">
      <c r="I2710" s="231"/>
      <c r="J2710" s="231"/>
    </row>
    <row r="2711" spans="9:10" x14ac:dyDescent="0.3">
      <c r="I2711" s="231"/>
      <c r="J2711" s="231"/>
    </row>
    <row r="2712" spans="9:10" x14ac:dyDescent="0.3">
      <c r="I2712" s="231"/>
      <c r="J2712" s="231"/>
    </row>
    <row r="2713" spans="9:10" x14ac:dyDescent="0.3">
      <c r="I2713" s="231"/>
      <c r="J2713" s="231"/>
    </row>
    <row r="2714" spans="9:10" x14ac:dyDescent="0.3">
      <c r="I2714" s="231"/>
      <c r="J2714" s="231"/>
    </row>
    <row r="2715" spans="9:10" x14ac:dyDescent="0.3">
      <c r="I2715" s="231"/>
      <c r="J2715" s="231"/>
    </row>
    <row r="2716" spans="9:10" x14ac:dyDescent="0.3">
      <c r="I2716" s="231"/>
      <c r="J2716" s="231"/>
    </row>
    <row r="2717" spans="9:10" x14ac:dyDescent="0.3">
      <c r="I2717" s="231"/>
      <c r="J2717" s="231"/>
    </row>
    <row r="2718" spans="9:10" x14ac:dyDescent="0.3">
      <c r="I2718" s="231"/>
      <c r="J2718" s="231"/>
    </row>
    <row r="2719" spans="9:10" x14ac:dyDescent="0.3">
      <c r="I2719" s="231"/>
      <c r="J2719" s="231"/>
    </row>
    <row r="2720" spans="9:10" x14ac:dyDescent="0.3">
      <c r="I2720" s="231"/>
      <c r="J2720" s="231"/>
    </row>
    <row r="2721" spans="9:10" x14ac:dyDescent="0.3">
      <c r="I2721" s="231"/>
      <c r="J2721" s="231"/>
    </row>
    <row r="2722" spans="9:10" x14ac:dyDescent="0.3">
      <c r="I2722" s="231"/>
      <c r="J2722" s="231"/>
    </row>
    <row r="2723" spans="9:10" x14ac:dyDescent="0.3">
      <c r="I2723" s="231"/>
      <c r="J2723" s="231"/>
    </row>
    <row r="2724" spans="9:10" x14ac:dyDescent="0.3">
      <c r="I2724" s="231"/>
      <c r="J2724" s="231"/>
    </row>
    <row r="2725" spans="9:10" x14ac:dyDescent="0.3">
      <c r="I2725" s="231"/>
      <c r="J2725" s="231"/>
    </row>
    <row r="2726" spans="9:10" x14ac:dyDescent="0.3">
      <c r="I2726" s="231"/>
      <c r="J2726" s="231"/>
    </row>
    <row r="2727" spans="9:10" x14ac:dyDescent="0.3">
      <c r="I2727" s="231"/>
      <c r="J2727" s="231"/>
    </row>
    <row r="2728" spans="9:10" x14ac:dyDescent="0.3">
      <c r="I2728" s="231"/>
      <c r="J2728" s="231"/>
    </row>
    <row r="2729" spans="9:10" x14ac:dyDescent="0.3">
      <c r="I2729" s="231"/>
      <c r="J2729" s="231"/>
    </row>
    <row r="2730" spans="9:10" x14ac:dyDescent="0.3">
      <c r="I2730" s="231"/>
      <c r="J2730" s="231"/>
    </row>
    <row r="2731" spans="9:10" x14ac:dyDescent="0.3">
      <c r="I2731" s="231"/>
      <c r="J2731" s="231"/>
    </row>
    <row r="2732" spans="9:10" x14ac:dyDescent="0.3">
      <c r="I2732" s="231"/>
      <c r="J2732" s="231"/>
    </row>
    <row r="2733" spans="9:10" x14ac:dyDescent="0.3">
      <c r="I2733" s="231"/>
      <c r="J2733" s="231"/>
    </row>
    <row r="2734" spans="9:10" x14ac:dyDescent="0.3">
      <c r="I2734" s="231"/>
      <c r="J2734" s="231"/>
    </row>
    <row r="2735" spans="9:10" x14ac:dyDescent="0.3">
      <c r="I2735" s="231"/>
      <c r="J2735" s="231"/>
    </row>
    <row r="2736" spans="9:10" x14ac:dyDescent="0.3">
      <c r="I2736" s="231"/>
      <c r="J2736" s="231"/>
    </row>
    <row r="2737" spans="9:10" x14ac:dyDescent="0.3">
      <c r="I2737" s="231"/>
      <c r="J2737" s="231"/>
    </row>
    <row r="2738" spans="9:10" x14ac:dyDescent="0.3">
      <c r="I2738" s="231"/>
      <c r="J2738" s="231"/>
    </row>
    <row r="2739" spans="9:10" x14ac:dyDescent="0.3">
      <c r="I2739" s="231"/>
      <c r="J2739" s="231"/>
    </row>
    <row r="2740" spans="9:10" x14ac:dyDescent="0.3">
      <c r="I2740" s="231"/>
      <c r="J2740" s="231"/>
    </row>
    <row r="2741" spans="9:10" x14ac:dyDescent="0.3">
      <c r="I2741" s="231"/>
      <c r="J2741" s="231"/>
    </row>
    <row r="2742" spans="9:10" x14ac:dyDescent="0.3">
      <c r="I2742" s="231"/>
      <c r="J2742" s="231"/>
    </row>
    <row r="2743" spans="9:10" x14ac:dyDescent="0.3">
      <c r="I2743" s="231"/>
      <c r="J2743" s="231"/>
    </row>
    <row r="2744" spans="9:10" x14ac:dyDescent="0.3">
      <c r="I2744" s="231"/>
      <c r="J2744" s="231"/>
    </row>
    <row r="2745" spans="9:10" x14ac:dyDescent="0.3">
      <c r="I2745" s="231"/>
      <c r="J2745" s="231"/>
    </row>
    <row r="2746" spans="9:10" x14ac:dyDescent="0.3">
      <c r="I2746" s="231"/>
      <c r="J2746" s="231"/>
    </row>
    <row r="2747" spans="9:10" x14ac:dyDescent="0.3">
      <c r="I2747" s="231"/>
      <c r="J2747" s="231"/>
    </row>
    <row r="2748" spans="9:10" x14ac:dyDescent="0.3">
      <c r="I2748" s="231"/>
      <c r="J2748" s="231"/>
    </row>
    <row r="2749" spans="9:10" x14ac:dyDescent="0.3">
      <c r="I2749" s="231"/>
      <c r="J2749" s="231"/>
    </row>
    <row r="2750" spans="9:10" x14ac:dyDescent="0.3">
      <c r="I2750" s="231"/>
      <c r="J2750" s="231"/>
    </row>
    <row r="2751" spans="9:10" x14ac:dyDescent="0.3">
      <c r="I2751" s="231"/>
      <c r="J2751" s="231"/>
    </row>
    <row r="2752" spans="9:10" x14ac:dyDescent="0.3">
      <c r="I2752" s="231"/>
      <c r="J2752" s="231"/>
    </row>
    <row r="2753" spans="9:10" x14ac:dyDescent="0.3">
      <c r="I2753" s="231"/>
      <c r="J2753" s="231"/>
    </row>
    <row r="2754" spans="9:10" x14ac:dyDescent="0.3">
      <c r="I2754" s="231"/>
      <c r="J2754" s="231"/>
    </row>
    <row r="2755" spans="9:10" x14ac:dyDescent="0.3">
      <c r="I2755" s="231"/>
      <c r="J2755" s="231"/>
    </row>
    <row r="2756" spans="9:10" x14ac:dyDescent="0.3">
      <c r="I2756" s="231"/>
      <c r="J2756" s="231"/>
    </row>
    <row r="2757" spans="9:10" x14ac:dyDescent="0.3">
      <c r="I2757" s="231"/>
      <c r="J2757" s="231"/>
    </row>
    <row r="2758" spans="9:10" x14ac:dyDescent="0.3">
      <c r="I2758" s="231"/>
      <c r="J2758" s="231"/>
    </row>
    <row r="2759" spans="9:10" x14ac:dyDescent="0.3">
      <c r="I2759" s="231"/>
      <c r="J2759" s="231"/>
    </row>
    <row r="2760" spans="9:10" x14ac:dyDescent="0.3">
      <c r="I2760" s="231"/>
      <c r="J2760" s="231"/>
    </row>
    <row r="2761" spans="9:10" x14ac:dyDescent="0.3">
      <c r="I2761" s="231"/>
      <c r="J2761" s="231"/>
    </row>
    <row r="2762" spans="9:10" x14ac:dyDescent="0.3">
      <c r="I2762" s="231"/>
      <c r="J2762" s="231"/>
    </row>
    <row r="2763" spans="9:10" x14ac:dyDescent="0.3">
      <c r="I2763" s="231"/>
      <c r="J2763" s="231"/>
    </row>
    <row r="2764" spans="9:10" x14ac:dyDescent="0.3">
      <c r="I2764" s="231"/>
      <c r="J2764" s="231"/>
    </row>
    <row r="2765" spans="9:10" x14ac:dyDescent="0.3">
      <c r="I2765" s="231"/>
      <c r="J2765" s="231"/>
    </row>
    <row r="2766" spans="9:10" x14ac:dyDescent="0.3">
      <c r="I2766" s="231"/>
      <c r="J2766" s="231"/>
    </row>
    <row r="2767" spans="9:10" x14ac:dyDescent="0.3">
      <c r="I2767" s="231"/>
      <c r="J2767" s="231"/>
    </row>
    <row r="2768" spans="9:10" x14ac:dyDescent="0.3">
      <c r="I2768" s="231"/>
      <c r="J2768" s="231"/>
    </row>
    <row r="2769" spans="9:10" x14ac:dyDescent="0.3">
      <c r="I2769" s="231"/>
      <c r="J2769" s="231"/>
    </row>
    <row r="2770" spans="9:10" x14ac:dyDescent="0.3">
      <c r="I2770" s="231"/>
      <c r="J2770" s="231"/>
    </row>
    <row r="2771" spans="9:10" x14ac:dyDescent="0.3">
      <c r="I2771" s="231"/>
      <c r="J2771" s="231"/>
    </row>
    <row r="2772" spans="9:10" x14ac:dyDescent="0.3">
      <c r="I2772" s="231"/>
      <c r="J2772" s="231"/>
    </row>
    <row r="2773" spans="9:10" x14ac:dyDescent="0.3">
      <c r="I2773" s="231"/>
      <c r="J2773" s="231"/>
    </row>
    <row r="2774" spans="9:10" x14ac:dyDescent="0.3">
      <c r="I2774" s="231"/>
      <c r="J2774" s="231"/>
    </row>
    <row r="2775" spans="9:10" x14ac:dyDescent="0.3">
      <c r="I2775" s="231"/>
      <c r="J2775" s="231"/>
    </row>
    <row r="2776" spans="9:10" x14ac:dyDescent="0.3">
      <c r="I2776" s="231"/>
      <c r="J2776" s="231"/>
    </row>
    <row r="2777" spans="9:10" x14ac:dyDescent="0.3">
      <c r="I2777" s="231"/>
      <c r="J2777" s="231"/>
    </row>
    <row r="2778" spans="9:10" x14ac:dyDescent="0.3">
      <c r="I2778" s="231"/>
      <c r="J2778" s="231"/>
    </row>
    <row r="2779" spans="9:10" x14ac:dyDescent="0.3">
      <c r="I2779" s="231"/>
      <c r="J2779" s="231"/>
    </row>
    <row r="2780" spans="9:10" x14ac:dyDescent="0.3">
      <c r="I2780" s="231"/>
      <c r="J2780" s="231"/>
    </row>
    <row r="2781" spans="9:10" x14ac:dyDescent="0.3">
      <c r="I2781" s="231"/>
      <c r="J2781" s="231"/>
    </row>
    <row r="2782" spans="9:10" x14ac:dyDescent="0.3">
      <c r="I2782" s="231"/>
      <c r="J2782" s="231"/>
    </row>
    <row r="2783" spans="9:10" x14ac:dyDescent="0.3">
      <c r="I2783" s="231"/>
      <c r="J2783" s="231"/>
    </row>
    <row r="2784" spans="9:10" x14ac:dyDescent="0.3">
      <c r="I2784" s="231"/>
      <c r="J2784" s="231"/>
    </row>
    <row r="2785" spans="9:10" x14ac:dyDescent="0.3">
      <c r="I2785" s="231"/>
      <c r="J2785" s="231"/>
    </row>
    <row r="2786" spans="9:10" x14ac:dyDescent="0.3">
      <c r="I2786" s="231"/>
      <c r="J2786" s="231"/>
    </row>
    <row r="2787" spans="9:10" x14ac:dyDescent="0.3">
      <c r="I2787" s="231"/>
      <c r="J2787" s="231"/>
    </row>
    <row r="2788" spans="9:10" x14ac:dyDescent="0.3">
      <c r="I2788" s="231"/>
      <c r="J2788" s="231"/>
    </row>
    <row r="2789" spans="9:10" x14ac:dyDescent="0.3">
      <c r="I2789" s="231"/>
      <c r="J2789" s="231"/>
    </row>
    <row r="2790" spans="9:10" x14ac:dyDescent="0.3">
      <c r="I2790" s="231"/>
      <c r="J2790" s="231"/>
    </row>
    <row r="2791" spans="9:10" x14ac:dyDescent="0.3">
      <c r="I2791" s="231"/>
      <c r="J2791" s="231"/>
    </row>
    <row r="2792" spans="9:10" x14ac:dyDescent="0.3">
      <c r="I2792" s="231"/>
      <c r="J2792" s="231"/>
    </row>
    <row r="2793" spans="9:10" x14ac:dyDescent="0.3">
      <c r="I2793" s="231"/>
      <c r="J2793" s="231"/>
    </row>
    <row r="2794" spans="9:10" x14ac:dyDescent="0.3">
      <c r="I2794" s="231"/>
      <c r="J2794" s="231"/>
    </row>
    <row r="2795" spans="9:10" x14ac:dyDescent="0.3">
      <c r="I2795" s="231"/>
      <c r="J2795" s="231"/>
    </row>
    <row r="2796" spans="9:10" x14ac:dyDescent="0.3">
      <c r="I2796" s="231"/>
      <c r="J2796" s="231"/>
    </row>
    <row r="2797" spans="9:10" x14ac:dyDescent="0.3">
      <c r="I2797" s="231"/>
      <c r="J2797" s="231"/>
    </row>
    <row r="2798" spans="9:10" x14ac:dyDescent="0.3">
      <c r="I2798" s="231"/>
      <c r="J2798" s="231"/>
    </row>
    <row r="2799" spans="9:10" x14ac:dyDescent="0.3">
      <c r="I2799" s="231"/>
      <c r="J2799" s="231"/>
    </row>
    <row r="2800" spans="9:10" x14ac:dyDescent="0.3">
      <c r="I2800" s="231"/>
      <c r="J2800" s="231"/>
    </row>
    <row r="2801" spans="9:10" x14ac:dyDescent="0.3">
      <c r="I2801" s="231"/>
      <c r="J2801" s="231"/>
    </row>
    <row r="2802" spans="9:10" x14ac:dyDescent="0.3">
      <c r="I2802" s="231"/>
      <c r="J2802" s="231"/>
    </row>
    <row r="2803" spans="9:10" x14ac:dyDescent="0.3">
      <c r="I2803" s="231"/>
      <c r="J2803" s="231"/>
    </row>
    <row r="2804" spans="9:10" x14ac:dyDescent="0.3">
      <c r="I2804" s="231"/>
      <c r="J2804" s="231"/>
    </row>
    <row r="2805" spans="9:10" x14ac:dyDescent="0.3">
      <c r="I2805" s="231"/>
      <c r="J2805" s="231"/>
    </row>
    <row r="2806" spans="9:10" x14ac:dyDescent="0.3">
      <c r="I2806" s="231"/>
      <c r="J2806" s="231"/>
    </row>
    <row r="2807" spans="9:10" x14ac:dyDescent="0.3">
      <c r="I2807" s="231"/>
      <c r="J2807" s="231"/>
    </row>
    <row r="2808" spans="9:10" x14ac:dyDescent="0.3">
      <c r="I2808" s="231"/>
      <c r="J2808" s="231"/>
    </row>
    <row r="2809" spans="9:10" x14ac:dyDescent="0.3">
      <c r="I2809" s="231"/>
      <c r="J2809" s="231"/>
    </row>
    <row r="2810" spans="9:10" x14ac:dyDescent="0.3">
      <c r="I2810" s="231"/>
      <c r="J2810" s="231"/>
    </row>
    <row r="2811" spans="9:10" x14ac:dyDescent="0.3">
      <c r="I2811" s="231"/>
      <c r="J2811" s="231"/>
    </row>
    <row r="2812" spans="9:10" x14ac:dyDescent="0.3">
      <c r="I2812" s="231"/>
      <c r="J2812" s="231"/>
    </row>
    <row r="2813" spans="9:10" x14ac:dyDescent="0.3">
      <c r="I2813" s="231"/>
      <c r="J2813" s="231"/>
    </row>
    <row r="2814" spans="9:10" x14ac:dyDescent="0.3">
      <c r="I2814" s="231"/>
      <c r="J2814" s="231"/>
    </row>
    <row r="2815" spans="9:10" x14ac:dyDescent="0.3">
      <c r="I2815" s="231"/>
      <c r="J2815" s="231"/>
    </row>
    <row r="2816" spans="9:10" x14ac:dyDescent="0.3">
      <c r="I2816" s="231"/>
      <c r="J2816" s="231"/>
    </row>
    <row r="2817" spans="9:10" x14ac:dyDescent="0.3">
      <c r="I2817" s="231"/>
      <c r="J2817" s="231"/>
    </row>
    <row r="2818" spans="9:10" x14ac:dyDescent="0.3">
      <c r="I2818" s="231"/>
      <c r="J2818" s="231"/>
    </row>
    <row r="2819" spans="9:10" x14ac:dyDescent="0.3">
      <c r="I2819" s="231"/>
      <c r="J2819" s="231"/>
    </row>
    <row r="2820" spans="9:10" x14ac:dyDescent="0.3">
      <c r="I2820" s="231"/>
      <c r="J2820" s="231"/>
    </row>
    <row r="2821" spans="9:10" x14ac:dyDescent="0.3">
      <c r="I2821" s="231"/>
      <c r="J2821" s="231"/>
    </row>
    <row r="2822" spans="9:10" x14ac:dyDescent="0.3">
      <c r="I2822" s="231"/>
      <c r="J2822" s="231"/>
    </row>
    <row r="2823" spans="9:10" x14ac:dyDescent="0.3">
      <c r="I2823" s="231"/>
      <c r="J2823" s="231"/>
    </row>
    <row r="2824" spans="9:10" x14ac:dyDescent="0.3">
      <c r="I2824" s="231"/>
      <c r="J2824" s="231"/>
    </row>
    <row r="2825" spans="9:10" x14ac:dyDescent="0.3">
      <c r="I2825" s="231"/>
      <c r="J2825" s="231"/>
    </row>
    <row r="2826" spans="9:10" x14ac:dyDescent="0.3">
      <c r="I2826" s="231"/>
      <c r="J2826" s="231"/>
    </row>
    <row r="2827" spans="9:10" x14ac:dyDescent="0.3">
      <c r="I2827" s="231"/>
      <c r="J2827" s="231"/>
    </row>
    <row r="2828" spans="9:10" x14ac:dyDescent="0.3">
      <c r="I2828" s="231"/>
      <c r="J2828" s="231"/>
    </row>
    <row r="2829" spans="9:10" x14ac:dyDescent="0.3">
      <c r="I2829" s="231"/>
      <c r="J2829" s="231"/>
    </row>
    <row r="2830" spans="9:10" x14ac:dyDescent="0.3">
      <c r="I2830" s="231"/>
      <c r="J2830" s="231"/>
    </row>
    <row r="2831" spans="9:10" x14ac:dyDescent="0.3">
      <c r="I2831" s="231"/>
      <c r="J2831" s="231"/>
    </row>
    <row r="2832" spans="9:10" x14ac:dyDescent="0.3">
      <c r="I2832" s="231"/>
      <c r="J2832" s="231"/>
    </row>
    <row r="2833" spans="9:10" x14ac:dyDescent="0.3">
      <c r="I2833" s="231"/>
      <c r="J2833" s="231"/>
    </row>
    <row r="2834" spans="9:10" x14ac:dyDescent="0.3">
      <c r="I2834" s="231"/>
      <c r="J2834" s="231"/>
    </row>
    <row r="2835" spans="9:10" x14ac:dyDescent="0.3">
      <c r="I2835" s="231"/>
      <c r="J2835" s="231"/>
    </row>
    <row r="2836" spans="9:10" x14ac:dyDescent="0.3">
      <c r="I2836" s="231"/>
      <c r="J2836" s="231"/>
    </row>
    <row r="2837" spans="9:10" x14ac:dyDescent="0.3">
      <c r="I2837" s="231"/>
      <c r="J2837" s="231"/>
    </row>
    <row r="2838" spans="9:10" x14ac:dyDescent="0.3">
      <c r="I2838" s="231"/>
      <c r="J2838" s="231"/>
    </row>
    <row r="2839" spans="9:10" x14ac:dyDescent="0.3">
      <c r="I2839" s="231"/>
      <c r="J2839" s="231"/>
    </row>
    <row r="2840" spans="9:10" x14ac:dyDescent="0.3">
      <c r="I2840" s="231"/>
      <c r="J2840" s="231"/>
    </row>
    <row r="2841" spans="9:10" x14ac:dyDescent="0.3">
      <c r="I2841" s="231"/>
      <c r="J2841" s="231"/>
    </row>
    <row r="2842" spans="9:10" x14ac:dyDescent="0.3">
      <c r="I2842" s="231"/>
      <c r="J2842" s="231"/>
    </row>
    <row r="2843" spans="9:10" x14ac:dyDescent="0.3">
      <c r="I2843" s="231"/>
      <c r="J2843" s="231"/>
    </row>
    <row r="2844" spans="9:10" x14ac:dyDescent="0.3">
      <c r="I2844" s="231"/>
      <c r="J2844" s="231"/>
    </row>
    <row r="2845" spans="9:10" x14ac:dyDescent="0.3">
      <c r="I2845" s="231"/>
      <c r="J2845" s="231"/>
    </row>
    <row r="2846" spans="9:10" x14ac:dyDescent="0.3">
      <c r="I2846" s="231"/>
      <c r="J2846" s="231"/>
    </row>
    <row r="2847" spans="9:10" x14ac:dyDescent="0.3">
      <c r="I2847" s="231"/>
      <c r="J2847" s="231"/>
    </row>
    <row r="2848" spans="9:10" x14ac:dyDescent="0.3">
      <c r="I2848" s="231"/>
      <c r="J2848" s="231"/>
    </row>
    <row r="2849" spans="9:10" x14ac:dyDescent="0.3">
      <c r="I2849" s="231"/>
      <c r="J2849" s="231"/>
    </row>
    <row r="2850" spans="9:10" x14ac:dyDescent="0.3">
      <c r="I2850" s="231"/>
      <c r="J2850" s="231"/>
    </row>
    <row r="2851" spans="9:10" x14ac:dyDescent="0.3">
      <c r="I2851" s="231"/>
      <c r="J2851" s="231"/>
    </row>
    <row r="2852" spans="9:10" x14ac:dyDescent="0.3">
      <c r="I2852" s="231"/>
      <c r="J2852" s="231"/>
    </row>
    <row r="2853" spans="9:10" x14ac:dyDescent="0.3">
      <c r="I2853" s="231"/>
      <c r="J2853" s="231"/>
    </row>
    <row r="2854" spans="9:10" x14ac:dyDescent="0.3">
      <c r="I2854" s="231"/>
      <c r="J2854" s="231"/>
    </row>
    <row r="2855" spans="9:10" x14ac:dyDescent="0.3">
      <c r="I2855" s="231"/>
      <c r="J2855" s="231"/>
    </row>
    <row r="2856" spans="9:10" x14ac:dyDescent="0.3">
      <c r="I2856" s="231"/>
      <c r="J2856" s="231"/>
    </row>
    <row r="2857" spans="9:10" x14ac:dyDescent="0.3">
      <c r="I2857" s="231"/>
      <c r="J2857" s="231"/>
    </row>
    <row r="2858" spans="9:10" x14ac:dyDescent="0.3">
      <c r="I2858" s="231"/>
      <c r="J2858" s="231"/>
    </row>
    <row r="2859" spans="9:10" x14ac:dyDescent="0.3">
      <c r="I2859" s="231"/>
      <c r="J2859" s="231"/>
    </row>
    <row r="2860" spans="9:10" x14ac:dyDescent="0.3">
      <c r="I2860" s="231"/>
      <c r="J2860" s="231"/>
    </row>
    <row r="2861" spans="9:10" x14ac:dyDescent="0.3">
      <c r="I2861" s="231"/>
      <c r="J2861" s="231"/>
    </row>
    <row r="2862" spans="9:10" x14ac:dyDescent="0.3">
      <c r="I2862" s="231"/>
      <c r="J2862" s="231"/>
    </row>
    <row r="2863" spans="9:10" x14ac:dyDescent="0.3">
      <c r="I2863" s="231"/>
      <c r="J2863" s="231"/>
    </row>
    <row r="2864" spans="9:10" x14ac:dyDescent="0.3">
      <c r="I2864" s="231"/>
      <c r="J2864" s="231"/>
    </row>
    <row r="2865" spans="9:10" x14ac:dyDescent="0.3">
      <c r="I2865" s="231"/>
      <c r="J2865" s="231"/>
    </row>
    <row r="2866" spans="9:10" x14ac:dyDescent="0.3">
      <c r="I2866" s="231"/>
      <c r="J2866" s="231"/>
    </row>
    <row r="2867" spans="9:10" x14ac:dyDescent="0.3">
      <c r="I2867" s="231"/>
      <c r="J2867" s="231"/>
    </row>
    <row r="2868" spans="9:10" x14ac:dyDescent="0.3">
      <c r="I2868" s="231"/>
      <c r="J2868" s="231"/>
    </row>
    <row r="2869" spans="9:10" x14ac:dyDescent="0.3">
      <c r="I2869" s="231"/>
      <c r="J2869" s="231"/>
    </row>
    <row r="2870" spans="9:10" x14ac:dyDescent="0.3">
      <c r="I2870" s="231"/>
      <c r="J2870" s="231"/>
    </row>
    <row r="2871" spans="9:10" x14ac:dyDescent="0.3">
      <c r="I2871" s="231"/>
      <c r="J2871" s="231"/>
    </row>
    <row r="2872" spans="9:10" x14ac:dyDescent="0.3">
      <c r="I2872" s="231"/>
      <c r="J2872" s="231"/>
    </row>
    <row r="2873" spans="9:10" x14ac:dyDescent="0.3">
      <c r="I2873" s="231"/>
      <c r="J2873" s="231"/>
    </row>
    <row r="2874" spans="9:10" x14ac:dyDescent="0.3">
      <c r="I2874" s="231"/>
      <c r="J2874" s="231"/>
    </row>
    <row r="2875" spans="9:10" x14ac:dyDescent="0.3">
      <c r="I2875" s="231"/>
      <c r="J2875" s="231"/>
    </row>
    <row r="2876" spans="9:10" x14ac:dyDescent="0.3">
      <c r="I2876" s="231"/>
      <c r="J2876" s="231"/>
    </row>
    <row r="2877" spans="9:10" x14ac:dyDescent="0.3">
      <c r="I2877" s="231"/>
      <c r="J2877" s="231"/>
    </row>
    <row r="2878" spans="9:10" x14ac:dyDescent="0.3">
      <c r="I2878" s="231"/>
      <c r="J2878" s="231"/>
    </row>
    <row r="2879" spans="9:10" x14ac:dyDescent="0.3">
      <c r="I2879" s="231"/>
      <c r="J2879" s="231"/>
    </row>
    <row r="2880" spans="9:10" x14ac:dyDescent="0.3">
      <c r="I2880" s="231"/>
      <c r="J2880" s="231"/>
    </row>
    <row r="2881" spans="9:10" x14ac:dyDescent="0.3">
      <c r="I2881" s="231"/>
      <c r="J2881" s="231"/>
    </row>
    <row r="2882" spans="9:10" x14ac:dyDescent="0.3">
      <c r="I2882" s="231"/>
      <c r="J2882" s="231"/>
    </row>
    <row r="2883" spans="9:10" x14ac:dyDescent="0.3">
      <c r="I2883" s="231"/>
      <c r="J2883" s="231"/>
    </row>
    <row r="2884" spans="9:10" x14ac:dyDescent="0.3">
      <c r="I2884" s="231"/>
      <c r="J2884" s="231"/>
    </row>
    <row r="2885" spans="9:10" x14ac:dyDescent="0.3">
      <c r="I2885" s="231"/>
      <c r="J2885" s="231"/>
    </row>
    <row r="2886" spans="9:10" x14ac:dyDescent="0.3">
      <c r="I2886" s="231"/>
      <c r="J2886" s="231"/>
    </row>
    <row r="2887" spans="9:10" x14ac:dyDescent="0.3">
      <c r="I2887" s="231"/>
      <c r="J2887" s="231"/>
    </row>
    <row r="2888" spans="9:10" x14ac:dyDescent="0.3">
      <c r="I2888" s="231"/>
      <c r="J2888" s="231"/>
    </row>
    <row r="2889" spans="9:10" x14ac:dyDescent="0.3">
      <c r="I2889" s="231"/>
      <c r="J2889" s="231"/>
    </row>
    <row r="2890" spans="9:10" x14ac:dyDescent="0.3">
      <c r="I2890" s="231"/>
      <c r="J2890" s="231"/>
    </row>
    <row r="2891" spans="9:10" x14ac:dyDescent="0.3">
      <c r="I2891" s="231"/>
      <c r="J2891" s="231"/>
    </row>
    <row r="2892" spans="9:10" x14ac:dyDescent="0.3">
      <c r="I2892" s="231"/>
      <c r="J2892" s="231"/>
    </row>
    <row r="2893" spans="9:10" x14ac:dyDescent="0.3">
      <c r="I2893" s="231"/>
      <c r="J2893" s="231"/>
    </row>
    <row r="2894" spans="9:10" x14ac:dyDescent="0.3">
      <c r="I2894" s="231"/>
      <c r="J2894" s="231"/>
    </row>
    <row r="2895" spans="9:10" x14ac:dyDescent="0.3">
      <c r="I2895" s="231"/>
      <c r="J2895" s="231"/>
    </row>
    <row r="2896" spans="9:10" x14ac:dyDescent="0.3">
      <c r="I2896" s="231"/>
      <c r="J2896" s="231"/>
    </row>
    <row r="2897" spans="9:10" x14ac:dyDescent="0.3">
      <c r="I2897" s="231"/>
      <c r="J2897" s="231"/>
    </row>
    <row r="2898" spans="9:10" x14ac:dyDescent="0.3">
      <c r="I2898" s="231"/>
      <c r="J2898" s="231"/>
    </row>
    <row r="2899" spans="9:10" x14ac:dyDescent="0.3">
      <c r="I2899" s="231"/>
      <c r="J2899" s="231"/>
    </row>
    <row r="2900" spans="9:10" x14ac:dyDescent="0.3">
      <c r="I2900" s="231"/>
      <c r="J2900" s="231"/>
    </row>
    <row r="2901" spans="9:10" x14ac:dyDescent="0.3">
      <c r="I2901" s="231"/>
      <c r="J2901" s="231"/>
    </row>
    <row r="2902" spans="9:10" x14ac:dyDescent="0.3">
      <c r="I2902" s="231"/>
      <c r="J2902" s="231"/>
    </row>
    <row r="2903" spans="9:10" x14ac:dyDescent="0.3">
      <c r="I2903" s="231"/>
      <c r="J2903" s="231"/>
    </row>
    <row r="2904" spans="9:10" x14ac:dyDescent="0.3">
      <c r="I2904" s="231"/>
      <c r="J2904" s="231"/>
    </row>
    <row r="2905" spans="9:10" x14ac:dyDescent="0.3">
      <c r="I2905" s="231"/>
      <c r="J2905" s="231"/>
    </row>
    <row r="2906" spans="9:10" x14ac:dyDescent="0.3">
      <c r="I2906" s="231"/>
      <c r="J2906" s="231"/>
    </row>
    <row r="2907" spans="9:10" x14ac:dyDescent="0.3">
      <c r="I2907" s="231"/>
      <c r="J2907" s="231"/>
    </row>
    <row r="2908" spans="9:10" x14ac:dyDescent="0.3">
      <c r="I2908" s="231"/>
      <c r="J2908" s="231"/>
    </row>
    <row r="2909" spans="9:10" x14ac:dyDescent="0.3">
      <c r="I2909" s="231"/>
      <c r="J2909" s="231"/>
    </row>
    <row r="2910" spans="9:10" x14ac:dyDescent="0.3">
      <c r="I2910" s="231"/>
      <c r="J2910" s="231"/>
    </row>
    <row r="2911" spans="9:10" x14ac:dyDescent="0.3">
      <c r="I2911" s="231"/>
      <c r="J2911" s="231"/>
    </row>
    <row r="2912" spans="9:10" x14ac:dyDescent="0.3">
      <c r="I2912" s="231"/>
      <c r="J2912" s="231"/>
    </row>
    <row r="2913" spans="9:10" x14ac:dyDescent="0.3">
      <c r="I2913" s="231"/>
      <c r="J2913" s="231"/>
    </row>
    <row r="2914" spans="9:10" x14ac:dyDescent="0.3">
      <c r="I2914" s="231"/>
      <c r="J2914" s="231"/>
    </row>
    <row r="2915" spans="9:10" x14ac:dyDescent="0.3">
      <c r="I2915" s="231"/>
      <c r="J2915" s="231"/>
    </row>
    <row r="2916" spans="9:10" x14ac:dyDescent="0.3">
      <c r="I2916" s="231"/>
      <c r="J2916" s="231"/>
    </row>
    <row r="2917" spans="9:10" x14ac:dyDescent="0.3">
      <c r="I2917" s="231"/>
      <c r="J2917" s="231"/>
    </row>
    <row r="2918" spans="9:10" x14ac:dyDescent="0.3">
      <c r="I2918" s="231"/>
      <c r="J2918" s="231"/>
    </row>
    <row r="2919" spans="9:10" x14ac:dyDescent="0.3">
      <c r="I2919" s="231"/>
      <c r="J2919" s="231"/>
    </row>
    <row r="2920" spans="9:10" x14ac:dyDescent="0.3">
      <c r="I2920" s="231"/>
      <c r="J2920" s="231"/>
    </row>
    <row r="2921" spans="9:10" x14ac:dyDescent="0.3">
      <c r="I2921" s="231"/>
      <c r="J2921" s="231"/>
    </row>
    <row r="2922" spans="9:10" x14ac:dyDescent="0.3">
      <c r="I2922" s="231"/>
      <c r="J2922" s="231"/>
    </row>
    <row r="2923" spans="9:10" x14ac:dyDescent="0.3">
      <c r="I2923" s="231"/>
      <c r="J2923" s="231"/>
    </row>
    <row r="2924" spans="9:10" x14ac:dyDescent="0.3">
      <c r="I2924" s="231"/>
      <c r="J2924" s="231"/>
    </row>
    <row r="2925" spans="9:10" x14ac:dyDescent="0.3">
      <c r="I2925" s="231"/>
      <c r="J2925" s="231"/>
    </row>
    <row r="2926" spans="9:10" x14ac:dyDescent="0.3">
      <c r="I2926" s="231"/>
      <c r="J2926" s="231"/>
    </row>
    <row r="2927" spans="9:10" x14ac:dyDescent="0.3">
      <c r="I2927" s="231"/>
      <c r="J2927" s="231"/>
    </row>
    <row r="2928" spans="9:10" x14ac:dyDescent="0.3">
      <c r="I2928" s="231"/>
      <c r="J2928" s="231"/>
    </row>
    <row r="2929" spans="9:10" x14ac:dyDescent="0.3">
      <c r="I2929" s="231"/>
      <c r="J2929" s="231"/>
    </row>
    <row r="2930" spans="9:10" x14ac:dyDescent="0.3">
      <c r="I2930" s="231"/>
      <c r="J2930" s="231"/>
    </row>
    <row r="2931" spans="9:10" x14ac:dyDescent="0.3">
      <c r="I2931" s="231"/>
      <c r="J2931" s="231"/>
    </row>
    <row r="2932" spans="9:10" x14ac:dyDescent="0.3">
      <c r="I2932" s="231"/>
      <c r="J2932" s="231"/>
    </row>
    <row r="2933" spans="9:10" x14ac:dyDescent="0.3">
      <c r="I2933" s="231"/>
      <c r="J2933" s="231"/>
    </row>
    <row r="2934" spans="9:10" x14ac:dyDescent="0.3">
      <c r="I2934" s="231"/>
      <c r="J2934" s="231"/>
    </row>
    <row r="2935" spans="9:10" x14ac:dyDescent="0.3">
      <c r="I2935" s="231"/>
      <c r="J2935" s="231"/>
    </row>
    <row r="2936" spans="9:10" x14ac:dyDescent="0.3">
      <c r="I2936" s="231"/>
      <c r="J2936" s="231"/>
    </row>
    <row r="2937" spans="9:10" x14ac:dyDescent="0.3">
      <c r="I2937" s="231"/>
      <c r="J2937" s="231"/>
    </row>
    <row r="2938" spans="9:10" x14ac:dyDescent="0.3">
      <c r="I2938" s="231"/>
      <c r="J2938" s="231"/>
    </row>
    <row r="2939" spans="9:10" x14ac:dyDescent="0.3">
      <c r="I2939" s="231"/>
      <c r="J2939" s="231"/>
    </row>
    <row r="2940" spans="9:10" x14ac:dyDescent="0.3">
      <c r="I2940" s="231"/>
      <c r="J2940" s="231"/>
    </row>
    <row r="2941" spans="9:10" x14ac:dyDescent="0.3">
      <c r="I2941" s="231"/>
      <c r="J2941" s="231"/>
    </row>
    <row r="2942" spans="9:10" x14ac:dyDescent="0.3">
      <c r="I2942" s="231"/>
      <c r="J2942" s="231"/>
    </row>
    <row r="2943" spans="9:10" x14ac:dyDescent="0.3">
      <c r="I2943" s="231"/>
      <c r="J2943" s="231"/>
    </row>
    <row r="2944" spans="9:10" x14ac:dyDescent="0.3">
      <c r="I2944" s="231"/>
      <c r="J2944" s="231"/>
    </row>
    <row r="2945" spans="9:10" x14ac:dyDescent="0.3">
      <c r="I2945" s="231"/>
      <c r="J2945" s="231"/>
    </row>
    <row r="2946" spans="9:10" x14ac:dyDescent="0.3">
      <c r="I2946" s="231"/>
      <c r="J2946" s="231"/>
    </row>
    <row r="2947" spans="9:10" x14ac:dyDescent="0.3">
      <c r="I2947" s="231"/>
      <c r="J2947" s="231"/>
    </row>
    <row r="2948" spans="9:10" x14ac:dyDescent="0.3">
      <c r="I2948" s="231"/>
      <c r="J2948" s="231"/>
    </row>
    <row r="2949" spans="9:10" x14ac:dyDescent="0.3">
      <c r="I2949" s="231"/>
      <c r="J2949" s="231"/>
    </row>
    <row r="2950" spans="9:10" x14ac:dyDescent="0.3">
      <c r="I2950" s="231"/>
      <c r="J2950" s="231"/>
    </row>
    <row r="2951" spans="9:10" x14ac:dyDescent="0.3">
      <c r="I2951" s="231"/>
      <c r="J2951" s="231"/>
    </row>
    <row r="2952" spans="9:10" x14ac:dyDescent="0.3">
      <c r="I2952" s="231"/>
      <c r="J2952" s="231"/>
    </row>
    <row r="2953" spans="9:10" x14ac:dyDescent="0.3">
      <c r="I2953" s="231"/>
      <c r="J2953" s="231"/>
    </row>
    <row r="2954" spans="9:10" x14ac:dyDescent="0.3">
      <c r="I2954" s="231"/>
      <c r="J2954" s="231"/>
    </row>
    <row r="2955" spans="9:10" x14ac:dyDescent="0.3">
      <c r="I2955" s="231"/>
      <c r="J2955" s="231"/>
    </row>
    <row r="2956" spans="9:10" x14ac:dyDescent="0.3">
      <c r="I2956" s="231"/>
      <c r="J2956" s="231"/>
    </row>
    <row r="2957" spans="9:10" x14ac:dyDescent="0.3">
      <c r="I2957" s="231"/>
      <c r="J2957" s="231"/>
    </row>
    <row r="2958" spans="9:10" x14ac:dyDescent="0.3">
      <c r="I2958" s="231"/>
      <c r="J2958" s="231"/>
    </row>
    <row r="2959" spans="9:10" x14ac:dyDescent="0.3">
      <c r="I2959" s="231"/>
      <c r="J2959" s="231"/>
    </row>
    <row r="2960" spans="9:10" x14ac:dyDescent="0.3">
      <c r="I2960" s="231"/>
      <c r="J2960" s="231"/>
    </row>
    <row r="2961" spans="9:10" x14ac:dyDescent="0.3">
      <c r="I2961" s="231"/>
      <c r="J2961" s="231"/>
    </row>
    <row r="2962" spans="9:10" x14ac:dyDescent="0.3">
      <c r="I2962" s="231"/>
      <c r="J2962" s="231"/>
    </row>
    <row r="2963" spans="9:10" x14ac:dyDescent="0.3">
      <c r="I2963" s="231"/>
      <c r="J2963" s="231"/>
    </row>
    <row r="2964" spans="9:10" x14ac:dyDescent="0.3">
      <c r="I2964" s="231"/>
      <c r="J2964" s="231"/>
    </row>
    <row r="2965" spans="9:10" x14ac:dyDescent="0.3">
      <c r="I2965" s="231"/>
      <c r="J2965" s="231"/>
    </row>
    <row r="2966" spans="9:10" x14ac:dyDescent="0.3">
      <c r="I2966" s="231"/>
      <c r="J2966" s="231"/>
    </row>
    <row r="2967" spans="9:10" x14ac:dyDescent="0.3">
      <c r="I2967" s="231"/>
      <c r="J2967" s="231"/>
    </row>
    <row r="2968" spans="9:10" x14ac:dyDescent="0.3">
      <c r="I2968" s="231"/>
      <c r="J2968" s="231"/>
    </row>
    <row r="2969" spans="9:10" x14ac:dyDescent="0.3">
      <c r="I2969" s="231"/>
      <c r="J2969" s="231"/>
    </row>
    <row r="2970" spans="9:10" x14ac:dyDescent="0.3">
      <c r="I2970" s="231"/>
      <c r="J2970" s="231"/>
    </row>
    <row r="2971" spans="9:10" x14ac:dyDescent="0.3">
      <c r="I2971" s="231"/>
      <c r="J2971" s="231"/>
    </row>
    <row r="2972" spans="9:10" x14ac:dyDescent="0.3">
      <c r="I2972" s="231"/>
      <c r="J2972" s="231"/>
    </row>
    <row r="2973" spans="9:10" x14ac:dyDescent="0.3">
      <c r="I2973" s="231"/>
      <c r="J2973" s="231"/>
    </row>
    <row r="2974" spans="9:10" x14ac:dyDescent="0.3">
      <c r="I2974" s="231"/>
      <c r="J2974" s="231"/>
    </row>
    <row r="2975" spans="9:10" x14ac:dyDescent="0.3">
      <c r="I2975" s="231"/>
      <c r="J2975" s="231"/>
    </row>
    <row r="2976" spans="9:10" x14ac:dyDescent="0.3">
      <c r="I2976" s="231"/>
      <c r="J2976" s="231"/>
    </row>
    <row r="2977" spans="9:10" x14ac:dyDescent="0.3">
      <c r="I2977" s="231"/>
      <c r="J2977" s="231"/>
    </row>
    <row r="2978" spans="9:10" x14ac:dyDescent="0.3">
      <c r="I2978" s="231"/>
      <c r="J2978" s="231"/>
    </row>
    <row r="2979" spans="9:10" x14ac:dyDescent="0.3">
      <c r="I2979" s="231"/>
      <c r="J2979" s="231"/>
    </row>
    <row r="2980" spans="9:10" x14ac:dyDescent="0.3">
      <c r="I2980" s="231"/>
      <c r="J2980" s="231"/>
    </row>
    <row r="2981" spans="9:10" x14ac:dyDescent="0.3">
      <c r="I2981" s="231"/>
      <c r="J2981" s="231"/>
    </row>
    <row r="2982" spans="9:10" x14ac:dyDescent="0.3">
      <c r="I2982" s="231"/>
      <c r="J2982" s="231"/>
    </row>
    <row r="2983" spans="9:10" x14ac:dyDescent="0.3">
      <c r="I2983" s="231"/>
      <c r="J2983" s="231"/>
    </row>
    <row r="2984" spans="9:10" x14ac:dyDescent="0.3">
      <c r="I2984" s="231"/>
      <c r="J2984" s="231"/>
    </row>
    <row r="2985" spans="9:10" x14ac:dyDescent="0.3">
      <c r="I2985" s="231"/>
      <c r="J2985" s="231"/>
    </row>
    <row r="2986" spans="9:10" x14ac:dyDescent="0.3">
      <c r="I2986" s="231"/>
      <c r="J2986" s="231"/>
    </row>
    <row r="2987" spans="9:10" x14ac:dyDescent="0.3">
      <c r="I2987" s="231"/>
      <c r="J2987" s="231"/>
    </row>
    <row r="2988" spans="9:10" x14ac:dyDescent="0.3">
      <c r="I2988" s="231"/>
      <c r="J2988" s="231"/>
    </row>
    <row r="2989" spans="9:10" x14ac:dyDescent="0.3">
      <c r="I2989" s="231"/>
      <c r="J2989" s="231"/>
    </row>
    <row r="2990" spans="9:10" x14ac:dyDescent="0.3">
      <c r="I2990" s="231"/>
      <c r="J2990" s="231"/>
    </row>
    <row r="2991" spans="9:10" x14ac:dyDescent="0.3">
      <c r="I2991" s="231"/>
      <c r="J2991" s="231"/>
    </row>
    <row r="2992" spans="9:10" x14ac:dyDescent="0.3">
      <c r="I2992" s="231"/>
      <c r="J2992" s="231"/>
    </row>
    <row r="2993" spans="9:10" x14ac:dyDescent="0.3">
      <c r="I2993" s="231"/>
      <c r="J2993" s="231"/>
    </row>
    <row r="2994" spans="9:10" x14ac:dyDescent="0.3">
      <c r="I2994" s="231"/>
      <c r="J2994" s="231"/>
    </row>
    <row r="2995" spans="9:10" x14ac:dyDescent="0.3">
      <c r="I2995" s="231"/>
      <c r="J2995" s="231"/>
    </row>
    <row r="2996" spans="9:10" x14ac:dyDescent="0.3">
      <c r="I2996" s="231"/>
      <c r="J2996" s="231"/>
    </row>
    <row r="2997" spans="9:10" x14ac:dyDescent="0.3">
      <c r="I2997" s="231"/>
      <c r="J2997" s="231"/>
    </row>
    <row r="2998" spans="9:10" x14ac:dyDescent="0.3">
      <c r="I2998" s="231"/>
      <c r="J2998" s="231"/>
    </row>
    <row r="2999" spans="9:10" x14ac:dyDescent="0.3">
      <c r="I2999" s="231"/>
      <c r="J2999" s="231"/>
    </row>
    <row r="3000" spans="9:10" x14ac:dyDescent="0.3">
      <c r="I3000" s="231"/>
      <c r="J3000" s="231"/>
    </row>
    <row r="3001" spans="9:10" x14ac:dyDescent="0.3">
      <c r="I3001" s="231"/>
      <c r="J3001" s="231"/>
    </row>
    <row r="3002" spans="9:10" x14ac:dyDescent="0.3">
      <c r="I3002" s="231"/>
      <c r="J3002" s="231"/>
    </row>
    <row r="3003" spans="9:10" x14ac:dyDescent="0.3">
      <c r="I3003" s="231"/>
      <c r="J3003" s="231"/>
    </row>
    <row r="3004" spans="9:10" x14ac:dyDescent="0.3">
      <c r="I3004" s="231"/>
      <c r="J3004" s="231"/>
    </row>
    <row r="3005" spans="9:10" x14ac:dyDescent="0.3">
      <c r="I3005" s="231"/>
      <c r="J3005" s="231"/>
    </row>
    <row r="3006" spans="9:10" x14ac:dyDescent="0.3">
      <c r="I3006" s="231"/>
      <c r="J3006" s="231"/>
    </row>
    <row r="3007" spans="9:10" x14ac:dyDescent="0.3">
      <c r="I3007" s="231"/>
      <c r="J3007" s="231"/>
    </row>
    <row r="3008" spans="9:10" x14ac:dyDescent="0.3">
      <c r="I3008" s="231"/>
      <c r="J3008" s="231"/>
    </row>
    <row r="3009" spans="9:10" x14ac:dyDescent="0.3">
      <c r="I3009" s="231"/>
      <c r="J3009" s="231"/>
    </row>
    <row r="3010" spans="9:10" x14ac:dyDescent="0.3">
      <c r="I3010" s="231"/>
      <c r="J3010" s="231"/>
    </row>
    <row r="3011" spans="9:10" x14ac:dyDescent="0.3">
      <c r="I3011" s="231"/>
      <c r="J3011" s="231"/>
    </row>
    <row r="3012" spans="9:10" x14ac:dyDescent="0.3">
      <c r="I3012" s="231"/>
      <c r="J3012" s="231"/>
    </row>
    <row r="3013" spans="9:10" x14ac:dyDescent="0.3">
      <c r="I3013" s="231"/>
      <c r="J3013" s="231"/>
    </row>
    <row r="3014" spans="9:10" x14ac:dyDescent="0.3">
      <c r="I3014" s="231"/>
      <c r="J3014" s="231"/>
    </row>
    <row r="3015" spans="9:10" x14ac:dyDescent="0.3">
      <c r="I3015" s="231"/>
      <c r="J3015" s="231"/>
    </row>
    <row r="3016" spans="9:10" x14ac:dyDescent="0.3">
      <c r="I3016" s="231"/>
      <c r="J3016" s="231"/>
    </row>
    <row r="3017" spans="9:10" x14ac:dyDescent="0.3">
      <c r="I3017" s="231"/>
      <c r="J3017" s="231"/>
    </row>
    <row r="3018" spans="9:10" x14ac:dyDescent="0.3">
      <c r="I3018" s="231"/>
      <c r="J3018" s="231"/>
    </row>
    <row r="3019" spans="9:10" x14ac:dyDescent="0.3">
      <c r="I3019" s="231"/>
      <c r="J3019" s="231"/>
    </row>
    <row r="3020" spans="9:10" x14ac:dyDescent="0.3">
      <c r="I3020" s="231"/>
      <c r="J3020" s="231"/>
    </row>
    <row r="3021" spans="9:10" x14ac:dyDescent="0.3">
      <c r="I3021" s="231"/>
      <c r="J3021" s="231"/>
    </row>
    <row r="3022" spans="9:10" x14ac:dyDescent="0.3">
      <c r="I3022" s="231"/>
      <c r="J3022" s="231"/>
    </row>
    <row r="3023" spans="9:10" x14ac:dyDescent="0.3">
      <c r="I3023" s="231"/>
      <c r="J3023" s="231"/>
    </row>
    <row r="3024" spans="9:10" x14ac:dyDescent="0.3">
      <c r="I3024" s="231"/>
      <c r="J3024" s="231"/>
    </row>
    <row r="3025" spans="9:10" x14ac:dyDescent="0.3">
      <c r="I3025" s="231"/>
      <c r="J3025" s="231"/>
    </row>
    <row r="3026" spans="9:10" x14ac:dyDescent="0.3">
      <c r="I3026" s="231"/>
      <c r="J3026" s="231"/>
    </row>
    <row r="3027" spans="9:10" x14ac:dyDescent="0.3">
      <c r="I3027" s="231"/>
      <c r="J3027" s="231"/>
    </row>
    <row r="3028" spans="9:10" x14ac:dyDescent="0.3">
      <c r="I3028" s="231"/>
      <c r="J3028" s="231"/>
    </row>
    <row r="3029" spans="9:10" x14ac:dyDescent="0.3">
      <c r="I3029" s="231"/>
      <c r="J3029" s="231"/>
    </row>
    <row r="3030" spans="9:10" x14ac:dyDescent="0.3">
      <c r="I3030" s="231"/>
      <c r="J3030" s="231"/>
    </row>
    <row r="3031" spans="9:10" x14ac:dyDescent="0.3">
      <c r="I3031" s="231"/>
      <c r="J3031" s="231"/>
    </row>
    <row r="3032" spans="9:10" x14ac:dyDescent="0.3">
      <c r="I3032" s="231"/>
      <c r="J3032" s="231"/>
    </row>
    <row r="3033" spans="9:10" x14ac:dyDescent="0.3">
      <c r="I3033" s="231"/>
      <c r="J3033" s="231"/>
    </row>
    <row r="3034" spans="9:10" x14ac:dyDescent="0.3">
      <c r="I3034" s="231"/>
      <c r="J3034" s="231"/>
    </row>
    <row r="3035" spans="9:10" x14ac:dyDescent="0.3">
      <c r="I3035" s="231"/>
      <c r="J3035" s="231"/>
    </row>
    <row r="3036" spans="9:10" x14ac:dyDescent="0.3">
      <c r="I3036" s="231"/>
      <c r="J3036" s="231"/>
    </row>
    <row r="3037" spans="9:10" x14ac:dyDescent="0.3">
      <c r="I3037" s="231"/>
      <c r="J3037" s="231"/>
    </row>
    <row r="3038" spans="9:10" x14ac:dyDescent="0.3">
      <c r="I3038" s="231"/>
      <c r="J3038" s="231"/>
    </row>
    <row r="3039" spans="9:10" x14ac:dyDescent="0.3">
      <c r="I3039" s="231"/>
      <c r="J3039" s="231"/>
    </row>
    <row r="3040" spans="9:10" x14ac:dyDescent="0.3">
      <c r="I3040" s="231"/>
      <c r="J3040" s="231"/>
    </row>
    <row r="3041" spans="9:10" x14ac:dyDescent="0.3">
      <c r="I3041" s="231"/>
      <c r="J3041" s="231"/>
    </row>
    <row r="3042" spans="9:10" x14ac:dyDescent="0.3">
      <c r="I3042" s="231"/>
      <c r="J3042" s="231"/>
    </row>
    <row r="3043" spans="9:10" x14ac:dyDescent="0.3">
      <c r="I3043" s="231"/>
      <c r="J3043" s="231"/>
    </row>
    <row r="3044" spans="9:10" x14ac:dyDescent="0.3">
      <c r="I3044" s="231"/>
      <c r="J3044" s="231"/>
    </row>
    <row r="3045" spans="9:10" x14ac:dyDescent="0.3">
      <c r="I3045" s="231"/>
      <c r="J3045" s="231"/>
    </row>
    <row r="3046" spans="9:10" x14ac:dyDescent="0.3">
      <c r="I3046" s="231"/>
      <c r="J3046" s="231"/>
    </row>
    <row r="3047" spans="9:10" x14ac:dyDescent="0.3">
      <c r="I3047" s="231"/>
      <c r="J3047" s="231"/>
    </row>
    <row r="3048" spans="9:10" x14ac:dyDescent="0.3">
      <c r="I3048" s="231"/>
      <c r="J3048" s="231"/>
    </row>
    <row r="3049" spans="9:10" x14ac:dyDescent="0.3">
      <c r="I3049" s="231"/>
      <c r="J3049" s="231"/>
    </row>
    <row r="3050" spans="9:10" x14ac:dyDescent="0.3">
      <c r="I3050" s="231"/>
      <c r="J3050" s="231"/>
    </row>
    <row r="3051" spans="9:10" x14ac:dyDescent="0.3">
      <c r="I3051" s="231"/>
      <c r="J3051" s="231"/>
    </row>
    <row r="3052" spans="9:10" x14ac:dyDescent="0.3">
      <c r="I3052" s="231"/>
      <c r="J3052" s="231"/>
    </row>
    <row r="3053" spans="9:10" x14ac:dyDescent="0.3">
      <c r="I3053" s="231"/>
      <c r="J3053" s="231"/>
    </row>
    <row r="3054" spans="9:10" x14ac:dyDescent="0.3">
      <c r="I3054" s="231"/>
      <c r="J3054" s="231"/>
    </row>
    <row r="3055" spans="9:10" x14ac:dyDescent="0.3">
      <c r="I3055" s="231"/>
      <c r="J3055" s="231"/>
    </row>
    <row r="3056" spans="9:10" x14ac:dyDescent="0.3">
      <c r="I3056" s="231"/>
      <c r="J3056" s="231"/>
    </row>
    <row r="3057" spans="9:10" x14ac:dyDescent="0.3">
      <c r="I3057" s="231"/>
      <c r="J3057" s="231"/>
    </row>
    <row r="3058" spans="9:10" x14ac:dyDescent="0.3">
      <c r="I3058" s="231"/>
      <c r="J3058" s="231"/>
    </row>
    <row r="3059" spans="9:10" x14ac:dyDescent="0.3">
      <c r="I3059" s="231"/>
      <c r="J3059" s="231"/>
    </row>
    <row r="3060" spans="9:10" x14ac:dyDescent="0.3">
      <c r="I3060" s="231"/>
      <c r="J3060" s="231"/>
    </row>
    <row r="3061" spans="9:10" x14ac:dyDescent="0.3">
      <c r="I3061" s="231"/>
      <c r="J3061" s="231"/>
    </row>
    <row r="3062" spans="9:10" x14ac:dyDescent="0.3">
      <c r="I3062" s="231"/>
      <c r="J3062" s="231"/>
    </row>
    <row r="3063" spans="9:10" x14ac:dyDescent="0.3">
      <c r="I3063" s="231"/>
      <c r="J3063" s="231"/>
    </row>
    <row r="3064" spans="9:10" x14ac:dyDescent="0.3">
      <c r="I3064" s="231"/>
      <c r="J3064" s="231"/>
    </row>
    <row r="3065" spans="9:10" x14ac:dyDescent="0.3">
      <c r="I3065" s="231"/>
      <c r="J3065" s="231"/>
    </row>
    <row r="3066" spans="9:10" x14ac:dyDescent="0.3">
      <c r="I3066" s="231"/>
      <c r="J3066" s="231"/>
    </row>
    <row r="3067" spans="9:10" x14ac:dyDescent="0.3">
      <c r="I3067" s="231"/>
      <c r="J3067" s="231"/>
    </row>
    <row r="3068" spans="9:10" x14ac:dyDescent="0.3">
      <c r="I3068" s="231"/>
      <c r="J3068" s="231"/>
    </row>
    <row r="3069" spans="9:10" x14ac:dyDescent="0.3">
      <c r="I3069" s="231"/>
      <c r="J3069" s="231"/>
    </row>
    <row r="3070" spans="9:10" x14ac:dyDescent="0.3">
      <c r="I3070" s="231"/>
      <c r="J3070" s="231"/>
    </row>
    <row r="3071" spans="9:10" x14ac:dyDescent="0.3">
      <c r="I3071" s="231"/>
      <c r="J3071" s="231"/>
    </row>
    <row r="3072" spans="9:10" x14ac:dyDescent="0.3">
      <c r="I3072" s="231"/>
      <c r="J3072" s="231"/>
    </row>
    <row r="3073" spans="9:10" x14ac:dyDescent="0.3">
      <c r="I3073" s="231"/>
      <c r="J3073" s="231"/>
    </row>
    <row r="3074" spans="9:10" x14ac:dyDescent="0.3">
      <c r="I3074" s="231"/>
      <c r="J3074" s="231"/>
    </row>
    <row r="3075" spans="9:10" x14ac:dyDescent="0.3">
      <c r="I3075" s="231"/>
      <c r="J3075" s="231"/>
    </row>
    <row r="3076" spans="9:10" x14ac:dyDescent="0.3">
      <c r="I3076" s="231"/>
      <c r="J3076" s="231"/>
    </row>
    <row r="3077" spans="9:10" x14ac:dyDescent="0.3">
      <c r="I3077" s="231"/>
      <c r="J3077" s="231"/>
    </row>
    <row r="3078" spans="9:10" x14ac:dyDescent="0.3">
      <c r="I3078" s="231"/>
      <c r="J3078" s="231"/>
    </row>
    <row r="3079" spans="9:10" x14ac:dyDescent="0.3">
      <c r="I3079" s="231"/>
      <c r="J3079" s="231"/>
    </row>
    <row r="3080" spans="9:10" x14ac:dyDescent="0.3">
      <c r="I3080" s="231"/>
      <c r="J3080" s="231"/>
    </row>
    <row r="3081" spans="9:10" x14ac:dyDescent="0.3">
      <c r="I3081" s="231"/>
      <c r="J3081" s="231"/>
    </row>
    <row r="3082" spans="9:10" x14ac:dyDescent="0.3">
      <c r="I3082" s="231"/>
      <c r="J3082" s="231"/>
    </row>
    <row r="3083" spans="9:10" x14ac:dyDescent="0.3">
      <c r="I3083" s="231"/>
      <c r="J3083" s="231"/>
    </row>
    <row r="3084" spans="9:10" x14ac:dyDescent="0.3">
      <c r="I3084" s="231"/>
      <c r="J3084" s="231"/>
    </row>
    <row r="3085" spans="9:10" x14ac:dyDescent="0.3">
      <c r="I3085" s="231"/>
      <c r="J3085" s="231"/>
    </row>
    <row r="3086" spans="9:10" x14ac:dyDescent="0.3">
      <c r="I3086" s="231"/>
      <c r="J3086" s="231"/>
    </row>
    <row r="3087" spans="9:10" x14ac:dyDescent="0.3">
      <c r="I3087" s="231"/>
      <c r="J3087" s="231"/>
    </row>
    <row r="3088" spans="9:10" x14ac:dyDescent="0.3">
      <c r="I3088" s="231"/>
      <c r="J3088" s="231"/>
    </row>
    <row r="3089" spans="9:10" x14ac:dyDescent="0.3">
      <c r="I3089" s="231"/>
      <c r="J3089" s="231"/>
    </row>
    <row r="3090" spans="9:10" x14ac:dyDescent="0.3">
      <c r="I3090" s="231"/>
      <c r="J3090" s="231"/>
    </row>
    <row r="3091" spans="9:10" x14ac:dyDescent="0.3">
      <c r="I3091" s="231"/>
      <c r="J3091" s="231"/>
    </row>
    <row r="3092" spans="9:10" x14ac:dyDescent="0.3">
      <c r="I3092" s="231"/>
      <c r="J3092" s="231"/>
    </row>
    <row r="3093" spans="9:10" x14ac:dyDescent="0.3">
      <c r="I3093" s="231"/>
      <c r="J3093" s="231"/>
    </row>
    <row r="3094" spans="9:10" x14ac:dyDescent="0.3">
      <c r="I3094" s="231"/>
      <c r="J3094" s="231"/>
    </row>
    <row r="3095" spans="9:10" x14ac:dyDescent="0.3">
      <c r="I3095" s="231"/>
      <c r="J3095" s="231"/>
    </row>
    <row r="3096" spans="9:10" x14ac:dyDescent="0.3">
      <c r="I3096" s="231"/>
      <c r="J3096" s="231"/>
    </row>
    <row r="3097" spans="9:10" x14ac:dyDescent="0.3">
      <c r="I3097" s="231"/>
      <c r="J3097" s="231"/>
    </row>
    <row r="3098" spans="9:10" x14ac:dyDescent="0.3">
      <c r="I3098" s="231"/>
      <c r="J3098" s="231"/>
    </row>
    <row r="3099" spans="9:10" x14ac:dyDescent="0.3">
      <c r="I3099" s="231"/>
      <c r="J3099" s="231"/>
    </row>
    <row r="3100" spans="9:10" x14ac:dyDescent="0.3">
      <c r="I3100" s="231"/>
      <c r="J3100" s="231"/>
    </row>
    <row r="3101" spans="9:10" x14ac:dyDescent="0.3">
      <c r="I3101" s="231"/>
      <c r="J3101" s="231"/>
    </row>
    <row r="3102" spans="9:10" x14ac:dyDescent="0.3">
      <c r="I3102" s="231"/>
      <c r="J3102" s="231"/>
    </row>
    <row r="3103" spans="9:10" x14ac:dyDescent="0.3">
      <c r="I3103" s="231"/>
      <c r="J3103" s="231"/>
    </row>
    <row r="3104" spans="9:10" x14ac:dyDescent="0.3">
      <c r="I3104" s="231"/>
      <c r="J3104" s="231"/>
    </row>
    <row r="3105" spans="9:10" x14ac:dyDescent="0.3">
      <c r="I3105" s="231"/>
      <c r="J3105" s="231"/>
    </row>
    <row r="3106" spans="9:10" x14ac:dyDescent="0.3">
      <c r="I3106" s="231"/>
      <c r="J3106" s="231"/>
    </row>
    <row r="3107" spans="9:10" x14ac:dyDescent="0.3">
      <c r="I3107" s="231"/>
      <c r="J3107" s="231"/>
    </row>
    <row r="3108" spans="9:10" x14ac:dyDescent="0.3">
      <c r="I3108" s="231"/>
      <c r="J3108" s="231"/>
    </row>
    <row r="3109" spans="9:10" x14ac:dyDescent="0.3">
      <c r="I3109" s="231"/>
      <c r="J3109" s="231"/>
    </row>
    <row r="3110" spans="9:10" x14ac:dyDescent="0.3">
      <c r="I3110" s="231"/>
      <c r="J3110" s="231"/>
    </row>
    <row r="3111" spans="9:10" x14ac:dyDescent="0.3">
      <c r="I3111" s="231"/>
      <c r="J3111" s="231"/>
    </row>
    <row r="3112" spans="9:10" x14ac:dyDescent="0.3">
      <c r="I3112" s="231"/>
      <c r="J3112" s="231"/>
    </row>
    <row r="3113" spans="9:10" x14ac:dyDescent="0.3">
      <c r="I3113" s="231"/>
      <c r="J3113" s="231"/>
    </row>
    <row r="3114" spans="9:10" x14ac:dyDescent="0.3">
      <c r="I3114" s="231"/>
      <c r="J3114" s="231"/>
    </row>
    <row r="3115" spans="9:10" x14ac:dyDescent="0.3">
      <c r="I3115" s="231"/>
      <c r="J3115" s="231"/>
    </row>
    <row r="3116" spans="9:10" x14ac:dyDescent="0.3">
      <c r="I3116" s="231"/>
      <c r="J3116" s="231"/>
    </row>
    <row r="3117" spans="9:10" x14ac:dyDescent="0.3">
      <c r="I3117" s="231"/>
      <c r="J3117" s="231"/>
    </row>
    <row r="3118" spans="9:10" x14ac:dyDescent="0.3">
      <c r="I3118" s="231"/>
      <c r="J3118" s="231"/>
    </row>
    <row r="3119" spans="9:10" x14ac:dyDescent="0.3">
      <c r="I3119" s="231"/>
      <c r="J3119" s="231"/>
    </row>
    <row r="3120" spans="9:10" x14ac:dyDescent="0.3">
      <c r="I3120" s="231"/>
      <c r="J3120" s="231"/>
    </row>
    <row r="3121" spans="9:10" x14ac:dyDescent="0.3">
      <c r="I3121" s="231"/>
      <c r="J3121" s="231"/>
    </row>
    <row r="3122" spans="9:10" x14ac:dyDescent="0.3">
      <c r="I3122" s="231"/>
      <c r="J3122" s="231"/>
    </row>
    <row r="3123" spans="9:10" x14ac:dyDescent="0.3">
      <c r="I3123" s="231"/>
      <c r="J3123" s="231"/>
    </row>
    <row r="3124" spans="9:10" x14ac:dyDescent="0.3">
      <c r="I3124" s="231"/>
      <c r="J3124" s="231"/>
    </row>
    <row r="3125" spans="9:10" x14ac:dyDescent="0.3">
      <c r="I3125" s="231"/>
      <c r="J3125" s="231"/>
    </row>
    <row r="3126" spans="9:10" x14ac:dyDescent="0.3">
      <c r="I3126" s="231"/>
      <c r="J3126" s="231"/>
    </row>
    <row r="3127" spans="9:10" x14ac:dyDescent="0.3">
      <c r="I3127" s="231"/>
      <c r="J3127" s="231"/>
    </row>
    <row r="3128" spans="9:10" x14ac:dyDescent="0.3">
      <c r="I3128" s="231"/>
      <c r="J3128" s="231"/>
    </row>
    <row r="3129" spans="9:10" x14ac:dyDescent="0.3">
      <c r="I3129" s="231"/>
      <c r="J3129" s="231"/>
    </row>
    <row r="3130" spans="9:10" x14ac:dyDescent="0.3">
      <c r="I3130" s="231"/>
      <c r="J3130" s="231"/>
    </row>
    <row r="3131" spans="9:10" x14ac:dyDescent="0.3">
      <c r="I3131" s="231"/>
      <c r="J3131" s="231"/>
    </row>
    <row r="3132" spans="9:10" x14ac:dyDescent="0.3">
      <c r="I3132" s="231"/>
      <c r="J3132" s="231"/>
    </row>
    <row r="3133" spans="9:10" x14ac:dyDescent="0.3">
      <c r="I3133" s="231"/>
      <c r="J3133" s="231"/>
    </row>
    <row r="3134" spans="9:10" x14ac:dyDescent="0.3">
      <c r="I3134" s="231"/>
      <c r="J3134" s="231"/>
    </row>
    <row r="3135" spans="9:10" x14ac:dyDescent="0.3">
      <c r="I3135" s="231"/>
      <c r="J3135" s="231"/>
    </row>
    <row r="3136" spans="9:10" x14ac:dyDescent="0.3">
      <c r="I3136" s="231"/>
      <c r="J3136" s="231"/>
    </row>
    <row r="3137" spans="9:10" x14ac:dyDescent="0.3">
      <c r="I3137" s="231"/>
      <c r="J3137" s="231"/>
    </row>
    <row r="3138" spans="9:10" x14ac:dyDescent="0.3">
      <c r="I3138" s="231"/>
      <c r="J3138" s="231"/>
    </row>
    <row r="3139" spans="9:10" x14ac:dyDescent="0.3">
      <c r="I3139" s="231"/>
      <c r="J3139" s="231"/>
    </row>
    <row r="3140" spans="9:10" x14ac:dyDescent="0.3">
      <c r="I3140" s="231"/>
      <c r="J3140" s="231"/>
    </row>
    <row r="3141" spans="9:10" x14ac:dyDescent="0.3">
      <c r="I3141" s="231"/>
      <c r="J3141" s="231"/>
    </row>
    <row r="3142" spans="9:10" x14ac:dyDescent="0.3">
      <c r="I3142" s="231"/>
      <c r="J3142" s="231"/>
    </row>
    <row r="3143" spans="9:10" x14ac:dyDescent="0.3">
      <c r="I3143" s="231"/>
      <c r="J3143" s="231"/>
    </row>
    <row r="3144" spans="9:10" x14ac:dyDescent="0.3">
      <c r="I3144" s="231"/>
      <c r="J3144" s="231"/>
    </row>
    <row r="3145" spans="9:10" x14ac:dyDescent="0.3">
      <c r="I3145" s="231"/>
      <c r="J3145" s="231"/>
    </row>
    <row r="3146" spans="9:10" x14ac:dyDescent="0.3">
      <c r="I3146" s="231"/>
      <c r="J3146" s="231"/>
    </row>
    <row r="3147" spans="9:10" x14ac:dyDescent="0.3">
      <c r="I3147" s="231"/>
      <c r="J3147" s="231"/>
    </row>
    <row r="3148" spans="9:10" x14ac:dyDescent="0.3">
      <c r="I3148" s="231"/>
      <c r="J3148" s="231"/>
    </row>
    <row r="3149" spans="9:10" x14ac:dyDescent="0.3">
      <c r="I3149" s="231"/>
      <c r="J3149" s="231"/>
    </row>
    <row r="3150" spans="9:10" x14ac:dyDescent="0.3">
      <c r="I3150" s="231"/>
      <c r="J3150" s="231"/>
    </row>
    <row r="3151" spans="9:10" x14ac:dyDescent="0.3">
      <c r="I3151" s="231"/>
      <c r="J3151" s="231"/>
    </row>
    <row r="3152" spans="9:10" x14ac:dyDescent="0.3">
      <c r="I3152" s="231"/>
      <c r="J3152" s="231"/>
    </row>
    <row r="3153" spans="9:10" x14ac:dyDescent="0.3">
      <c r="I3153" s="231"/>
      <c r="J3153" s="231"/>
    </row>
    <row r="3154" spans="9:10" x14ac:dyDescent="0.3">
      <c r="I3154" s="231"/>
      <c r="J3154" s="231"/>
    </row>
    <row r="3155" spans="9:10" x14ac:dyDescent="0.3">
      <c r="I3155" s="231"/>
      <c r="J3155" s="231"/>
    </row>
    <row r="3156" spans="9:10" x14ac:dyDescent="0.3">
      <c r="I3156" s="231"/>
      <c r="J3156" s="231"/>
    </row>
    <row r="3157" spans="9:10" x14ac:dyDescent="0.3">
      <c r="I3157" s="231"/>
      <c r="J3157" s="231"/>
    </row>
    <row r="3158" spans="9:10" x14ac:dyDescent="0.3">
      <c r="I3158" s="231"/>
      <c r="J3158" s="231"/>
    </row>
    <row r="3159" spans="9:10" x14ac:dyDescent="0.3">
      <c r="I3159" s="231"/>
      <c r="J3159" s="231"/>
    </row>
    <row r="3160" spans="9:10" x14ac:dyDescent="0.3">
      <c r="I3160" s="231"/>
      <c r="J3160" s="231"/>
    </row>
    <row r="3161" spans="9:10" x14ac:dyDescent="0.3">
      <c r="I3161" s="231"/>
      <c r="J3161" s="231"/>
    </row>
    <row r="3162" spans="9:10" x14ac:dyDescent="0.3">
      <c r="I3162" s="231"/>
      <c r="J3162" s="231"/>
    </row>
    <row r="3163" spans="9:10" x14ac:dyDescent="0.3">
      <c r="I3163" s="231"/>
      <c r="J3163" s="231"/>
    </row>
    <row r="3164" spans="9:10" x14ac:dyDescent="0.3">
      <c r="I3164" s="231"/>
      <c r="J3164" s="231"/>
    </row>
    <row r="3165" spans="9:10" x14ac:dyDescent="0.3">
      <c r="I3165" s="231"/>
      <c r="J3165" s="231"/>
    </row>
    <row r="3166" spans="9:10" x14ac:dyDescent="0.3">
      <c r="I3166" s="231"/>
      <c r="J3166" s="231"/>
    </row>
    <row r="3167" spans="9:10" x14ac:dyDescent="0.3">
      <c r="I3167" s="231"/>
      <c r="J3167" s="231"/>
    </row>
    <row r="3168" spans="9:10" x14ac:dyDescent="0.3">
      <c r="I3168" s="231"/>
      <c r="J3168" s="231"/>
    </row>
    <row r="3169" spans="9:10" x14ac:dyDescent="0.3">
      <c r="I3169" s="231"/>
      <c r="J3169" s="231"/>
    </row>
    <row r="3170" spans="9:10" x14ac:dyDescent="0.3">
      <c r="I3170" s="231"/>
      <c r="J3170" s="231"/>
    </row>
    <row r="3171" spans="9:10" x14ac:dyDescent="0.3">
      <c r="I3171" s="231"/>
      <c r="J3171" s="231"/>
    </row>
    <row r="3172" spans="9:10" x14ac:dyDescent="0.3">
      <c r="I3172" s="231"/>
      <c r="J3172" s="231"/>
    </row>
    <row r="3173" spans="9:10" x14ac:dyDescent="0.3">
      <c r="I3173" s="231"/>
      <c r="J3173" s="231"/>
    </row>
    <row r="3174" spans="9:10" x14ac:dyDescent="0.3">
      <c r="I3174" s="231"/>
      <c r="J3174" s="231"/>
    </row>
    <row r="3175" spans="9:10" x14ac:dyDescent="0.3">
      <c r="I3175" s="231"/>
      <c r="J3175" s="231"/>
    </row>
    <row r="3176" spans="9:10" x14ac:dyDescent="0.3">
      <c r="I3176" s="231"/>
      <c r="J3176" s="231"/>
    </row>
    <row r="3177" spans="9:10" x14ac:dyDescent="0.3">
      <c r="I3177" s="231"/>
      <c r="J3177" s="231"/>
    </row>
    <row r="3178" spans="9:10" x14ac:dyDescent="0.3">
      <c r="I3178" s="231"/>
      <c r="J3178" s="231"/>
    </row>
    <row r="3179" spans="9:10" x14ac:dyDescent="0.3">
      <c r="I3179" s="231"/>
      <c r="J3179" s="231"/>
    </row>
    <row r="3180" spans="9:10" x14ac:dyDescent="0.3">
      <c r="I3180" s="231"/>
      <c r="J3180" s="231"/>
    </row>
    <row r="3181" spans="9:10" x14ac:dyDescent="0.3">
      <c r="I3181" s="231"/>
      <c r="J3181" s="231"/>
    </row>
    <row r="3182" spans="9:10" x14ac:dyDescent="0.3">
      <c r="I3182" s="231"/>
      <c r="J3182" s="231"/>
    </row>
    <row r="3183" spans="9:10" x14ac:dyDescent="0.3">
      <c r="I3183" s="231"/>
      <c r="J3183" s="231"/>
    </row>
    <row r="3184" spans="9:10" x14ac:dyDescent="0.3">
      <c r="I3184" s="231"/>
      <c r="J3184" s="231"/>
    </row>
    <row r="3185" spans="9:10" x14ac:dyDescent="0.3">
      <c r="I3185" s="231"/>
      <c r="J3185" s="231"/>
    </row>
    <row r="3186" spans="9:10" x14ac:dyDescent="0.3">
      <c r="I3186" s="231"/>
      <c r="J3186" s="231"/>
    </row>
    <row r="3187" spans="9:10" x14ac:dyDescent="0.3">
      <c r="I3187" s="231"/>
      <c r="J3187" s="231"/>
    </row>
    <row r="3188" spans="9:10" x14ac:dyDescent="0.3">
      <c r="I3188" s="231"/>
      <c r="J3188" s="231"/>
    </row>
    <row r="3189" spans="9:10" x14ac:dyDescent="0.3">
      <c r="I3189" s="231"/>
      <c r="J3189" s="231"/>
    </row>
    <row r="3190" spans="9:10" x14ac:dyDescent="0.3">
      <c r="I3190" s="231"/>
      <c r="J3190" s="231"/>
    </row>
    <row r="3191" spans="9:10" x14ac:dyDescent="0.3">
      <c r="I3191" s="231"/>
      <c r="J3191" s="231"/>
    </row>
    <row r="3192" spans="9:10" x14ac:dyDescent="0.3">
      <c r="I3192" s="231"/>
      <c r="J3192" s="231"/>
    </row>
    <row r="3193" spans="9:10" x14ac:dyDescent="0.3">
      <c r="I3193" s="231"/>
      <c r="J3193" s="231"/>
    </row>
    <row r="3194" spans="9:10" x14ac:dyDescent="0.3">
      <c r="I3194" s="231"/>
      <c r="J3194" s="231"/>
    </row>
    <row r="3195" spans="9:10" x14ac:dyDescent="0.3">
      <c r="I3195" s="231"/>
      <c r="J3195" s="231"/>
    </row>
    <row r="3196" spans="9:10" x14ac:dyDescent="0.3">
      <c r="I3196" s="231"/>
      <c r="J3196" s="231"/>
    </row>
    <row r="3197" spans="9:10" x14ac:dyDescent="0.3">
      <c r="I3197" s="231"/>
      <c r="J3197" s="231"/>
    </row>
    <row r="3198" spans="9:10" x14ac:dyDescent="0.3">
      <c r="I3198" s="231"/>
      <c r="J3198" s="231"/>
    </row>
    <row r="3199" spans="9:10" x14ac:dyDescent="0.3">
      <c r="I3199" s="231"/>
      <c r="J3199" s="231"/>
    </row>
    <row r="3200" spans="9:10" x14ac:dyDescent="0.3">
      <c r="I3200" s="231"/>
      <c r="J3200" s="231"/>
    </row>
    <row r="3201" spans="9:10" x14ac:dyDescent="0.3">
      <c r="I3201" s="231"/>
      <c r="J3201" s="231"/>
    </row>
    <row r="3202" spans="9:10" x14ac:dyDescent="0.3">
      <c r="I3202" s="231"/>
      <c r="J3202" s="231"/>
    </row>
    <row r="3203" spans="9:10" x14ac:dyDescent="0.3">
      <c r="I3203" s="231"/>
      <c r="J3203" s="231"/>
    </row>
    <row r="3204" spans="9:10" x14ac:dyDescent="0.3">
      <c r="I3204" s="231"/>
      <c r="J3204" s="231"/>
    </row>
    <row r="3205" spans="9:10" x14ac:dyDescent="0.3">
      <c r="I3205" s="231"/>
      <c r="J3205" s="231"/>
    </row>
    <row r="3206" spans="9:10" x14ac:dyDescent="0.3">
      <c r="I3206" s="231"/>
      <c r="J3206" s="231"/>
    </row>
    <row r="3207" spans="9:10" x14ac:dyDescent="0.3">
      <c r="I3207" s="231"/>
      <c r="J3207" s="231"/>
    </row>
    <row r="3208" spans="9:10" x14ac:dyDescent="0.3">
      <c r="I3208" s="231"/>
      <c r="J3208" s="231"/>
    </row>
    <row r="3209" spans="9:10" x14ac:dyDescent="0.3">
      <c r="I3209" s="231"/>
      <c r="J3209" s="231"/>
    </row>
    <row r="3210" spans="9:10" x14ac:dyDescent="0.3">
      <c r="I3210" s="231"/>
      <c r="J3210" s="231"/>
    </row>
    <row r="3211" spans="9:10" x14ac:dyDescent="0.3">
      <c r="I3211" s="231"/>
      <c r="J3211" s="231"/>
    </row>
    <row r="3212" spans="9:10" x14ac:dyDescent="0.3">
      <c r="I3212" s="231"/>
      <c r="J3212" s="231"/>
    </row>
    <row r="3213" spans="9:10" x14ac:dyDescent="0.3">
      <c r="I3213" s="231"/>
      <c r="J3213" s="231"/>
    </row>
    <row r="3214" spans="9:10" x14ac:dyDescent="0.3">
      <c r="I3214" s="231"/>
      <c r="J3214" s="231"/>
    </row>
    <row r="3215" spans="9:10" x14ac:dyDescent="0.3">
      <c r="I3215" s="231"/>
      <c r="J3215" s="231"/>
    </row>
    <row r="3216" spans="9:10" x14ac:dyDescent="0.3">
      <c r="I3216" s="231"/>
      <c r="J3216" s="231"/>
    </row>
    <row r="3217" spans="9:10" x14ac:dyDescent="0.3">
      <c r="I3217" s="231"/>
      <c r="J3217" s="231"/>
    </row>
    <row r="3218" spans="9:10" x14ac:dyDescent="0.3">
      <c r="I3218" s="231"/>
      <c r="J3218" s="231"/>
    </row>
    <row r="3219" spans="9:10" x14ac:dyDescent="0.3">
      <c r="I3219" s="231"/>
      <c r="J3219" s="231"/>
    </row>
    <row r="3220" spans="9:10" x14ac:dyDescent="0.3">
      <c r="I3220" s="231"/>
      <c r="J3220" s="231"/>
    </row>
    <row r="3221" spans="9:10" x14ac:dyDescent="0.3">
      <c r="I3221" s="231"/>
      <c r="J3221" s="231"/>
    </row>
    <row r="3222" spans="9:10" x14ac:dyDescent="0.3">
      <c r="I3222" s="231"/>
      <c r="J3222" s="231"/>
    </row>
    <row r="3223" spans="9:10" x14ac:dyDescent="0.3">
      <c r="I3223" s="231"/>
      <c r="J3223" s="231"/>
    </row>
    <row r="3224" spans="9:10" x14ac:dyDescent="0.3">
      <c r="I3224" s="231"/>
      <c r="J3224" s="231"/>
    </row>
    <row r="3225" spans="9:10" x14ac:dyDescent="0.3">
      <c r="I3225" s="231"/>
      <c r="J3225" s="231"/>
    </row>
    <row r="3226" spans="9:10" x14ac:dyDescent="0.3">
      <c r="I3226" s="231"/>
      <c r="J3226" s="231"/>
    </row>
    <row r="3227" spans="9:10" x14ac:dyDescent="0.3">
      <c r="I3227" s="231"/>
      <c r="J3227" s="231"/>
    </row>
    <row r="3228" spans="9:10" x14ac:dyDescent="0.3">
      <c r="I3228" s="231"/>
      <c r="J3228" s="231"/>
    </row>
    <row r="3229" spans="9:10" x14ac:dyDescent="0.3">
      <c r="I3229" s="231"/>
      <c r="J3229" s="231"/>
    </row>
    <row r="3230" spans="9:10" x14ac:dyDescent="0.3">
      <c r="I3230" s="231"/>
      <c r="J3230" s="231"/>
    </row>
    <row r="3231" spans="9:10" x14ac:dyDescent="0.3">
      <c r="I3231" s="231"/>
      <c r="J3231" s="231"/>
    </row>
    <row r="3232" spans="9:10" x14ac:dyDescent="0.3">
      <c r="I3232" s="231"/>
      <c r="J3232" s="231"/>
    </row>
    <row r="3233" spans="9:10" x14ac:dyDescent="0.3">
      <c r="I3233" s="231"/>
      <c r="J3233" s="231"/>
    </row>
    <row r="3234" spans="9:10" x14ac:dyDescent="0.3">
      <c r="I3234" s="231"/>
      <c r="J3234" s="231"/>
    </row>
    <row r="3235" spans="9:10" x14ac:dyDescent="0.3">
      <c r="I3235" s="231"/>
      <c r="J3235" s="231"/>
    </row>
    <row r="3236" spans="9:10" x14ac:dyDescent="0.3">
      <c r="I3236" s="231"/>
      <c r="J3236" s="231"/>
    </row>
    <row r="3237" spans="9:10" x14ac:dyDescent="0.3">
      <c r="I3237" s="231"/>
      <c r="J3237" s="231"/>
    </row>
    <row r="3238" spans="9:10" x14ac:dyDescent="0.3">
      <c r="I3238" s="231"/>
      <c r="J3238" s="231"/>
    </row>
    <row r="3239" spans="9:10" x14ac:dyDescent="0.3">
      <c r="I3239" s="231"/>
      <c r="J3239" s="231"/>
    </row>
    <row r="3240" spans="9:10" x14ac:dyDescent="0.3">
      <c r="I3240" s="231"/>
      <c r="J3240" s="231"/>
    </row>
    <row r="3241" spans="9:10" x14ac:dyDescent="0.3">
      <c r="I3241" s="231"/>
      <c r="J3241" s="231"/>
    </row>
    <row r="3242" spans="9:10" x14ac:dyDescent="0.3">
      <c r="I3242" s="231"/>
      <c r="J3242" s="231"/>
    </row>
    <row r="3243" spans="9:10" x14ac:dyDescent="0.3">
      <c r="I3243" s="231"/>
      <c r="J3243" s="231"/>
    </row>
    <row r="3244" spans="9:10" x14ac:dyDescent="0.3">
      <c r="I3244" s="231"/>
      <c r="J3244" s="231"/>
    </row>
    <row r="3245" spans="9:10" x14ac:dyDescent="0.3">
      <c r="I3245" s="231"/>
      <c r="J3245" s="231"/>
    </row>
    <row r="3246" spans="9:10" x14ac:dyDescent="0.3">
      <c r="I3246" s="231"/>
      <c r="J3246" s="231"/>
    </row>
    <row r="3247" spans="9:10" x14ac:dyDescent="0.3">
      <c r="I3247" s="231"/>
      <c r="J3247" s="231"/>
    </row>
    <row r="3248" spans="9:10" x14ac:dyDescent="0.3">
      <c r="I3248" s="231"/>
      <c r="J3248" s="231"/>
    </row>
    <row r="3249" spans="9:10" x14ac:dyDescent="0.3">
      <c r="I3249" s="231"/>
      <c r="J3249" s="231"/>
    </row>
    <row r="3250" spans="9:10" x14ac:dyDescent="0.3">
      <c r="I3250" s="231"/>
      <c r="J3250" s="231"/>
    </row>
    <row r="3251" spans="9:10" x14ac:dyDescent="0.3">
      <c r="I3251" s="231"/>
      <c r="J3251" s="231"/>
    </row>
    <row r="3252" spans="9:10" x14ac:dyDescent="0.3">
      <c r="I3252" s="231"/>
      <c r="J3252" s="231"/>
    </row>
    <row r="3253" spans="9:10" x14ac:dyDescent="0.3">
      <c r="I3253" s="231"/>
      <c r="J3253" s="231"/>
    </row>
    <row r="3254" spans="9:10" x14ac:dyDescent="0.3">
      <c r="I3254" s="231"/>
      <c r="J3254" s="231"/>
    </row>
    <row r="3255" spans="9:10" x14ac:dyDescent="0.3">
      <c r="I3255" s="231"/>
      <c r="J3255" s="231"/>
    </row>
    <row r="3256" spans="9:10" x14ac:dyDescent="0.3">
      <c r="I3256" s="231"/>
      <c r="J3256" s="231"/>
    </row>
    <row r="3257" spans="9:10" x14ac:dyDescent="0.3">
      <c r="I3257" s="231"/>
      <c r="J3257" s="231"/>
    </row>
    <row r="3258" spans="9:10" x14ac:dyDescent="0.3">
      <c r="I3258" s="231"/>
      <c r="J3258" s="231"/>
    </row>
    <row r="3259" spans="9:10" x14ac:dyDescent="0.3">
      <c r="I3259" s="231"/>
      <c r="J3259" s="231"/>
    </row>
    <row r="3260" spans="9:10" x14ac:dyDescent="0.3">
      <c r="I3260" s="231"/>
      <c r="J3260" s="231"/>
    </row>
    <row r="3261" spans="9:10" x14ac:dyDescent="0.3">
      <c r="I3261" s="231"/>
      <c r="J3261" s="231"/>
    </row>
    <row r="3262" spans="9:10" x14ac:dyDescent="0.3">
      <c r="I3262" s="231"/>
      <c r="J3262" s="231"/>
    </row>
    <row r="3263" spans="9:10" x14ac:dyDescent="0.3">
      <c r="I3263" s="231"/>
      <c r="J3263" s="231"/>
    </row>
    <row r="3264" spans="9:10" x14ac:dyDescent="0.3">
      <c r="I3264" s="231"/>
      <c r="J3264" s="231"/>
    </row>
    <row r="3265" spans="9:10" x14ac:dyDescent="0.3">
      <c r="I3265" s="231"/>
      <c r="J3265" s="231"/>
    </row>
    <row r="3266" spans="9:10" x14ac:dyDescent="0.3">
      <c r="I3266" s="231"/>
      <c r="J3266" s="231"/>
    </row>
    <row r="3267" spans="9:10" x14ac:dyDescent="0.3">
      <c r="I3267" s="231"/>
      <c r="J3267" s="231"/>
    </row>
    <row r="3268" spans="9:10" x14ac:dyDescent="0.3">
      <c r="I3268" s="231"/>
      <c r="J3268" s="231"/>
    </row>
    <row r="3269" spans="9:10" x14ac:dyDescent="0.3">
      <c r="I3269" s="231"/>
      <c r="J3269" s="231"/>
    </row>
    <row r="3270" spans="9:10" x14ac:dyDescent="0.3">
      <c r="I3270" s="231"/>
      <c r="J3270" s="231"/>
    </row>
    <row r="3271" spans="9:10" x14ac:dyDescent="0.3">
      <c r="I3271" s="231"/>
      <c r="J3271" s="231"/>
    </row>
    <row r="3272" spans="9:10" x14ac:dyDescent="0.3">
      <c r="I3272" s="231"/>
      <c r="J3272" s="231"/>
    </row>
    <row r="3273" spans="9:10" x14ac:dyDescent="0.3">
      <c r="I3273" s="231"/>
      <c r="J3273" s="231"/>
    </row>
    <row r="3274" spans="9:10" x14ac:dyDescent="0.3">
      <c r="I3274" s="231"/>
      <c r="J3274" s="231"/>
    </row>
    <row r="3275" spans="9:10" x14ac:dyDescent="0.3">
      <c r="I3275" s="231"/>
      <c r="J3275" s="231"/>
    </row>
    <row r="3276" spans="9:10" x14ac:dyDescent="0.3">
      <c r="I3276" s="231"/>
      <c r="J3276" s="231"/>
    </row>
    <row r="3277" spans="9:10" x14ac:dyDescent="0.3">
      <c r="I3277" s="231"/>
      <c r="J3277" s="231"/>
    </row>
    <row r="3278" spans="9:10" x14ac:dyDescent="0.3">
      <c r="I3278" s="231"/>
      <c r="J3278" s="231"/>
    </row>
    <row r="3279" spans="9:10" x14ac:dyDescent="0.3">
      <c r="I3279" s="231"/>
      <c r="J3279" s="231"/>
    </row>
    <row r="3280" spans="9:10" x14ac:dyDescent="0.3">
      <c r="I3280" s="231"/>
      <c r="J3280" s="231"/>
    </row>
    <row r="3281" spans="9:10" x14ac:dyDescent="0.3">
      <c r="I3281" s="231"/>
      <c r="J3281" s="231"/>
    </row>
    <row r="3282" spans="9:10" x14ac:dyDescent="0.3">
      <c r="I3282" s="231"/>
      <c r="J3282" s="231"/>
    </row>
    <row r="3283" spans="9:10" x14ac:dyDescent="0.3">
      <c r="I3283" s="231"/>
      <c r="J3283" s="231"/>
    </row>
    <row r="3284" spans="9:10" x14ac:dyDescent="0.3">
      <c r="I3284" s="231"/>
      <c r="J3284" s="231"/>
    </row>
    <row r="3285" spans="9:10" x14ac:dyDescent="0.3">
      <c r="I3285" s="231"/>
      <c r="J3285" s="231"/>
    </row>
    <row r="3286" spans="9:10" x14ac:dyDescent="0.3">
      <c r="I3286" s="231"/>
      <c r="J3286" s="231"/>
    </row>
    <row r="3287" spans="9:10" x14ac:dyDescent="0.3">
      <c r="I3287" s="231"/>
      <c r="J3287" s="231"/>
    </row>
    <row r="3288" spans="9:10" x14ac:dyDescent="0.3">
      <c r="I3288" s="231"/>
      <c r="J3288" s="231"/>
    </row>
    <row r="3289" spans="9:10" x14ac:dyDescent="0.3">
      <c r="I3289" s="231"/>
      <c r="J3289" s="231"/>
    </row>
    <row r="3290" spans="9:10" x14ac:dyDescent="0.3">
      <c r="I3290" s="231"/>
      <c r="J3290" s="231"/>
    </row>
    <row r="3291" spans="9:10" x14ac:dyDescent="0.3">
      <c r="I3291" s="231"/>
      <c r="J3291" s="231"/>
    </row>
    <row r="3292" spans="9:10" x14ac:dyDescent="0.3">
      <c r="I3292" s="231"/>
      <c r="J3292" s="231"/>
    </row>
    <row r="3293" spans="9:10" x14ac:dyDescent="0.3">
      <c r="I3293" s="231"/>
      <c r="J3293" s="231"/>
    </row>
    <row r="3294" spans="9:10" x14ac:dyDescent="0.3">
      <c r="I3294" s="231"/>
      <c r="J3294" s="231"/>
    </row>
    <row r="3295" spans="9:10" x14ac:dyDescent="0.3">
      <c r="I3295" s="231"/>
      <c r="J3295" s="231"/>
    </row>
    <row r="3296" spans="9:10" x14ac:dyDescent="0.3">
      <c r="I3296" s="231"/>
      <c r="J3296" s="231"/>
    </row>
    <row r="3297" spans="9:10" x14ac:dyDescent="0.3">
      <c r="I3297" s="231"/>
      <c r="J3297" s="231"/>
    </row>
    <row r="3298" spans="9:10" x14ac:dyDescent="0.3">
      <c r="I3298" s="231"/>
      <c r="J3298" s="231"/>
    </row>
    <row r="3299" spans="9:10" x14ac:dyDescent="0.3">
      <c r="I3299" s="231"/>
      <c r="J3299" s="231"/>
    </row>
    <row r="3300" spans="9:10" x14ac:dyDescent="0.3">
      <c r="I3300" s="231"/>
      <c r="J3300" s="231"/>
    </row>
    <row r="3301" spans="9:10" x14ac:dyDescent="0.3">
      <c r="I3301" s="231"/>
      <c r="J3301" s="231"/>
    </row>
    <row r="3302" spans="9:10" x14ac:dyDescent="0.3">
      <c r="I3302" s="231"/>
      <c r="J3302" s="231"/>
    </row>
    <row r="3303" spans="9:10" x14ac:dyDescent="0.3">
      <c r="I3303" s="231"/>
      <c r="J3303" s="231"/>
    </row>
    <row r="3304" spans="9:10" x14ac:dyDescent="0.3">
      <c r="I3304" s="231"/>
      <c r="J3304" s="231"/>
    </row>
    <row r="3305" spans="9:10" x14ac:dyDescent="0.3">
      <c r="I3305" s="231"/>
      <c r="J3305" s="231"/>
    </row>
    <row r="3306" spans="9:10" x14ac:dyDescent="0.3">
      <c r="I3306" s="231"/>
      <c r="J3306" s="231"/>
    </row>
    <row r="3307" spans="9:10" x14ac:dyDescent="0.3">
      <c r="I3307" s="231"/>
      <c r="J3307" s="231"/>
    </row>
    <row r="3308" spans="9:10" x14ac:dyDescent="0.3">
      <c r="I3308" s="231"/>
      <c r="J3308" s="231"/>
    </row>
    <row r="3309" spans="9:10" x14ac:dyDescent="0.3">
      <c r="I3309" s="231"/>
      <c r="J3309" s="231"/>
    </row>
    <row r="3310" spans="9:10" x14ac:dyDescent="0.3">
      <c r="I3310" s="231"/>
      <c r="J3310" s="231"/>
    </row>
    <row r="3311" spans="9:10" x14ac:dyDescent="0.3">
      <c r="I3311" s="231"/>
      <c r="J3311" s="231"/>
    </row>
    <row r="3312" spans="9:10" x14ac:dyDescent="0.3">
      <c r="I3312" s="231"/>
      <c r="J3312" s="231"/>
    </row>
    <row r="3313" spans="9:10" x14ac:dyDescent="0.3">
      <c r="I3313" s="231"/>
      <c r="J3313" s="231"/>
    </row>
    <row r="3314" spans="9:10" x14ac:dyDescent="0.3">
      <c r="I3314" s="231"/>
      <c r="J3314" s="231"/>
    </row>
    <row r="3315" spans="9:10" x14ac:dyDescent="0.3">
      <c r="I3315" s="231"/>
      <c r="J3315" s="231"/>
    </row>
    <row r="3316" spans="9:10" x14ac:dyDescent="0.3">
      <c r="I3316" s="231"/>
      <c r="J3316" s="231"/>
    </row>
    <row r="3317" spans="9:10" x14ac:dyDescent="0.3">
      <c r="I3317" s="231"/>
      <c r="J3317" s="231"/>
    </row>
    <row r="3318" spans="9:10" x14ac:dyDescent="0.3">
      <c r="I3318" s="231"/>
      <c r="J3318" s="231"/>
    </row>
    <row r="3319" spans="9:10" x14ac:dyDescent="0.3">
      <c r="I3319" s="231"/>
      <c r="J3319" s="231"/>
    </row>
    <row r="3320" spans="9:10" x14ac:dyDescent="0.3">
      <c r="I3320" s="231"/>
      <c r="J3320" s="231"/>
    </row>
    <row r="3321" spans="9:10" x14ac:dyDescent="0.3">
      <c r="I3321" s="231"/>
      <c r="J3321" s="231"/>
    </row>
    <row r="3322" spans="9:10" x14ac:dyDescent="0.3">
      <c r="I3322" s="231"/>
      <c r="J3322" s="231"/>
    </row>
    <row r="3323" spans="9:10" x14ac:dyDescent="0.3">
      <c r="I3323" s="231"/>
      <c r="J3323" s="231"/>
    </row>
    <row r="3324" spans="9:10" x14ac:dyDescent="0.3">
      <c r="I3324" s="231"/>
      <c r="J3324" s="231"/>
    </row>
    <row r="3325" spans="9:10" x14ac:dyDescent="0.3">
      <c r="I3325" s="231"/>
      <c r="J3325" s="231"/>
    </row>
    <row r="3326" spans="9:10" x14ac:dyDescent="0.3">
      <c r="I3326" s="231"/>
      <c r="J3326" s="231"/>
    </row>
    <row r="3327" spans="9:10" x14ac:dyDescent="0.3">
      <c r="I3327" s="231"/>
      <c r="J3327" s="231"/>
    </row>
    <row r="3328" spans="9:10" x14ac:dyDescent="0.3">
      <c r="I3328" s="231"/>
      <c r="J3328" s="231"/>
    </row>
    <row r="3329" spans="9:10" x14ac:dyDescent="0.3">
      <c r="I3329" s="231"/>
      <c r="J3329" s="231"/>
    </row>
    <row r="3330" spans="9:10" x14ac:dyDescent="0.3">
      <c r="I3330" s="231"/>
      <c r="J3330" s="231"/>
    </row>
    <row r="3331" spans="9:10" x14ac:dyDescent="0.3">
      <c r="I3331" s="231"/>
      <c r="J3331" s="231"/>
    </row>
    <row r="3332" spans="9:10" x14ac:dyDescent="0.3">
      <c r="I3332" s="231"/>
      <c r="J3332" s="231"/>
    </row>
    <row r="3333" spans="9:10" x14ac:dyDescent="0.3">
      <c r="I3333" s="231"/>
      <c r="J3333" s="231"/>
    </row>
    <row r="3334" spans="9:10" x14ac:dyDescent="0.3">
      <c r="I3334" s="231"/>
      <c r="J3334" s="231"/>
    </row>
    <row r="3335" spans="9:10" x14ac:dyDescent="0.3">
      <c r="I3335" s="231"/>
      <c r="J3335" s="231"/>
    </row>
    <row r="3336" spans="9:10" x14ac:dyDescent="0.3">
      <c r="I3336" s="231"/>
      <c r="J3336" s="231"/>
    </row>
    <row r="3337" spans="9:10" x14ac:dyDescent="0.3">
      <c r="I3337" s="231"/>
      <c r="J3337" s="231"/>
    </row>
    <row r="3338" spans="9:10" x14ac:dyDescent="0.3">
      <c r="I3338" s="231"/>
      <c r="J3338" s="231"/>
    </row>
    <row r="3339" spans="9:10" x14ac:dyDescent="0.3">
      <c r="I3339" s="231"/>
      <c r="J3339" s="231"/>
    </row>
    <row r="3340" spans="9:10" x14ac:dyDescent="0.3">
      <c r="I3340" s="231"/>
      <c r="J3340" s="231"/>
    </row>
    <row r="3341" spans="9:10" x14ac:dyDescent="0.3">
      <c r="I3341" s="231"/>
      <c r="J3341" s="231"/>
    </row>
    <row r="3342" spans="9:10" x14ac:dyDescent="0.3">
      <c r="I3342" s="231"/>
      <c r="J3342" s="231"/>
    </row>
    <row r="3343" spans="9:10" x14ac:dyDescent="0.3">
      <c r="I3343" s="231"/>
      <c r="J3343" s="231"/>
    </row>
    <row r="3344" spans="9:10" x14ac:dyDescent="0.3">
      <c r="I3344" s="231"/>
      <c r="J3344" s="231"/>
    </row>
    <row r="3345" spans="9:10" x14ac:dyDescent="0.3">
      <c r="I3345" s="231"/>
      <c r="J3345" s="231"/>
    </row>
    <row r="3346" spans="9:10" x14ac:dyDescent="0.3">
      <c r="I3346" s="231"/>
      <c r="J3346" s="231"/>
    </row>
    <row r="3347" spans="9:10" x14ac:dyDescent="0.3">
      <c r="I3347" s="231"/>
      <c r="J3347" s="231"/>
    </row>
    <row r="3348" spans="9:10" x14ac:dyDescent="0.3">
      <c r="I3348" s="231"/>
      <c r="J3348" s="231"/>
    </row>
    <row r="3349" spans="9:10" x14ac:dyDescent="0.3">
      <c r="I3349" s="231"/>
      <c r="J3349" s="231"/>
    </row>
    <row r="3350" spans="9:10" x14ac:dyDescent="0.3">
      <c r="I3350" s="231"/>
      <c r="J3350" s="231"/>
    </row>
    <row r="3351" spans="9:10" x14ac:dyDescent="0.3">
      <c r="I3351" s="231"/>
      <c r="J3351" s="231"/>
    </row>
    <row r="3352" spans="9:10" x14ac:dyDescent="0.3">
      <c r="I3352" s="231"/>
      <c r="J3352" s="231"/>
    </row>
    <row r="3353" spans="9:10" x14ac:dyDescent="0.3">
      <c r="I3353" s="231"/>
      <c r="J3353" s="231"/>
    </row>
    <row r="3354" spans="9:10" x14ac:dyDescent="0.3">
      <c r="I3354" s="231"/>
      <c r="J3354" s="231"/>
    </row>
    <row r="3355" spans="9:10" x14ac:dyDescent="0.3">
      <c r="I3355" s="231"/>
      <c r="J3355" s="231"/>
    </row>
    <row r="3356" spans="9:10" x14ac:dyDescent="0.3">
      <c r="I3356" s="231"/>
      <c r="J3356" s="231"/>
    </row>
    <row r="3357" spans="9:10" x14ac:dyDescent="0.3">
      <c r="I3357" s="231"/>
      <c r="J3357" s="231"/>
    </row>
    <row r="3358" spans="9:10" x14ac:dyDescent="0.3">
      <c r="I3358" s="231"/>
      <c r="J3358" s="231"/>
    </row>
    <row r="3359" spans="9:10" x14ac:dyDescent="0.3">
      <c r="I3359" s="231"/>
      <c r="J3359" s="231"/>
    </row>
    <row r="3360" spans="9:10" x14ac:dyDescent="0.3">
      <c r="I3360" s="231"/>
      <c r="J3360" s="231"/>
    </row>
    <row r="3361" spans="9:10" x14ac:dyDescent="0.3">
      <c r="I3361" s="231"/>
      <c r="J3361" s="231"/>
    </row>
    <row r="3362" spans="9:10" x14ac:dyDescent="0.3">
      <c r="I3362" s="231"/>
      <c r="J3362" s="231"/>
    </row>
    <row r="3363" spans="9:10" x14ac:dyDescent="0.3">
      <c r="I3363" s="231"/>
      <c r="J3363" s="231"/>
    </row>
    <row r="3364" spans="9:10" x14ac:dyDescent="0.3">
      <c r="I3364" s="231"/>
      <c r="J3364" s="231"/>
    </row>
    <row r="3365" spans="9:10" x14ac:dyDescent="0.3">
      <c r="I3365" s="231"/>
      <c r="J3365" s="231"/>
    </row>
    <row r="3366" spans="9:10" x14ac:dyDescent="0.3">
      <c r="I3366" s="231"/>
      <c r="J3366" s="231"/>
    </row>
    <row r="3367" spans="9:10" x14ac:dyDescent="0.3">
      <c r="I3367" s="231"/>
      <c r="J3367" s="231"/>
    </row>
    <row r="3368" spans="9:10" x14ac:dyDescent="0.3">
      <c r="I3368" s="231"/>
      <c r="J3368" s="231"/>
    </row>
    <row r="3369" spans="9:10" x14ac:dyDescent="0.3">
      <c r="I3369" s="231"/>
      <c r="J3369" s="231"/>
    </row>
    <row r="3370" spans="9:10" x14ac:dyDescent="0.3">
      <c r="I3370" s="231"/>
      <c r="J3370" s="231"/>
    </row>
    <row r="3371" spans="9:10" x14ac:dyDescent="0.3">
      <c r="I3371" s="231"/>
      <c r="J3371" s="231"/>
    </row>
    <row r="3372" spans="9:10" x14ac:dyDescent="0.3">
      <c r="I3372" s="231"/>
      <c r="J3372" s="231"/>
    </row>
    <row r="3373" spans="9:10" x14ac:dyDescent="0.3">
      <c r="I3373" s="231"/>
      <c r="J3373" s="231"/>
    </row>
    <row r="3374" spans="9:10" x14ac:dyDescent="0.3">
      <c r="I3374" s="231"/>
      <c r="J3374" s="231"/>
    </row>
    <row r="3375" spans="9:10" x14ac:dyDescent="0.3">
      <c r="I3375" s="231"/>
      <c r="J3375" s="231"/>
    </row>
    <row r="3376" spans="9:10" x14ac:dyDescent="0.3">
      <c r="I3376" s="231"/>
      <c r="J3376" s="231"/>
    </row>
    <row r="3377" spans="9:10" x14ac:dyDescent="0.3">
      <c r="I3377" s="231"/>
      <c r="J3377" s="231"/>
    </row>
    <row r="3378" spans="9:10" x14ac:dyDescent="0.3">
      <c r="I3378" s="231"/>
      <c r="J3378" s="231"/>
    </row>
    <row r="3379" spans="9:10" x14ac:dyDescent="0.3">
      <c r="I3379" s="231"/>
      <c r="J3379" s="231"/>
    </row>
    <row r="3380" spans="9:10" x14ac:dyDescent="0.3">
      <c r="I3380" s="231"/>
      <c r="J3380" s="231"/>
    </row>
    <row r="3381" spans="9:10" x14ac:dyDescent="0.3">
      <c r="I3381" s="231"/>
      <c r="J3381" s="231"/>
    </row>
    <row r="3382" spans="9:10" x14ac:dyDescent="0.3">
      <c r="I3382" s="231"/>
      <c r="J3382" s="231"/>
    </row>
    <row r="3383" spans="9:10" x14ac:dyDescent="0.3">
      <c r="I3383" s="231"/>
      <c r="J3383" s="231"/>
    </row>
    <row r="3384" spans="9:10" x14ac:dyDescent="0.3">
      <c r="I3384" s="231"/>
      <c r="J3384" s="231"/>
    </row>
    <row r="3385" spans="9:10" x14ac:dyDescent="0.3">
      <c r="I3385" s="231"/>
      <c r="J3385" s="231"/>
    </row>
    <row r="3386" spans="9:10" x14ac:dyDescent="0.3">
      <c r="I3386" s="231"/>
      <c r="J3386" s="231"/>
    </row>
    <row r="3387" spans="9:10" x14ac:dyDescent="0.3">
      <c r="I3387" s="231"/>
      <c r="J3387" s="231"/>
    </row>
    <row r="3388" spans="9:10" x14ac:dyDescent="0.3">
      <c r="I3388" s="231"/>
      <c r="J3388" s="231"/>
    </row>
    <row r="3389" spans="9:10" x14ac:dyDescent="0.3">
      <c r="I3389" s="231"/>
      <c r="J3389" s="231"/>
    </row>
    <row r="3390" spans="9:10" x14ac:dyDescent="0.3">
      <c r="I3390" s="231"/>
      <c r="J3390" s="231"/>
    </row>
    <row r="3391" spans="9:10" x14ac:dyDescent="0.3">
      <c r="I3391" s="231"/>
      <c r="J3391" s="231"/>
    </row>
    <row r="3392" spans="9:10" x14ac:dyDescent="0.3">
      <c r="I3392" s="231"/>
      <c r="J3392" s="231"/>
    </row>
    <row r="3393" spans="9:10" x14ac:dyDescent="0.3">
      <c r="I3393" s="231"/>
      <c r="J3393" s="231"/>
    </row>
    <row r="3394" spans="9:10" x14ac:dyDescent="0.3">
      <c r="I3394" s="231"/>
      <c r="J3394" s="231"/>
    </row>
    <row r="3395" spans="9:10" x14ac:dyDescent="0.3">
      <c r="I3395" s="231"/>
      <c r="J3395" s="231"/>
    </row>
    <row r="3396" spans="9:10" x14ac:dyDescent="0.3">
      <c r="I3396" s="231"/>
      <c r="J3396" s="231"/>
    </row>
    <row r="3397" spans="9:10" x14ac:dyDescent="0.3">
      <c r="I3397" s="231"/>
      <c r="J3397" s="231"/>
    </row>
    <row r="3398" spans="9:10" x14ac:dyDescent="0.3">
      <c r="I3398" s="231"/>
      <c r="J3398" s="231"/>
    </row>
    <row r="3399" spans="9:10" x14ac:dyDescent="0.3">
      <c r="I3399" s="231"/>
      <c r="J3399" s="231"/>
    </row>
    <row r="3400" spans="9:10" x14ac:dyDescent="0.3">
      <c r="I3400" s="231"/>
      <c r="J3400" s="231"/>
    </row>
    <row r="3401" spans="9:10" x14ac:dyDescent="0.3">
      <c r="I3401" s="231"/>
      <c r="J3401" s="231"/>
    </row>
    <row r="3402" spans="9:10" x14ac:dyDescent="0.3">
      <c r="I3402" s="231"/>
      <c r="J3402" s="231"/>
    </row>
    <row r="3403" spans="9:10" x14ac:dyDescent="0.3">
      <c r="I3403" s="231"/>
      <c r="J3403" s="231"/>
    </row>
    <row r="3404" spans="9:10" x14ac:dyDescent="0.3">
      <c r="I3404" s="231"/>
      <c r="J3404" s="231"/>
    </row>
    <row r="3405" spans="9:10" x14ac:dyDescent="0.3">
      <c r="I3405" s="231"/>
      <c r="J3405" s="231"/>
    </row>
    <row r="3406" spans="9:10" x14ac:dyDescent="0.3">
      <c r="I3406" s="231"/>
      <c r="J3406" s="231"/>
    </row>
    <row r="3407" spans="9:10" x14ac:dyDescent="0.3">
      <c r="I3407" s="231"/>
      <c r="J3407" s="231"/>
    </row>
    <row r="3408" spans="9:10" x14ac:dyDescent="0.3">
      <c r="I3408" s="231"/>
      <c r="J3408" s="231"/>
    </row>
    <row r="3409" spans="9:10" x14ac:dyDescent="0.3">
      <c r="I3409" s="231"/>
      <c r="J3409" s="231"/>
    </row>
    <row r="3410" spans="9:10" x14ac:dyDescent="0.3">
      <c r="I3410" s="231"/>
      <c r="J3410" s="231"/>
    </row>
    <row r="3411" spans="9:10" x14ac:dyDescent="0.3">
      <c r="I3411" s="231"/>
      <c r="J3411" s="231"/>
    </row>
    <row r="3412" spans="9:10" x14ac:dyDescent="0.3">
      <c r="I3412" s="231"/>
      <c r="J3412" s="231"/>
    </row>
    <row r="3413" spans="9:10" x14ac:dyDescent="0.3">
      <c r="I3413" s="231"/>
      <c r="J3413" s="231"/>
    </row>
    <row r="3414" spans="9:10" x14ac:dyDescent="0.3">
      <c r="I3414" s="231"/>
      <c r="J3414" s="231"/>
    </row>
    <row r="3415" spans="9:10" x14ac:dyDescent="0.3">
      <c r="I3415" s="231"/>
      <c r="J3415" s="231"/>
    </row>
    <row r="3416" spans="9:10" x14ac:dyDescent="0.3">
      <c r="I3416" s="231"/>
      <c r="J3416" s="231"/>
    </row>
    <row r="3417" spans="9:10" x14ac:dyDescent="0.3">
      <c r="I3417" s="231"/>
      <c r="J3417" s="231"/>
    </row>
    <row r="3418" spans="9:10" x14ac:dyDescent="0.3">
      <c r="I3418" s="231"/>
      <c r="J3418" s="231"/>
    </row>
    <row r="3419" spans="9:10" x14ac:dyDescent="0.3">
      <c r="I3419" s="231"/>
      <c r="J3419" s="231"/>
    </row>
    <row r="3420" spans="9:10" x14ac:dyDescent="0.3">
      <c r="I3420" s="231"/>
      <c r="J3420" s="231"/>
    </row>
    <row r="3421" spans="9:10" x14ac:dyDescent="0.3">
      <c r="I3421" s="231"/>
      <c r="J3421" s="231"/>
    </row>
    <row r="3422" spans="9:10" x14ac:dyDescent="0.3">
      <c r="I3422" s="231"/>
      <c r="J3422" s="231"/>
    </row>
    <row r="3423" spans="9:10" x14ac:dyDescent="0.3">
      <c r="I3423" s="231"/>
      <c r="J3423" s="231"/>
    </row>
    <row r="3424" spans="9:10" x14ac:dyDescent="0.3">
      <c r="I3424" s="231"/>
      <c r="J3424" s="231"/>
    </row>
    <row r="3425" spans="9:10" x14ac:dyDescent="0.3">
      <c r="I3425" s="231"/>
      <c r="J3425" s="231"/>
    </row>
    <row r="3426" spans="9:10" x14ac:dyDescent="0.3">
      <c r="I3426" s="231"/>
      <c r="J3426" s="231"/>
    </row>
    <row r="3427" spans="9:10" x14ac:dyDescent="0.3">
      <c r="I3427" s="231"/>
      <c r="J3427" s="231"/>
    </row>
    <row r="3428" spans="9:10" x14ac:dyDescent="0.3">
      <c r="I3428" s="231"/>
      <c r="J3428" s="231"/>
    </row>
    <row r="3429" spans="9:10" x14ac:dyDescent="0.3">
      <c r="I3429" s="231"/>
      <c r="J3429" s="231"/>
    </row>
    <row r="3430" spans="9:10" x14ac:dyDescent="0.3">
      <c r="I3430" s="231"/>
      <c r="J3430" s="231"/>
    </row>
    <row r="3431" spans="9:10" x14ac:dyDescent="0.3">
      <c r="I3431" s="231"/>
      <c r="J3431" s="231"/>
    </row>
    <row r="3432" spans="9:10" x14ac:dyDescent="0.3">
      <c r="I3432" s="231"/>
      <c r="J3432" s="231"/>
    </row>
    <row r="3433" spans="9:10" x14ac:dyDescent="0.3">
      <c r="I3433" s="231"/>
      <c r="J3433" s="231"/>
    </row>
    <row r="3434" spans="9:10" x14ac:dyDescent="0.3">
      <c r="I3434" s="231"/>
      <c r="J3434" s="231"/>
    </row>
    <row r="3435" spans="9:10" x14ac:dyDescent="0.3">
      <c r="I3435" s="231"/>
      <c r="J3435" s="231"/>
    </row>
    <row r="3436" spans="9:10" x14ac:dyDescent="0.3">
      <c r="I3436" s="231"/>
      <c r="J3436" s="231"/>
    </row>
    <row r="3437" spans="9:10" x14ac:dyDescent="0.3">
      <c r="I3437" s="231"/>
      <c r="J3437" s="231"/>
    </row>
    <row r="3438" spans="9:10" x14ac:dyDescent="0.3">
      <c r="I3438" s="231"/>
      <c r="J3438" s="231"/>
    </row>
    <row r="3439" spans="9:10" x14ac:dyDescent="0.3">
      <c r="I3439" s="231"/>
      <c r="J3439" s="231"/>
    </row>
    <row r="3440" spans="9:10" x14ac:dyDescent="0.3">
      <c r="I3440" s="231"/>
      <c r="J3440" s="231"/>
    </row>
    <row r="3441" spans="9:10" x14ac:dyDescent="0.3">
      <c r="I3441" s="231"/>
      <c r="J3441" s="231"/>
    </row>
    <row r="3442" spans="9:10" x14ac:dyDescent="0.3">
      <c r="I3442" s="231"/>
      <c r="J3442" s="231"/>
    </row>
    <row r="3443" spans="9:10" x14ac:dyDescent="0.3">
      <c r="I3443" s="231"/>
      <c r="J3443" s="231"/>
    </row>
    <row r="3444" spans="9:10" x14ac:dyDescent="0.3">
      <c r="I3444" s="231"/>
      <c r="J3444" s="231"/>
    </row>
    <row r="3445" spans="9:10" x14ac:dyDescent="0.3">
      <c r="I3445" s="231"/>
      <c r="J3445" s="231"/>
    </row>
    <row r="3446" spans="9:10" x14ac:dyDescent="0.3">
      <c r="I3446" s="231"/>
      <c r="J3446" s="231"/>
    </row>
    <row r="3447" spans="9:10" x14ac:dyDescent="0.3">
      <c r="I3447" s="231"/>
      <c r="J3447" s="231"/>
    </row>
    <row r="3448" spans="9:10" x14ac:dyDescent="0.3">
      <c r="I3448" s="231"/>
      <c r="J3448" s="231"/>
    </row>
    <row r="3449" spans="9:10" x14ac:dyDescent="0.3">
      <c r="I3449" s="231"/>
      <c r="J3449" s="231"/>
    </row>
    <row r="3450" spans="9:10" x14ac:dyDescent="0.3">
      <c r="I3450" s="231"/>
      <c r="J3450" s="231"/>
    </row>
    <row r="3451" spans="9:10" x14ac:dyDescent="0.3">
      <c r="I3451" s="231"/>
      <c r="J3451" s="231"/>
    </row>
    <row r="3452" spans="9:10" x14ac:dyDescent="0.3">
      <c r="I3452" s="231"/>
      <c r="J3452" s="231"/>
    </row>
    <row r="3453" spans="9:10" x14ac:dyDescent="0.3">
      <c r="I3453" s="231"/>
      <c r="J3453" s="231"/>
    </row>
    <row r="3454" spans="9:10" x14ac:dyDescent="0.3">
      <c r="I3454" s="231"/>
      <c r="J3454" s="231"/>
    </row>
    <row r="3455" spans="9:10" x14ac:dyDescent="0.3">
      <c r="I3455" s="231"/>
      <c r="J3455" s="231"/>
    </row>
    <row r="3456" spans="9:10" x14ac:dyDescent="0.3">
      <c r="I3456" s="231"/>
      <c r="J3456" s="231"/>
    </row>
    <row r="3457" spans="9:10" x14ac:dyDescent="0.3">
      <c r="I3457" s="231"/>
      <c r="J3457" s="231"/>
    </row>
    <row r="3458" spans="9:10" x14ac:dyDescent="0.3">
      <c r="I3458" s="231"/>
      <c r="J3458" s="231"/>
    </row>
    <row r="3459" spans="9:10" x14ac:dyDescent="0.3">
      <c r="I3459" s="231"/>
      <c r="J3459" s="231"/>
    </row>
    <row r="3460" spans="9:10" x14ac:dyDescent="0.3">
      <c r="I3460" s="231"/>
      <c r="J3460" s="231"/>
    </row>
    <row r="3461" spans="9:10" x14ac:dyDescent="0.3">
      <c r="I3461" s="231"/>
      <c r="J3461" s="231"/>
    </row>
    <row r="3462" spans="9:10" x14ac:dyDescent="0.3">
      <c r="I3462" s="231"/>
      <c r="J3462" s="231"/>
    </row>
    <row r="3463" spans="9:10" x14ac:dyDescent="0.3">
      <c r="I3463" s="231"/>
      <c r="J3463" s="231"/>
    </row>
    <row r="3464" spans="9:10" x14ac:dyDescent="0.3">
      <c r="I3464" s="231"/>
      <c r="J3464" s="231"/>
    </row>
    <row r="3465" spans="9:10" x14ac:dyDescent="0.3">
      <c r="I3465" s="231"/>
      <c r="J3465" s="231"/>
    </row>
    <row r="3466" spans="9:10" x14ac:dyDescent="0.3">
      <c r="I3466" s="231"/>
      <c r="J3466" s="231"/>
    </row>
    <row r="3467" spans="9:10" x14ac:dyDescent="0.3">
      <c r="I3467" s="231"/>
      <c r="J3467" s="231"/>
    </row>
    <row r="3468" spans="9:10" x14ac:dyDescent="0.3">
      <c r="I3468" s="231"/>
      <c r="J3468" s="231"/>
    </row>
    <row r="3469" spans="9:10" x14ac:dyDescent="0.3">
      <c r="I3469" s="231"/>
      <c r="J3469" s="231"/>
    </row>
    <row r="3470" spans="9:10" x14ac:dyDescent="0.3">
      <c r="I3470" s="231"/>
      <c r="J3470" s="231"/>
    </row>
    <row r="3471" spans="9:10" x14ac:dyDescent="0.3">
      <c r="I3471" s="231"/>
      <c r="J3471" s="231"/>
    </row>
    <row r="3472" spans="9:10" x14ac:dyDescent="0.3">
      <c r="I3472" s="231"/>
      <c r="J3472" s="231"/>
    </row>
    <row r="3473" spans="9:10" x14ac:dyDescent="0.3">
      <c r="I3473" s="231"/>
      <c r="J3473" s="231"/>
    </row>
    <row r="3474" spans="9:10" x14ac:dyDescent="0.3">
      <c r="I3474" s="231"/>
      <c r="J3474" s="231"/>
    </row>
    <row r="3475" spans="9:10" x14ac:dyDescent="0.3">
      <c r="I3475" s="231"/>
      <c r="J3475" s="231"/>
    </row>
    <row r="3476" spans="9:10" x14ac:dyDescent="0.3">
      <c r="I3476" s="231"/>
      <c r="J3476" s="231"/>
    </row>
    <row r="3477" spans="9:10" x14ac:dyDescent="0.3">
      <c r="I3477" s="231"/>
      <c r="J3477" s="231"/>
    </row>
    <row r="3478" spans="9:10" x14ac:dyDescent="0.3">
      <c r="I3478" s="231"/>
      <c r="J3478" s="231"/>
    </row>
    <row r="3479" spans="9:10" x14ac:dyDescent="0.3">
      <c r="I3479" s="231"/>
      <c r="J3479" s="231"/>
    </row>
    <row r="3480" spans="9:10" x14ac:dyDescent="0.3">
      <c r="I3480" s="231"/>
      <c r="J3480" s="231"/>
    </row>
    <row r="3481" spans="9:10" x14ac:dyDescent="0.3">
      <c r="I3481" s="231"/>
      <c r="J3481" s="231"/>
    </row>
    <row r="3482" spans="9:10" x14ac:dyDescent="0.3">
      <c r="I3482" s="231"/>
      <c r="J3482" s="231"/>
    </row>
    <row r="3483" spans="9:10" x14ac:dyDescent="0.3">
      <c r="I3483" s="231"/>
      <c r="J3483" s="231"/>
    </row>
    <row r="3484" spans="9:10" x14ac:dyDescent="0.3">
      <c r="I3484" s="231"/>
      <c r="J3484" s="231"/>
    </row>
    <row r="3485" spans="9:10" x14ac:dyDescent="0.3">
      <c r="I3485" s="231"/>
      <c r="J3485" s="231"/>
    </row>
    <row r="3486" spans="9:10" x14ac:dyDescent="0.3">
      <c r="I3486" s="231"/>
      <c r="J3486" s="231"/>
    </row>
    <row r="3487" spans="9:10" x14ac:dyDescent="0.3">
      <c r="I3487" s="231"/>
      <c r="J3487" s="231"/>
    </row>
    <row r="3488" spans="9:10" x14ac:dyDescent="0.3">
      <c r="I3488" s="231"/>
      <c r="J3488" s="231"/>
    </row>
    <row r="3489" spans="9:10" x14ac:dyDescent="0.3">
      <c r="I3489" s="231"/>
      <c r="J3489" s="231"/>
    </row>
    <row r="3490" spans="9:10" x14ac:dyDescent="0.3">
      <c r="I3490" s="231"/>
      <c r="J3490" s="231"/>
    </row>
    <row r="3491" spans="9:10" x14ac:dyDescent="0.3">
      <c r="I3491" s="231"/>
      <c r="J3491" s="231"/>
    </row>
    <row r="3492" spans="9:10" x14ac:dyDescent="0.3">
      <c r="I3492" s="231"/>
      <c r="J3492" s="231"/>
    </row>
    <row r="3493" spans="9:10" x14ac:dyDescent="0.3">
      <c r="I3493" s="231"/>
      <c r="J3493" s="231"/>
    </row>
    <row r="3494" spans="9:10" x14ac:dyDescent="0.3">
      <c r="I3494" s="231"/>
      <c r="J3494" s="231"/>
    </row>
    <row r="3495" spans="9:10" x14ac:dyDescent="0.3">
      <c r="I3495" s="231"/>
      <c r="J3495" s="231"/>
    </row>
    <row r="3496" spans="9:10" x14ac:dyDescent="0.3">
      <c r="I3496" s="231"/>
      <c r="J3496" s="231"/>
    </row>
    <row r="3497" spans="9:10" x14ac:dyDescent="0.3">
      <c r="I3497" s="231"/>
      <c r="J3497" s="231"/>
    </row>
    <row r="3498" spans="9:10" x14ac:dyDescent="0.3">
      <c r="I3498" s="231"/>
      <c r="J3498" s="231"/>
    </row>
    <row r="3499" spans="9:10" x14ac:dyDescent="0.3">
      <c r="I3499" s="231"/>
      <c r="J3499" s="231"/>
    </row>
    <row r="3500" spans="9:10" x14ac:dyDescent="0.3">
      <c r="I3500" s="231"/>
      <c r="J3500" s="231"/>
    </row>
    <row r="3501" spans="9:10" x14ac:dyDescent="0.3">
      <c r="I3501" s="231"/>
      <c r="J3501" s="231"/>
    </row>
    <row r="3502" spans="9:10" x14ac:dyDescent="0.3">
      <c r="I3502" s="231"/>
      <c r="J3502" s="231"/>
    </row>
    <row r="3503" spans="9:10" x14ac:dyDescent="0.3">
      <c r="I3503" s="231"/>
      <c r="J3503" s="231"/>
    </row>
    <row r="3504" spans="9:10" x14ac:dyDescent="0.3">
      <c r="I3504" s="231"/>
      <c r="J3504" s="231"/>
    </row>
    <row r="3505" spans="9:10" x14ac:dyDescent="0.3">
      <c r="I3505" s="231"/>
      <c r="J3505" s="231"/>
    </row>
    <row r="3506" spans="9:10" x14ac:dyDescent="0.3">
      <c r="I3506" s="231"/>
      <c r="J3506" s="231"/>
    </row>
    <row r="3507" spans="9:10" x14ac:dyDescent="0.3">
      <c r="I3507" s="231"/>
      <c r="J3507" s="231"/>
    </row>
    <row r="3508" spans="9:10" x14ac:dyDescent="0.3">
      <c r="I3508" s="231"/>
      <c r="J3508" s="231"/>
    </row>
    <row r="3509" spans="9:10" x14ac:dyDescent="0.3">
      <c r="I3509" s="231"/>
      <c r="J3509" s="231"/>
    </row>
    <row r="3510" spans="9:10" x14ac:dyDescent="0.3">
      <c r="I3510" s="231"/>
      <c r="J3510" s="231"/>
    </row>
    <row r="3511" spans="9:10" x14ac:dyDescent="0.3">
      <c r="I3511" s="231"/>
      <c r="J3511" s="231"/>
    </row>
    <row r="3512" spans="9:10" x14ac:dyDescent="0.3">
      <c r="I3512" s="231"/>
      <c r="J3512" s="231"/>
    </row>
    <row r="3513" spans="9:10" x14ac:dyDescent="0.3">
      <c r="I3513" s="231"/>
      <c r="J3513" s="231"/>
    </row>
    <row r="3514" spans="9:10" x14ac:dyDescent="0.3">
      <c r="I3514" s="231"/>
      <c r="J3514" s="231"/>
    </row>
    <row r="3515" spans="9:10" x14ac:dyDescent="0.3">
      <c r="I3515" s="231"/>
      <c r="J3515" s="231"/>
    </row>
    <row r="3516" spans="9:10" x14ac:dyDescent="0.3">
      <c r="I3516" s="231"/>
      <c r="J3516" s="231"/>
    </row>
    <row r="3517" spans="9:10" x14ac:dyDescent="0.3">
      <c r="I3517" s="231"/>
      <c r="J3517" s="231"/>
    </row>
    <row r="3518" spans="9:10" x14ac:dyDescent="0.3">
      <c r="I3518" s="231"/>
      <c r="J3518" s="231"/>
    </row>
    <row r="3519" spans="9:10" x14ac:dyDescent="0.3">
      <c r="I3519" s="231"/>
      <c r="J3519" s="231"/>
    </row>
    <row r="3520" spans="9:10" x14ac:dyDescent="0.3">
      <c r="I3520" s="231"/>
      <c r="J3520" s="231"/>
    </row>
    <row r="3521" spans="9:10" x14ac:dyDescent="0.3">
      <c r="I3521" s="231"/>
      <c r="J3521" s="231"/>
    </row>
    <row r="3522" spans="9:10" x14ac:dyDescent="0.3">
      <c r="I3522" s="231"/>
      <c r="J3522" s="231"/>
    </row>
    <row r="3523" spans="9:10" x14ac:dyDescent="0.3">
      <c r="I3523" s="231"/>
      <c r="J3523" s="231"/>
    </row>
    <row r="3524" spans="9:10" x14ac:dyDescent="0.3">
      <c r="I3524" s="231"/>
      <c r="J3524" s="231"/>
    </row>
    <row r="3525" spans="9:10" x14ac:dyDescent="0.3">
      <c r="I3525" s="231"/>
      <c r="J3525" s="231"/>
    </row>
    <row r="3526" spans="9:10" x14ac:dyDescent="0.3">
      <c r="I3526" s="231"/>
      <c r="J3526" s="231"/>
    </row>
    <row r="3527" spans="9:10" x14ac:dyDescent="0.3">
      <c r="I3527" s="231"/>
      <c r="J3527" s="231"/>
    </row>
    <row r="3528" spans="9:10" x14ac:dyDescent="0.3">
      <c r="I3528" s="231"/>
      <c r="J3528" s="231"/>
    </row>
    <row r="3529" spans="9:10" x14ac:dyDescent="0.3">
      <c r="I3529" s="231"/>
      <c r="J3529" s="231"/>
    </row>
    <row r="3530" spans="9:10" x14ac:dyDescent="0.3">
      <c r="I3530" s="231"/>
      <c r="J3530" s="231"/>
    </row>
    <row r="3531" spans="9:10" x14ac:dyDescent="0.3">
      <c r="I3531" s="231"/>
      <c r="J3531" s="231"/>
    </row>
    <row r="3532" spans="9:10" x14ac:dyDescent="0.3">
      <c r="I3532" s="231"/>
      <c r="J3532" s="231"/>
    </row>
    <row r="3533" spans="9:10" x14ac:dyDescent="0.3">
      <c r="I3533" s="231"/>
      <c r="J3533" s="231"/>
    </row>
    <row r="3534" spans="9:10" x14ac:dyDescent="0.3">
      <c r="I3534" s="231"/>
      <c r="J3534" s="231"/>
    </row>
    <row r="3535" spans="9:10" x14ac:dyDescent="0.3">
      <c r="I3535" s="231"/>
      <c r="J3535" s="231"/>
    </row>
    <row r="3536" spans="9:10" x14ac:dyDescent="0.3">
      <c r="I3536" s="231"/>
      <c r="J3536" s="231"/>
    </row>
    <row r="3537" spans="9:10" x14ac:dyDescent="0.3">
      <c r="I3537" s="231"/>
      <c r="J3537" s="231"/>
    </row>
    <row r="3538" spans="9:10" x14ac:dyDescent="0.3">
      <c r="I3538" s="231"/>
      <c r="J3538" s="231"/>
    </row>
    <row r="3539" spans="9:10" x14ac:dyDescent="0.3">
      <c r="I3539" s="231"/>
      <c r="J3539" s="231"/>
    </row>
    <row r="3540" spans="9:10" x14ac:dyDescent="0.3">
      <c r="I3540" s="231"/>
      <c r="J3540" s="231"/>
    </row>
    <row r="3541" spans="9:10" x14ac:dyDescent="0.3">
      <c r="I3541" s="231"/>
      <c r="J3541" s="231"/>
    </row>
    <row r="3542" spans="9:10" x14ac:dyDescent="0.3">
      <c r="I3542" s="231"/>
      <c r="J3542" s="231"/>
    </row>
    <row r="3543" spans="9:10" x14ac:dyDescent="0.3">
      <c r="I3543" s="231"/>
      <c r="J3543" s="231"/>
    </row>
    <row r="3544" spans="9:10" x14ac:dyDescent="0.3">
      <c r="I3544" s="231"/>
      <c r="J3544" s="231"/>
    </row>
    <row r="3545" spans="9:10" x14ac:dyDescent="0.3">
      <c r="I3545" s="231"/>
      <c r="J3545" s="231"/>
    </row>
    <row r="3546" spans="9:10" x14ac:dyDescent="0.3">
      <c r="I3546" s="231"/>
      <c r="J3546" s="231"/>
    </row>
    <row r="3547" spans="9:10" x14ac:dyDescent="0.3">
      <c r="I3547" s="231"/>
      <c r="J3547" s="231"/>
    </row>
    <row r="3548" spans="9:10" x14ac:dyDescent="0.3">
      <c r="I3548" s="231"/>
      <c r="J3548" s="231"/>
    </row>
    <row r="3549" spans="9:10" x14ac:dyDescent="0.3">
      <c r="I3549" s="231"/>
      <c r="J3549" s="231"/>
    </row>
    <row r="3550" spans="9:10" x14ac:dyDescent="0.3">
      <c r="I3550" s="231"/>
      <c r="J3550" s="231"/>
    </row>
    <row r="3551" spans="9:10" x14ac:dyDescent="0.3">
      <c r="I3551" s="231"/>
      <c r="J3551" s="231"/>
    </row>
    <row r="3552" spans="9:10" x14ac:dyDescent="0.3">
      <c r="I3552" s="231"/>
      <c r="J3552" s="231"/>
    </row>
    <row r="3553" spans="9:10" x14ac:dyDescent="0.3">
      <c r="I3553" s="231"/>
      <c r="J3553" s="231"/>
    </row>
    <row r="3554" spans="9:10" x14ac:dyDescent="0.3">
      <c r="I3554" s="231"/>
      <c r="J3554" s="231"/>
    </row>
    <row r="3555" spans="9:10" x14ac:dyDescent="0.3">
      <c r="I3555" s="231"/>
      <c r="J3555" s="231"/>
    </row>
    <row r="3556" spans="9:10" x14ac:dyDescent="0.3">
      <c r="I3556" s="231"/>
      <c r="J3556" s="231"/>
    </row>
    <row r="3557" spans="9:10" x14ac:dyDescent="0.3">
      <c r="I3557" s="231"/>
      <c r="J3557" s="231"/>
    </row>
    <row r="3558" spans="9:10" x14ac:dyDescent="0.3">
      <c r="I3558" s="231"/>
      <c r="J3558" s="231"/>
    </row>
    <row r="3559" spans="9:10" x14ac:dyDescent="0.3">
      <c r="I3559" s="231"/>
      <c r="J3559" s="231"/>
    </row>
    <row r="3560" spans="9:10" x14ac:dyDescent="0.3">
      <c r="I3560" s="231"/>
      <c r="J3560" s="231"/>
    </row>
    <row r="3561" spans="9:10" x14ac:dyDescent="0.3">
      <c r="I3561" s="231"/>
      <c r="J3561" s="231"/>
    </row>
    <row r="3562" spans="9:10" x14ac:dyDescent="0.3">
      <c r="I3562" s="231"/>
      <c r="J3562" s="231"/>
    </row>
    <row r="3563" spans="9:10" x14ac:dyDescent="0.3">
      <c r="I3563" s="231"/>
      <c r="J3563" s="231"/>
    </row>
    <row r="3564" spans="9:10" x14ac:dyDescent="0.3">
      <c r="I3564" s="231"/>
      <c r="J3564" s="231"/>
    </row>
    <row r="3565" spans="9:10" x14ac:dyDescent="0.3">
      <c r="I3565" s="231"/>
      <c r="J3565" s="231"/>
    </row>
    <row r="3566" spans="9:10" x14ac:dyDescent="0.3">
      <c r="I3566" s="231"/>
      <c r="J3566" s="231"/>
    </row>
    <row r="3567" spans="9:10" x14ac:dyDescent="0.3">
      <c r="I3567" s="231"/>
      <c r="J3567" s="231"/>
    </row>
    <row r="3568" spans="9:10" x14ac:dyDescent="0.3">
      <c r="I3568" s="231"/>
      <c r="J3568" s="231"/>
    </row>
    <row r="3569" spans="9:10" x14ac:dyDescent="0.3">
      <c r="I3569" s="231"/>
      <c r="J3569" s="231"/>
    </row>
    <row r="3570" spans="9:10" x14ac:dyDescent="0.3">
      <c r="I3570" s="231"/>
      <c r="J3570" s="231"/>
    </row>
    <row r="3571" spans="9:10" x14ac:dyDescent="0.3">
      <c r="I3571" s="231"/>
      <c r="J3571" s="231"/>
    </row>
    <row r="3572" spans="9:10" x14ac:dyDescent="0.3">
      <c r="I3572" s="231"/>
      <c r="J3572" s="231"/>
    </row>
    <row r="3573" spans="9:10" x14ac:dyDescent="0.3">
      <c r="I3573" s="231"/>
      <c r="J3573" s="231"/>
    </row>
    <row r="3574" spans="9:10" x14ac:dyDescent="0.3">
      <c r="I3574" s="231"/>
      <c r="J3574" s="231"/>
    </row>
    <row r="3575" spans="9:10" x14ac:dyDescent="0.3">
      <c r="I3575" s="231"/>
      <c r="J3575" s="231"/>
    </row>
    <row r="3576" spans="9:10" x14ac:dyDescent="0.3">
      <c r="I3576" s="231"/>
      <c r="J3576" s="231"/>
    </row>
    <row r="3577" spans="9:10" x14ac:dyDescent="0.3">
      <c r="I3577" s="231"/>
      <c r="J3577" s="231"/>
    </row>
    <row r="3578" spans="9:10" x14ac:dyDescent="0.3">
      <c r="I3578" s="231"/>
      <c r="J3578" s="231"/>
    </row>
    <row r="3579" spans="9:10" x14ac:dyDescent="0.3">
      <c r="I3579" s="231"/>
      <c r="J3579" s="231"/>
    </row>
    <row r="3580" spans="9:10" x14ac:dyDescent="0.3">
      <c r="I3580" s="231"/>
      <c r="J3580" s="231"/>
    </row>
    <row r="3581" spans="9:10" x14ac:dyDescent="0.3">
      <c r="I3581" s="231"/>
      <c r="J3581" s="231"/>
    </row>
    <row r="3582" spans="9:10" x14ac:dyDescent="0.3">
      <c r="I3582" s="231"/>
      <c r="J3582" s="231"/>
    </row>
    <row r="3583" spans="9:10" x14ac:dyDescent="0.3">
      <c r="I3583" s="231"/>
      <c r="J3583" s="231"/>
    </row>
    <row r="3584" spans="9:10" x14ac:dyDescent="0.3">
      <c r="I3584" s="231"/>
      <c r="J3584" s="231"/>
    </row>
    <row r="3585" spans="9:10" x14ac:dyDescent="0.3">
      <c r="I3585" s="231"/>
      <c r="J3585" s="231"/>
    </row>
    <row r="3586" spans="9:10" x14ac:dyDescent="0.3">
      <c r="I3586" s="231"/>
      <c r="J3586" s="231"/>
    </row>
    <row r="3587" spans="9:10" x14ac:dyDescent="0.3">
      <c r="I3587" s="231"/>
      <c r="J3587" s="231"/>
    </row>
    <row r="3588" spans="9:10" x14ac:dyDescent="0.3">
      <c r="I3588" s="231"/>
      <c r="J3588" s="231"/>
    </row>
    <row r="3589" spans="9:10" x14ac:dyDescent="0.3">
      <c r="I3589" s="231"/>
      <c r="J3589" s="231"/>
    </row>
    <row r="3590" spans="9:10" x14ac:dyDescent="0.3">
      <c r="I3590" s="231"/>
      <c r="J3590" s="231"/>
    </row>
    <row r="3591" spans="9:10" x14ac:dyDescent="0.3">
      <c r="I3591" s="231"/>
      <c r="J3591" s="231"/>
    </row>
    <row r="3592" spans="9:10" x14ac:dyDescent="0.3">
      <c r="I3592" s="231"/>
      <c r="J3592" s="231"/>
    </row>
    <row r="3593" spans="9:10" x14ac:dyDescent="0.3">
      <c r="I3593" s="231"/>
      <c r="J3593" s="231"/>
    </row>
    <row r="3594" spans="9:10" x14ac:dyDescent="0.3">
      <c r="I3594" s="231"/>
      <c r="J3594" s="231"/>
    </row>
    <row r="3595" spans="9:10" x14ac:dyDescent="0.3">
      <c r="I3595" s="231"/>
      <c r="J3595" s="231"/>
    </row>
    <row r="3596" spans="9:10" x14ac:dyDescent="0.3">
      <c r="I3596" s="231"/>
      <c r="J3596" s="231"/>
    </row>
    <row r="3597" spans="9:10" x14ac:dyDescent="0.3">
      <c r="I3597" s="231"/>
      <c r="J3597" s="231"/>
    </row>
    <row r="3598" spans="9:10" x14ac:dyDescent="0.3">
      <c r="I3598" s="231"/>
      <c r="J3598" s="231"/>
    </row>
    <row r="3599" spans="9:10" x14ac:dyDescent="0.3">
      <c r="I3599" s="231"/>
      <c r="J3599" s="231"/>
    </row>
    <row r="3600" spans="9:10" x14ac:dyDescent="0.3">
      <c r="I3600" s="231"/>
      <c r="J3600" s="231"/>
    </row>
    <row r="3601" spans="9:10" x14ac:dyDescent="0.3">
      <c r="I3601" s="231"/>
      <c r="J3601" s="231"/>
    </row>
    <row r="3602" spans="9:10" x14ac:dyDescent="0.3">
      <c r="I3602" s="231"/>
      <c r="J3602" s="231"/>
    </row>
    <row r="3603" spans="9:10" x14ac:dyDescent="0.3">
      <c r="I3603" s="231"/>
      <c r="J3603" s="231"/>
    </row>
    <row r="3604" spans="9:10" x14ac:dyDescent="0.3">
      <c r="I3604" s="231"/>
      <c r="J3604" s="231"/>
    </row>
    <row r="3605" spans="9:10" x14ac:dyDescent="0.3">
      <c r="I3605" s="231"/>
      <c r="J3605" s="231"/>
    </row>
    <row r="3606" spans="9:10" x14ac:dyDescent="0.3">
      <c r="I3606" s="231"/>
      <c r="J3606" s="231"/>
    </row>
    <row r="3607" spans="9:10" x14ac:dyDescent="0.3">
      <c r="I3607" s="231"/>
      <c r="J3607" s="231"/>
    </row>
    <row r="3608" spans="9:10" x14ac:dyDescent="0.3">
      <c r="I3608" s="231"/>
      <c r="J3608" s="231"/>
    </row>
    <row r="3609" spans="9:10" x14ac:dyDescent="0.3">
      <c r="I3609" s="231"/>
      <c r="J3609" s="231"/>
    </row>
    <row r="3610" spans="9:10" x14ac:dyDescent="0.3">
      <c r="I3610" s="231"/>
      <c r="J3610" s="231"/>
    </row>
    <row r="3611" spans="9:10" x14ac:dyDescent="0.3">
      <c r="I3611" s="231"/>
      <c r="J3611" s="231"/>
    </row>
    <row r="3612" spans="9:10" x14ac:dyDescent="0.3">
      <c r="I3612" s="231"/>
      <c r="J3612" s="231"/>
    </row>
    <row r="3613" spans="9:10" x14ac:dyDescent="0.3">
      <c r="I3613" s="231"/>
      <c r="J3613" s="231"/>
    </row>
    <row r="3614" spans="9:10" x14ac:dyDescent="0.3">
      <c r="I3614" s="231"/>
      <c r="J3614" s="231"/>
    </row>
    <row r="3615" spans="9:10" x14ac:dyDescent="0.3">
      <c r="I3615" s="231"/>
      <c r="J3615" s="231"/>
    </row>
    <row r="3616" spans="9:10" x14ac:dyDescent="0.3">
      <c r="I3616" s="231"/>
      <c r="J3616" s="231"/>
    </row>
    <row r="3617" spans="9:10" x14ac:dyDescent="0.3">
      <c r="I3617" s="231"/>
      <c r="J3617" s="231"/>
    </row>
    <row r="3618" spans="9:10" x14ac:dyDescent="0.3">
      <c r="I3618" s="231"/>
      <c r="J3618" s="231"/>
    </row>
    <row r="3619" spans="9:10" x14ac:dyDescent="0.3">
      <c r="I3619" s="231"/>
      <c r="J3619" s="231"/>
    </row>
    <row r="3620" spans="9:10" x14ac:dyDescent="0.3">
      <c r="I3620" s="231"/>
      <c r="J3620" s="231"/>
    </row>
    <row r="3621" spans="9:10" x14ac:dyDescent="0.3">
      <c r="I3621" s="231"/>
      <c r="J3621" s="231"/>
    </row>
    <row r="3622" spans="9:10" x14ac:dyDescent="0.3">
      <c r="I3622" s="231"/>
      <c r="J3622" s="231"/>
    </row>
    <row r="3623" spans="9:10" x14ac:dyDescent="0.3">
      <c r="I3623" s="231"/>
      <c r="J3623" s="231"/>
    </row>
    <row r="3624" spans="9:10" x14ac:dyDescent="0.3">
      <c r="I3624" s="231"/>
      <c r="J3624" s="231"/>
    </row>
    <row r="3625" spans="9:10" x14ac:dyDescent="0.3">
      <c r="I3625" s="231"/>
      <c r="J3625" s="231"/>
    </row>
    <row r="3626" spans="9:10" x14ac:dyDescent="0.3">
      <c r="I3626" s="231"/>
      <c r="J3626" s="231"/>
    </row>
    <row r="3627" spans="9:10" x14ac:dyDescent="0.3">
      <c r="I3627" s="231"/>
      <c r="J3627" s="231"/>
    </row>
    <row r="3628" spans="9:10" x14ac:dyDescent="0.3">
      <c r="I3628" s="231"/>
      <c r="J3628" s="231"/>
    </row>
    <row r="3629" spans="9:10" x14ac:dyDescent="0.3">
      <c r="I3629" s="231"/>
      <c r="J3629" s="231"/>
    </row>
    <row r="3630" spans="9:10" x14ac:dyDescent="0.3">
      <c r="I3630" s="231"/>
      <c r="J3630" s="231"/>
    </row>
    <row r="3631" spans="9:10" x14ac:dyDescent="0.3">
      <c r="I3631" s="231"/>
      <c r="J3631" s="231"/>
    </row>
    <row r="3632" spans="9:10" x14ac:dyDescent="0.3">
      <c r="I3632" s="231"/>
      <c r="J3632" s="231"/>
    </row>
    <row r="3633" spans="9:10" x14ac:dyDescent="0.3">
      <c r="I3633" s="231"/>
      <c r="J3633" s="231"/>
    </row>
    <row r="3634" spans="9:10" x14ac:dyDescent="0.3">
      <c r="I3634" s="231"/>
      <c r="J3634" s="231"/>
    </row>
    <row r="3635" spans="9:10" x14ac:dyDescent="0.3">
      <c r="I3635" s="231"/>
      <c r="J3635" s="231"/>
    </row>
    <row r="3636" spans="9:10" x14ac:dyDescent="0.3">
      <c r="I3636" s="231"/>
      <c r="J3636" s="231"/>
    </row>
    <row r="3637" spans="9:10" x14ac:dyDescent="0.3">
      <c r="I3637" s="231"/>
      <c r="J3637" s="231"/>
    </row>
    <row r="3638" spans="9:10" x14ac:dyDescent="0.3">
      <c r="I3638" s="231"/>
      <c r="J3638" s="231"/>
    </row>
    <row r="3639" spans="9:10" x14ac:dyDescent="0.3">
      <c r="I3639" s="231"/>
      <c r="J3639" s="231"/>
    </row>
    <row r="3640" spans="9:10" x14ac:dyDescent="0.3">
      <c r="I3640" s="231"/>
      <c r="J3640" s="231"/>
    </row>
    <row r="3641" spans="9:10" x14ac:dyDescent="0.3">
      <c r="I3641" s="231"/>
      <c r="J3641" s="231"/>
    </row>
    <row r="3642" spans="9:10" x14ac:dyDescent="0.3">
      <c r="I3642" s="231"/>
      <c r="J3642" s="231"/>
    </row>
    <row r="3643" spans="9:10" x14ac:dyDescent="0.3">
      <c r="I3643" s="231"/>
      <c r="J3643" s="231"/>
    </row>
    <row r="3644" spans="9:10" x14ac:dyDescent="0.3">
      <c r="I3644" s="231"/>
      <c r="J3644" s="231"/>
    </row>
    <row r="3645" spans="9:10" x14ac:dyDescent="0.3">
      <c r="I3645" s="231"/>
      <c r="J3645" s="231"/>
    </row>
    <row r="3646" spans="9:10" x14ac:dyDescent="0.3">
      <c r="I3646" s="231"/>
      <c r="J3646" s="231"/>
    </row>
    <row r="3647" spans="9:10" x14ac:dyDescent="0.3">
      <c r="I3647" s="231"/>
      <c r="J3647" s="231"/>
    </row>
    <row r="3648" spans="9:10" x14ac:dyDescent="0.3">
      <c r="I3648" s="231"/>
      <c r="J3648" s="231"/>
    </row>
    <row r="3649" spans="9:10" x14ac:dyDescent="0.3">
      <c r="I3649" s="231"/>
      <c r="J3649" s="231"/>
    </row>
    <row r="3650" spans="9:10" x14ac:dyDescent="0.3">
      <c r="I3650" s="231"/>
      <c r="J3650" s="231"/>
    </row>
    <row r="3651" spans="9:10" x14ac:dyDescent="0.3">
      <c r="I3651" s="231"/>
      <c r="J3651" s="231"/>
    </row>
    <row r="3652" spans="9:10" x14ac:dyDescent="0.3">
      <c r="I3652" s="231"/>
      <c r="J3652" s="231"/>
    </row>
    <row r="3653" spans="9:10" x14ac:dyDescent="0.3">
      <c r="I3653" s="231"/>
      <c r="J3653" s="231"/>
    </row>
    <row r="3654" spans="9:10" x14ac:dyDescent="0.3">
      <c r="I3654" s="231"/>
      <c r="J3654" s="231"/>
    </row>
    <row r="3655" spans="9:10" x14ac:dyDescent="0.3">
      <c r="I3655" s="231"/>
      <c r="J3655" s="231"/>
    </row>
    <row r="3656" spans="9:10" x14ac:dyDescent="0.3">
      <c r="I3656" s="231"/>
      <c r="J3656" s="231"/>
    </row>
    <row r="3657" spans="9:10" x14ac:dyDescent="0.3">
      <c r="I3657" s="231"/>
      <c r="J3657" s="231"/>
    </row>
    <row r="3658" spans="9:10" x14ac:dyDescent="0.3">
      <c r="I3658" s="231"/>
      <c r="J3658" s="231"/>
    </row>
    <row r="3659" spans="9:10" x14ac:dyDescent="0.3">
      <c r="I3659" s="231"/>
      <c r="J3659" s="231"/>
    </row>
    <row r="3660" spans="9:10" x14ac:dyDescent="0.3">
      <c r="I3660" s="231"/>
      <c r="J3660" s="231"/>
    </row>
    <row r="3661" spans="9:10" x14ac:dyDescent="0.3">
      <c r="I3661" s="231"/>
      <c r="J3661" s="231"/>
    </row>
    <row r="3662" spans="9:10" x14ac:dyDescent="0.3">
      <c r="I3662" s="231"/>
      <c r="J3662" s="231"/>
    </row>
    <row r="3663" spans="9:10" x14ac:dyDescent="0.3">
      <c r="I3663" s="231"/>
      <c r="J3663" s="231"/>
    </row>
    <row r="3664" spans="9:10" x14ac:dyDescent="0.3">
      <c r="I3664" s="231"/>
      <c r="J3664" s="231"/>
    </row>
    <row r="3665" spans="9:10" x14ac:dyDescent="0.3">
      <c r="I3665" s="231"/>
      <c r="J3665" s="231"/>
    </row>
    <row r="3666" spans="9:10" x14ac:dyDescent="0.3">
      <c r="I3666" s="231"/>
      <c r="J3666" s="231"/>
    </row>
    <row r="3667" spans="9:10" x14ac:dyDescent="0.3">
      <c r="I3667" s="231"/>
      <c r="J3667" s="231"/>
    </row>
    <row r="3668" spans="9:10" x14ac:dyDescent="0.3">
      <c r="I3668" s="231"/>
      <c r="J3668" s="231"/>
    </row>
    <row r="3669" spans="9:10" x14ac:dyDescent="0.3">
      <c r="I3669" s="231"/>
      <c r="J3669" s="231"/>
    </row>
    <row r="3670" spans="9:10" x14ac:dyDescent="0.3">
      <c r="I3670" s="231"/>
      <c r="J3670" s="231"/>
    </row>
    <row r="3671" spans="9:10" x14ac:dyDescent="0.3">
      <c r="I3671" s="231"/>
      <c r="J3671" s="231"/>
    </row>
    <row r="3672" spans="9:10" x14ac:dyDescent="0.3">
      <c r="I3672" s="231"/>
      <c r="J3672" s="231"/>
    </row>
    <row r="3673" spans="9:10" x14ac:dyDescent="0.3">
      <c r="I3673" s="231"/>
      <c r="J3673" s="231"/>
    </row>
    <row r="3674" spans="9:10" x14ac:dyDescent="0.3">
      <c r="I3674" s="231"/>
      <c r="J3674" s="231"/>
    </row>
    <row r="3675" spans="9:10" x14ac:dyDescent="0.3">
      <c r="I3675" s="231"/>
      <c r="J3675" s="231"/>
    </row>
    <row r="3676" spans="9:10" x14ac:dyDescent="0.3">
      <c r="I3676" s="231"/>
      <c r="J3676" s="231"/>
    </row>
    <row r="3677" spans="9:10" x14ac:dyDescent="0.3">
      <c r="I3677" s="231"/>
      <c r="J3677" s="231"/>
    </row>
    <row r="3678" spans="9:10" x14ac:dyDescent="0.3">
      <c r="I3678" s="231"/>
      <c r="J3678" s="231"/>
    </row>
    <row r="3679" spans="9:10" x14ac:dyDescent="0.3">
      <c r="I3679" s="231"/>
      <c r="J3679" s="231"/>
    </row>
    <row r="3680" spans="9:10" x14ac:dyDescent="0.3">
      <c r="I3680" s="231"/>
      <c r="J3680" s="231"/>
    </row>
    <row r="3681" spans="9:10" x14ac:dyDescent="0.3">
      <c r="I3681" s="231"/>
      <c r="J3681" s="231"/>
    </row>
    <row r="3682" spans="9:10" x14ac:dyDescent="0.3">
      <c r="I3682" s="231"/>
      <c r="J3682" s="231"/>
    </row>
    <row r="3683" spans="9:10" x14ac:dyDescent="0.3">
      <c r="I3683" s="231"/>
      <c r="J3683" s="231"/>
    </row>
    <row r="3684" spans="9:10" x14ac:dyDescent="0.3">
      <c r="I3684" s="231"/>
      <c r="J3684" s="231"/>
    </row>
    <row r="3685" spans="9:10" x14ac:dyDescent="0.3">
      <c r="I3685" s="231"/>
      <c r="J3685" s="231"/>
    </row>
    <row r="3686" spans="9:10" x14ac:dyDescent="0.3">
      <c r="I3686" s="231"/>
      <c r="J3686" s="231"/>
    </row>
    <row r="3687" spans="9:10" x14ac:dyDescent="0.3">
      <c r="I3687" s="231"/>
      <c r="J3687" s="231"/>
    </row>
    <row r="3688" spans="9:10" x14ac:dyDescent="0.3">
      <c r="I3688" s="231"/>
      <c r="J3688" s="231"/>
    </row>
    <row r="3689" spans="9:10" x14ac:dyDescent="0.3">
      <c r="I3689" s="231"/>
      <c r="J3689" s="231"/>
    </row>
    <row r="3690" spans="9:10" x14ac:dyDescent="0.3">
      <c r="I3690" s="231"/>
      <c r="J3690" s="231"/>
    </row>
    <row r="3691" spans="9:10" x14ac:dyDescent="0.3">
      <c r="I3691" s="231"/>
      <c r="J3691" s="231"/>
    </row>
    <row r="3692" spans="9:10" x14ac:dyDescent="0.3">
      <c r="I3692" s="231"/>
      <c r="J3692" s="231"/>
    </row>
    <row r="3693" spans="9:10" x14ac:dyDescent="0.3">
      <c r="I3693" s="231"/>
      <c r="J3693" s="231"/>
    </row>
    <row r="3694" spans="9:10" x14ac:dyDescent="0.3">
      <c r="I3694" s="231"/>
      <c r="J3694" s="231"/>
    </row>
    <row r="3695" spans="9:10" x14ac:dyDescent="0.3">
      <c r="I3695" s="231"/>
      <c r="J3695" s="231"/>
    </row>
    <row r="3696" spans="9:10" x14ac:dyDescent="0.3">
      <c r="I3696" s="231"/>
      <c r="J3696" s="231"/>
    </row>
    <row r="3697" spans="9:10" x14ac:dyDescent="0.3">
      <c r="I3697" s="231"/>
      <c r="J3697" s="231"/>
    </row>
    <row r="3698" spans="9:10" x14ac:dyDescent="0.3">
      <c r="I3698" s="231"/>
      <c r="J3698" s="231"/>
    </row>
    <row r="3699" spans="9:10" x14ac:dyDescent="0.3">
      <c r="I3699" s="231"/>
      <c r="J3699" s="231"/>
    </row>
    <row r="3700" spans="9:10" x14ac:dyDescent="0.3">
      <c r="I3700" s="231"/>
      <c r="J3700" s="231"/>
    </row>
    <row r="3701" spans="9:10" x14ac:dyDescent="0.3">
      <c r="I3701" s="231"/>
      <c r="J3701" s="231"/>
    </row>
    <row r="3702" spans="9:10" x14ac:dyDescent="0.3">
      <c r="I3702" s="231"/>
      <c r="J3702" s="231"/>
    </row>
    <row r="3703" spans="9:10" x14ac:dyDescent="0.3">
      <c r="I3703" s="231"/>
      <c r="J3703" s="231"/>
    </row>
    <row r="3704" spans="9:10" x14ac:dyDescent="0.3">
      <c r="I3704" s="231"/>
      <c r="J3704" s="231"/>
    </row>
    <row r="3705" spans="9:10" x14ac:dyDescent="0.3">
      <c r="I3705" s="231"/>
      <c r="J3705" s="231"/>
    </row>
    <row r="3706" spans="9:10" x14ac:dyDescent="0.3">
      <c r="I3706" s="231"/>
      <c r="J3706" s="231"/>
    </row>
    <row r="3707" spans="9:10" x14ac:dyDescent="0.3">
      <c r="I3707" s="231"/>
      <c r="J3707" s="231"/>
    </row>
    <row r="3708" spans="9:10" x14ac:dyDescent="0.3">
      <c r="I3708" s="231"/>
      <c r="J3708" s="231"/>
    </row>
    <row r="3709" spans="9:10" x14ac:dyDescent="0.3">
      <c r="I3709" s="231"/>
      <c r="J3709" s="231"/>
    </row>
    <row r="3710" spans="9:10" x14ac:dyDescent="0.3">
      <c r="I3710" s="231"/>
      <c r="J3710" s="231"/>
    </row>
    <row r="3711" spans="9:10" x14ac:dyDescent="0.3">
      <c r="I3711" s="231"/>
      <c r="J3711" s="231"/>
    </row>
    <row r="3712" spans="9:10" x14ac:dyDescent="0.3">
      <c r="I3712" s="231"/>
      <c r="J3712" s="231"/>
    </row>
    <row r="3713" spans="9:10" x14ac:dyDescent="0.3">
      <c r="I3713" s="231"/>
      <c r="J3713" s="231"/>
    </row>
    <row r="3714" spans="9:10" x14ac:dyDescent="0.3">
      <c r="I3714" s="231"/>
      <c r="J3714" s="231"/>
    </row>
    <row r="3715" spans="9:10" x14ac:dyDescent="0.3">
      <c r="I3715" s="231"/>
      <c r="J3715" s="231"/>
    </row>
    <row r="3716" spans="9:10" x14ac:dyDescent="0.3">
      <c r="I3716" s="231"/>
      <c r="J3716" s="231"/>
    </row>
    <row r="3717" spans="9:10" x14ac:dyDescent="0.3">
      <c r="I3717" s="231"/>
      <c r="J3717" s="231"/>
    </row>
    <row r="3718" spans="9:10" x14ac:dyDescent="0.3">
      <c r="I3718" s="231"/>
      <c r="J3718" s="231"/>
    </row>
    <row r="3719" spans="9:10" x14ac:dyDescent="0.3">
      <c r="I3719" s="231"/>
      <c r="J3719" s="231"/>
    </row>
    <row r="3720" spans="9:10" x14ac:dyDescent="0.3">
      <c r="I3720" s="231"/>
      <c r="J3720" s="231"/>
    </row>
    <row r="3721" spans="9:10" x14ac:dyDescent="0.3">
      <c r="I3721" s="231"/>
      <c r="J3721" s="231"/>
    </row>
    <row r="3722" spans="9:10" x14ac:dyDescent="0.3">
      <c r="I3722" s="231"/>
      <c r="J3722" s="231"/>
    </row>
    <row r="3723" spans="9:10" x14ac:dyDescent="0.3">
      <c r="I3723" s="231"/>
      <c r="J3723" s="231"/>
    </row>
    <row r="3724" spans="9:10" x14ac:dyDescent="0.3">
      <c r="I3724" s="231"/>
      <c r="J3724" s="231"/>
    </row>
    <row r="3725" spans="9:10" x14ac:dyDescent="0.3">
      <c r="I3725" s="231"/>
      <c r="J3725" s="231"/>
    </row>
    <row r="3726" spans="9:10" x14ac:dyDescent="0.3">
      <c r="I3726" s="231"/>
      <c r="J3726" s="231"/>
    </row>
    <row r="3727" spans="9:10" x14ac:dyDescent="0.3">
      <c r="I3727" s="231"/>
      <c r="J3727" s="231"/>
    </row>
    <row r="3728" spans="9:10" x14ac:dyDescent="0.3">
      <c r="I3728" s="231"/>
      <c r="J3728" s="231"/>
    </row>
    <row r="3729" spans="9:10" x14ac:dyDescent="0.3">
      <c r="I3729" s="231"/>
      <c r="J3729" s="231"/>
    </row>
    <row r="3730" spans="9:10" x14ac:dyDescent="0.3">
      <c r="I3730" s="231"/>
      <c r="J3730" s="231"/>
    </row>
    <row r="3731" spans="9:10" x14ac:dyDescent="0.3">
      <c r="I3731" s="231"/>
      <c r="J3731" s="231"/>
    </row>
    <row r="3732" spans="9:10" x14ac:dyDescent="0.3">
      <c r="I3732" s="231"/>
      <c r="J3732" s="231"/>
    </row>
    <row r="3733" spans="9:10" x14ac:dyDescent="0.3">
      <c r="I3733" s="231"/>
      <c r="J3733" s="231"/>
    </row>
    <row r="3734" spans="9:10" x14ac:dyDescent="0.3">
      <c r="I3734" s="231"/>
      <c r="J3734" s="231"/>
    </row>
    <row r="3735" spans="9:10" x14ac:dyDescent="0.3">
      <c r="I3735" s="231"/>
      <c r="J3735" s="231"/>
    </row>
    <row r="3736" spans="9:10" x14ac:dyDescent="0.3">
      <c r="I3736" s="231"/>
      <c r="J3736" s="231"/>
    </row>
    <row r="3737" spans="9:10" x14ac:dyDescent="0.3">
      <c r="I3737" s="231"/>
      <c r="J3737" s="231"/>
    </row>
    <row r="3738" spans="9:10" x14ac:dyDescent="0.3">
      <c r="I3738" s="231"/>
      <c r="J3738" s="231"/>
    </row>
    <row r="3739" spans="9:10" x14ac:dyDescent="0.3">
      <c r="I3739" s="231"/>
      <c r="J3739" s="231"/>
    </row>
    <row r="3740" spans="9:10" x14ac:dyDescent="0.3">
      <c r="I3740" s="231"/>
      <c r="J3740" s="231"/>
    </row>
    <row r="3741" spans="9:10" x14ac:dyDescent="0.3">
      <c r="I3741" s="231"/>
      <c r="J3741" s="231"/>
    </row>
    <row r="3742" spans="9:10" x14ac:dyDescent="0.3">
      <c r="I3742" s="231"/>
      <c r="J3742" s="231"/>
    </row>
    <row r="3743" spans="9:10" x14ac:dyDescent="0.3">
      <c r="I3743" s="231"/>
      <c r="J3743" s="231"/>
    </row>
    <row r="3744" spans="9:10" x14ac:dyDescent="0.3">
      <c r="I3744" s="231"/>
      <c r="J3744" s="231"/>
    </row>
    <row r="3745" spans="9:10" x14ac:dyDescent="0.3">
      <c r="I3745" s="231"/>
      <c r="J3745" s="231"/>
    </row>
    <row r="3746" spans="9:10" x14ac:dyDescent="0.3">
      <c r="I3746" s="231"/>
      <c r="J3746" s="231"/>
    </row>
    <row r="3747" spans="9:10" x14ac:dyDescent="0.3">
      <c r="I3747" s="231"/>
      <c r="J3747" s="231"/>
    </row>
    <row r="3748" spans="9:10" x14ac:dyDescent="0.3">
      <c r="I3748" s="231"/>
      <c r="J3748" s="231"/>
    </row>
    <row r="3749" spans="9:10" x14ac:dyDescent="0.3">
      <c r="I3749" s="231"/>
      <c r="J3749" s="231"/>
    </row>
    <row r="3750" spans="9:10" x14ac:dyDescent="0.3">
      <c r="I3750" s="231"/>
      <c r="J3750" s="231"/>
    </row>
    <row r="3751" spans="9:10" x14ac:dyDescent="0.3">
      <c r="I3751" s="231"/>
      <c r="J3751" s="231"/>
    </row>
    <row r="3752" spans="9:10" x14ac:dyDescent="0.3">
      <c r="I3752" s="231"/>
      <c r="J3752" s="231"/>
    </row>
    <row r="3753" spans="9:10" x14ac:dyDescent="0.3">
      <c r="I3753" s="231"/>
      <c r="J3753" s="231"/>
    </row>
    <row r="3754" spans="9:10" x14ac:dyDescent="0.3">
      <c r="I3754" s="231"/>
      <c r="J3754" s="231"/>
    </row>
    <row r="3755" spans="9:10" x14ac:dyDescent="0.3">
      <c r="I3755" s="231"/>
      <c r="J3755" s="231"/>
    </row>
    <row r="3756" spans="9:10" x14ac:dyDescent="0.3">
      <c r="I3756" s="231"/>
      <c r="J3756" s="231"/>
    </row>
    <row r="3757" spans="9:10" x14ac:dyDescent="0.3">
      <c r="I3757" s="231"/>
      <c r="J3757" s="231"/>
    </row>
    <row r="3758" spans="9:10" x14ac:dyDescent="0.3">
      <c r="I3758" s="231"/>
      <c r="J3758" s="231"/>
    </row>
    <row r="3759" spans="9:10" x14ac:dyDescent="0.3">
      <c r="I3759" s="231"/>
      <c r="J3759" s="231"/>
    </row>
    <row r="3760" spans="9:10" x14ac:dyDescent="0.3">
      <c r="I3760" s="231"/>
      <c r="J3760" s="231"/>
    </row>
    <row r="3761" spans="9:10" x14ac:dyDescent="0.3">
      <c r="I3761" s="231"/>
      <c r="J3761" s="231"/>
    </row>
    <row r="3762" spans="9:10" x14ac:dyDescent="0.3">
      <c r="I3762" s="231"/>
      <c r="J3762" s="231"/>
    </row>
    <row r="3763" spans="9:10" x14ac:dyDescent="0.3">
      <c r="I3763" s="231"/>
      <c r="J3763" s="231"/>
    </row>
    <row r="3764" spans="9:10" x14ac:dyDescent="0.3">
      <c r="I3764" s="231"/>
      <c r="J3764" s="231"/>
    </row>
    <row r="3765" spans="9:10" x14ac:dyDescent="0.3">
      <c r="I3765" s="231"/>
      <c r="J3765" s="231"/>
    </row>
    <row r="3766" spans="9:10" x14ac:dyDescent="0.3">
      <c r="I3766" s="231"/>
      <c r="J3766" s="231"/>
    </row>
    <row r="3767" spans="9:10" x14ac:dyDescent="0.3">
      <c r="I3767" s="231"/>
      <c r="J3767" s="231"/>
    </row>
    <row r="3768" spans="9:10" x14ac:dyDescent="0.3">
      <c r="I3768" s="231"/>
      <c r="J3768" s="231"/>
    </row>
    <row r="3769" spans="9:10" x14ac:dyDescent="0.3">
      <c r="I3769" s="231"/>
      <c r="J3769" s="231"/>
    </row>
    <row r="3770" spans="9:10" x14ac:dyDescent="0.3">
      <c r="I3770" s="231"/>
      <c r="J3770" s="231"/>
    </row>
    <row r="3771" spans="9:10" x14ac:dyDescent="0.3">
      <c r="I3771" s="231"/>
      <c r="J3771" s="231"/>
    </row>
    <row r="3772" spans="9:10" x14ac:dyDescent="0.3">
      <c r="I3772" s="231"/>
      <c r="J3772" s="231"/>
    </row>
    <row r="3773" spans="9:10" x14ac:dyDescent="0.3">
      <c r="I3773" s="231"/>
      <c r="J3773" s="231"/>
    </row>
    <row r="3774" spans="9:10" x14ac:dyDescent="0.3">
      <c r="I3774" s="231"/>
      <c r="J3774" s="231"/>
    </row>
    <row r="3775" spans="9:10" x14ac:dyDescent="0.3">
      <c r="I3775" s="231"/>
      <c r="J3775" s="231"/>
    </row>
    <row r="3776" spans="9:10" x14ac:dyDescent="0.3">
      <c r="I3776" s="231"/>
      <c r="J3776" s="231"/>
    </row>
    <row r="3777" spans="9:10" x14ac:dyDescent="0.3">
      <c r="I3777" s="231"/>
      <c r="J3777" s="231"/>
    </row>
    <row r="3778" spans="9:10" x14ac:dyDescent="0.3">
      <c r="I3778" s="231"/>
      <c r="J3778" s="231"/>
    </row>
    <row r="3779" spans="9:10" x14ac:dyDescent="0.3">
      <c r="I3779" s="231"/>
      <c r="J3779" s="231"/>
    </row>
    <row r="3780" spans="9:10" x14ac:dyDescent="0.3">
      <c r="I3780" s="231"/>
      <c r="J3780" s="231"/>
    </row>
    <row r="3781" spans="9:10" x14ac:dyDescent="0.3">
      <c r="I3781" s="231"/>
      <c r="J3781" s="231"/>
    </row>
    <row r="3782" spans="9:10" x14ac:dyDescent="0.3">
      <c r="I3782" s="231"/>
      <c r="J3782" s="231"/>
    </row>
    <row r="3783" spans="9:10" x14ac:dyDescent="0.3">
      <c r="I3783" s="231"/>
      <c r="J3783" s="231"/>
    </row>
    <row r="3784" spans="9:10" x14ac:dyDescent="0.3">
      <c r="I3784" s="231"/>
      <c r="J3784" s="231"/>
    </row>
    <row r="3785" spans="9:10" x14ac:dyDescent="0.3">
      <c r="I3785" s="231"/>
      <c r="J3785" s="231"/>
    </row>
    <row r="3786" spans="9:10" x14ac:dyDescent="0.3">
      <c r="I3786" s="231"/>
      <c r="J3786" s="231"/>
    </row>
    <row r="3787" spans="9:10" x14ac:dyDescent="0.3">
      <c r="I3787" s="231"/>
      <c r="J3787" s="231"/>
    </row>
    <row r="3788" spans="9:10" x14ac:dyDescent="0.3">
      <c r="I3788" s="231"/>
      <c r="J3788" s="231"/>
    </row>
    <row r="3789" spans="9:10" x14ac:dyDescent="0.3">
      <c r="I3789" s="231"/>
      <c r="J3789" s="231"/>
    </row>
    <row r="3790" spans="9:10" x14ac:dyDescent="0.3">
      <c r="I3790" s="231"/>
      <c r="J3790" s="231"/>
    </row>
    <row r="3791" spans="9:10" x14ac:dyDescent="0.3">
      <c r="I3791" s="231"/>
      <c r="J3791" s="231"/>
    </row>
    <row r="3792" spans="9:10" x14ac:dyDescent="0.3">
      <c r="I3792" s="231"/>
      <c r="J3792" s="231"/>
    </row>
    <row r="3793" spans="9:10" x14ac:dyDescent="0.3">
      <c r="I3793" s="231"/>
      <c r="J3793" s="231"/>
    </row>
    <row r="3794" spans="9:10" x14ac:dyDescent="0.3">
      <c r="I3794" s="231"/>
      <c r="J3794" s="231"/>
    </row>
    <row r="3795" spans="9:10" x14ac:dyDescent="0.3">
      <c r="I3795" s="231"/>
      <c r="J3795" s="231"/>
    </row>
    <row r="3796" spans="9:10" x14ac:dyDescent="0.3">
      <c r="I3796" s="231"/>
      <c r="J3796" s="231"/>
    </row>
    <row r="3797" spans="9:10" x14ac:dyDescent="0.3">
      <c r="I3797" s="231"/>
      <c r="J3797" s="231"/>
    </row>
    <row r="3798" spans="9:10" x14ac:dyDescent="0.3">
      <c r="I3798" s="231"/>
      <c r="J3798" s="231"/>
    </row>
    <row r="3799" spans="9:10" x14ac:dyDescent="0.3">
      <c r="I3799" s="231"/>
      <c r="J3799" s="231"/>
    </row>
    <row r="3800" spans="9:10" x14ac:dyDescent="0.3">
      <c r="I3800" s="231"/>
      <c r="J3800" s="231"/>
    </row>
    <row r="3801" spans="9:10" x14ac:dyDescent="0.3">
      <c r="I3801" s="231"/>
      <c r="J3801" s="231"/>
    </row>
    <row r="3802" spans="9:10" x14ac:dyDescent="0.3">
      <c r="I3802" s="231"/>
      <c r="J3802" s="231"/>
    </row>
    <row r="3803" spans="9:10" x14ac:dyDescent="0.3">
      <c r="I3803" s="231"/>
      <c r="J3803" s="231"/>
    </row>
    <row r="3804" spans="9:10" x14ac:dyDescent="0.3">
      <c r="I3804" s="231"/>
      <c r="J3804" s="231"/>
    </row>
    <row r="3805" spans="9:10" x14ac:dyDescent="0.3">
      <c r="I3805" s="231"/>
      <c r="J3805" s="231"/>
    </row>
    <row r="3806" spans="9:10" x14ac:dyDescent="0.3">
      <c r="I3806" s="231"/>
      <c r="J3806" s="231"/>
    </row>
    <row r="3807" spans="9:10" x14ac:dyDescent="0.3">
      <c r="I3807" s="231"/>
      <c r="J3807" s="231"/>
    </row>
    <row r="3808" spans="9:10" x14ac:dyDescent="0.3">
      <c r="I3808" s="231"/>
      <c r="J3808" s="231"/>
    </row>
    <row r="3809" spans="9:10" x14ac:dyDescent="0.3">
      <c r="I3809" s="231"/>
      <c r="J3809" s="231"/>
    </row>
    <row r="3810" spans="9:10" x14ac:dyDescent="0.3">
      <c r="I3810" s="231"/>
      <c r="J3810" s="231"/>
    </row>
    <row r="3811" spans="9:10" x14ac:dyDescent="0.3">
      <c r="I3811" s="231"/>
      <c r="J3811" s="231"/>
    </row>
    <row r="3812" spans="9:10" x14ac:dyDescent="0.3">
      <c r="I3812" s="231"/>
      <c r="J3812" s="231"/>
    </row>
    <row r="3813" spans="9:10" x14ac:dyDescent="0.3">
      <c r="I3813" s="231"/>
      <c r="J3813" s="231"/>
    </row>
    <row r="3814" spans="9:10" x14ac:dyDescent="0.3">
      <c r="I3814" s="231"/>
      <c r="J3814" s="231"/>
    </row>
    <row r="3815" spans="9:10" x14ac:dyDescent="0.3">
      <c r="I3815" s="231"/>
      <c r="J3815" s="231"/>
    </row>
    <row r="3816" spans="9:10" x14ac:dyDescent="0.3">
      <c r="I3816" s="231"/>
      <c r="J3816" s="231"/>
    </row>
    <row r="3817" spans="9:10" x14ac:dyDescent="0.3">
      <c r="I3817" s="231"/>
      <c r="J3817" s="231"/>
    </row>
    <row r="3818" spans="9:10" x14ac:dyDescent="0.3">
      <c r="I3818" s="231"/>
      <c r="J3818" s="231"/>
    </row>
    <row r="3819" spans="9:10" x14ac:dyDescent="0.3">
      <c r="I3819" s="231"/>
      <c r="J3819" s="231"/>
    </row>
    <row r="3820" spans="9:10" x14ac:dyDescent="0.3">
      <c r="I3820" s="231"/>
      <c r="J3820" s="231"/>
    </row>
    <row r="3821" spans="9:10" x14ac:dyDescent="0.3">
      <c r="I3821" s="231"/>
      <c r="J3821" s="231"/>
    </row>
    <row r="3822" spans="9:10" x14ac:dyDescent="0.3">
      <c r="I3822" s="231"/>
      <c r="J3822" s="231"/>
    </row>
    <row r="3823" spans="9:10" x14ac:dyDescent="0.3">
      <c r="I3823" s="231"/>
      <c r="J3823" s="231"/>
    </row>
    <row r="3824" spans="9:10" x14ac:dyDescent="0.3">
      <c r="I3824" s="231"/>
      <c r="J3824" s="231"/>
    </row>
    <row r="3825" spans="9:10" x14ac:dyDescent="0.3">
      <c r="I3825" s="231"/>
      <c r="J3825" s="231"/>
    </row>
    <row r="3826" spans="9:10" x14ac:dyDescent="0.3">
      <c r="I3826" s="231"/>
      <c r="J3826" s="231"/>
    </row>
    <row r="3827" spans="9:10" x14ac:dyDescent="0.3">
      <c r="I3827" s="231"/>
      <c r="J3827" s="231"/>
    </row>
    <row r="3828" spans="9:10" x14ac:dyDescent="0.3">
      <c r="I3828" s="231"/>
      <c r="J3828" s="231"/>
    </row>
    <row r="3829" spans="9:10" x14ac:dyDescent="0.3">
      <c r="I3829" s="231"/>
      <c r="J3829" s="231"/>
    </row>
    <row r="3830" spans="9:10" x14ac:dyDescent="0.3">
      <c r="I3830" s="231"/>
      <c r="J3830" s="231"/>
    </row>
    <row r="3831" spans="9:10" x14ac:dyDescent="0.3">
      <c r="I3831" s="231"/>
      <c r="J3831" s="231"/>
    </row>
    <row r="3832" spans="9:10" x14ac:dyDescent="0.3">
      <c r="I3832" s="231"/>
      <c r="J3832" s="231"/>
    </row>
    <row r="3833" spans="9:10" x14ac:dyDescent="0.3">
      <c r="I3833" s="231"/>
      <c r="J3833" s="231"/>
    </row>
    <row r="3834" spans="9:10" x14ac:dyDescent="0.3">
      <c r="I3834" s="231"/>
      <c r="J3834" s="231"/>
    </row>
    <row r="3835" spans="9:10" x14ac:dyDescent="0.3">
      <c r="I3835" s="231"/>
      <c r="J3835" s="231"/>
    </row>
    <row r="3836" spans="9:10" x14ac:dyDescent="0.3">
      <c r="I3836" s="231"/>
      <c r="J3836" s="231"/>
    </row>
    <row r="3837" spans="9:10" x14ac:dyDescent="0.3">
      <c r="I3837" s="231"/>
      <c r="J3837" s="231"/>
    </row>
    <row r="3838" spans="9:10" x14ac:dyDescent="0.3">
      <c r="I3838" s="231"/>
      <c r="J3838" s="231"/>
    </row>
    <row r="3839" spans="9:10" x14ac:dyDescent="0.3">
      <c r="I3839" s="231"/>
      <c r="J3839" s="231"/>
    </row>
    <row r="3840" spans="9:10" x14ac:dyDescent="0.3">
      <c r="I3840" s="231"/>
      <c r="J3840" s="231"/>
    </row>
    <row r="3841" spans="9:10" x14ac:dyDescent="0.3">
      <c r="I3841" s="231"/>
      <c r="J3841" s="231"/>
    </row>
    <row r="3842" spans="9:10" x14ac:dyDescent="0.3">
      <c r="I3842" s="231"/>
      <c r="J3842" s="231"/>
    </row>
    <row r="3843" spans="9:10" x14ac:dyDescent="0.3">
      <c r="I3843" s="231"/>
      <c r="J3843" s="231"/>
    </row>
    <row r="3844" spans="9:10" x14ac:dyDescent="0.3">
      <c r="I3844" s="231"/>
      <c r="J3844" s="231"/>
    </row>
    <row r="3845" spans="9:10" x14ac:dyDescent="0.3">
      <c r="I3845" s="231"/>
      <c r="J3845" s="231"/>
    </row>
    <row r="3846" spans="9:10" x14ac:dyDescent="0.3">
      <c r="I3846" s="231"/>
      <c r="J3846" s="231"/>
    </row>
    <row r="3847" spans="9:10" x14ac:dyDescent="0.3">
      <c r="I3847" s="231"/>
      <c r="J3847" s="231"/>
    </row>
    <row r="3848" spans="9:10" x14ac:dyDescent="0.3">
      <c r="I3848" s="231"/>
      <c r="J3848" s="231"/>
    </row>
    <row r="3849" spans="9:10" x14ac:dyDescent="0.3">
      <c r="I3849" s="231"/>
      <c r="J3849" s="231"/>
    </row>
    <row r="3850" spans="9:10" x14ac:dyDescent="0.3">
      <c r="I3850" s="231"/>
      <c r="J3850" s="231"/>
    </row>
    <row r="3851" spans="9:10" x14ac:dyDescent="0.3">
      <c r="I3851" s="231"/>
      <c r="J3851" s="231"/>
    </row>
    <row r="3852" spans="9:10" x14ac:dyDescent="0.3">
      <c r="I3852" s="231"/>
      <c r="J3852" s="231"/>
    </row>
    <row r="3853" spans="9:10" x14ac:dyDescent="0.3">
      <c r="I3853" s="231"/>
      <c r="J3853" s="231"/>
    </row>
    <row r="3854" spans="9:10" x14ac:dyDescent="0.3">
      <c r="I3854" s="231"/>
      <c r="J3854" s="231"/>
    </row>
    <row r="3855" spans="9:10" x14ac:dyDescent="0.3">
      <c r="I3855" s="231"/>
      <c r="J3855" s="231"/>
    </row>
    <row r="3856" spans="9:10" x14ac:dyDescent="0.3">
      <c r="I3856" s="231"/>
      <c r="J3856" s="231"/>
    </row>
    <row r="3857" spans="9:10" x14ac:dyDescent="0.3">
      <c r="I3857" s="231"/>
      <c r="J3857" s="231"/>
    </row>
    <row r="3858" spans="9:10" x14ac:dyDescent="0.3">
      <c r="I3858" s="231"/>
      <c r="J3858" s="231"/>
    </row>
    <row r="3859" spans="9:10" x14ac:dyDescent="0.3">
      <c r="I3859" s="231"/>
      <c r="J3859" s="231"/>
    </row>
    <row r="3860" spans="9:10" x14ac:dyDescent="0.3">
      <c r="I3860" s="231"/>
      <c r="J3860" s="231"/>
    </row>
    <row r="3861" spans="9:10" x14ac:dyDescent="0.3">
      <c r="I3861" s="231"/>
      <c r="J3861" s="231"/>
    </row>
    <row r="3862" spans="9:10" x14ac:dyDescent="0.3">
      <c r="I3862" s="231"/>
      <c r="J3862" s="231"/>
    </row>
    <row r="3863" spans="9:10" x14ac:dyDescent="0.3">
      <c r="I3863" s="231"/>
      <c r="J3863" s="231"/>
    </row>
    <row r="3864" spans="9:10" x14ac:dyDescent="0.3">
      <c r="I3864" s="231"/>
      <c r="J3864" s="231"/>
    </row>
    <row r="3865" spans="9:10" x14ac:dyDescent="0.3">
      <c r="I3865" s="231"/>
      <c r="J3865" s="231"/>
    </row>
    <row r="3866" spans="9:10" x14ac:dyDescent="0.3">
      <c r="I3866" s="231"/>
      <c r="J3866" s="231"/>
    </row>
    <row r="3867" spans="9:10" x14ac:dyDescent="0.3">
      <c r="I3867" s="231"/>
      <c r="J3867" s="231"/>
    </row>
    <row r="3868" spans="9:10" x14ac:dyDescent="0.3">
      <c r="I3868" s="231"/>
      <c r="J3868" s="231"/>
    </row>
    <row r="3869" spans="9:10" x14ac:dyDescent="0.3">
      <c r="I3869" s="231"/>
      <c r="J3869" s="231"/>
    </row>
    <row r="3870" spans="9:10" x14ac:dyDescent="0.3">
      <c r="I3870" s="231"/>
      <c r="J3870" s="231"/>
    </row>
    <row r="3871" spans="9:10" x14ac:dyDescent="0.3">
      <c r="I3871" s="231"/>
      <c r="J3871" s="231"/>
    </row>
    <row r="3872" spans="9:10" x14ac:dyDescent="0.3">
      <c r="I3872" s="231"/>
      <c r="J3872" s="231"/>
    </row>
    <row r="3873" spans="9:10" x14ac:dyDescent="0.3">
      <c r="I3873" s="231"/>
      <c r="J3873" s="231"/>
    </row>
    <row r="3874" spans="9:10" x14ac:dyDescent="0.3">
      <c r="I3874" s="231"/>
      <c r="J3874" s="231"/>
    </row>
    <row r="3875" spans="9:10" x14ac:dyDescent="0.3">
      <c r="I3875" s="231"/>
      <c r="J3875" s="231"/>
    </row>
    <row r="3876" spans="9:10" x14ac:dyDescent="0.3">
      <c r="I3876" s="231"/>
      <c r="J3876" s="231"/>
    </row>
    <row r="3877" spans="9:10" x14ac:dyDescent="0.3">
      <c r="I3877" s="231"/>
      <c r="J3877" s="231"/>
    </row>
    <row r="3878" spans="9:10" x14ac:dyDescent="0.3">
      <c r="I3878" s="231"/>
      <c r="J3878" s="231"/>
    </row>
    <row r="3879" spans="9:10" x14ac:dyDescent="0.3">
      <c r="I3879" s="231"/>
      <c r="J3879" s="231"/>
    </row>
    <row r="3880" spans="9:10" x14ac:dyDescent="0.3">
      <c r="I3880" s="231"/>
      <c r="J3880" s="231"/>
    </row>
    <row r="3881" spans="9:10" x14ac:dyDescent="0.3">
      <c r="I3881" s="231"/>
      <c r="J3881" s="231"/>
    </row>
    <row r="3882" spans="9:10" x14ac:dyDescent="0.3">
      <c r="I3882" s="231"/>
      <c r="J3882" s="231"/>
    </row>
    <row r="3883" spans="9:10" x14ac:dyDescent="0.3">
      <c r="I3883" s="231"/>
      <c r="J3883" s="231"/>
    </row>
    <row r="3884" spans="9:10" x14ac:dyDescent="0.3">
      <c r="I3884" s="231"/>
      <c r="J3884" s="231"/>
    </row>
    <row r="3885" spans="9:10" x14ac:dyDescent="0.3">
      <c r="I3885" s="231"/>
      <c r="J3885" s="231"/>
    </row>
    <row r="3886" spans="9:10" x14ac:dyDescent="0.3">
      <c r="I3886" s="231"/>
      <c r="J3886" s="231"/>
    </row>
    <row r="3887" spans="9:10" x14ac:dyDescent="0.3">
      <c r="I3887" s="231"/>
      <c r="J3887" s="231"/>
    </row>
    <row r="3888" spans="9:10" x14ac:dyDescent="0.3">
      <c r="I3888" s="231"/>
      <c r="J3888" s="231"/>
    </row>
    <row r="3889" spans="9:10" x14ac:dyDescent="0.3">
      <c r="I3889" s="231"/>
      <c r="J3889" s="231"/>
    </row>
    <row r="3890" spans="9:10" x14ac:dyDescent="0.3">
      <c r="I3890" s="231"/>
      <c r="J3890" s="231"/>
    </row>
    <row r="3891" spans="9:10" x14ac:dyDescent="0.3">
      <c r="I3891" s="231"/>
      <c r="J3891" s="231"/>
    </row>
    <row r="3892" spans="9:10" x14ac:dyDescent="0.3">
      <c r="I3892" s="231"/>
      <c r="J3892" s="231"/>
    </row>
    <row r="3893" spans="9:10" x14ac:dyDescent="0.3">
      <c r="I3893" s="231"/>
      <c r="J3893" s="231"/>
    </row>
    <row r="3894" spans="9:10" x14ac:dyDescent="0.3">
      <c r="I3894" s="231"/>
      <c r="J3894" s="231"/>
    </row>
    <row r="3895" spans="9:10" x14ac:dyDescent="0.3">
      <c r="I3895" s="231"/>
      <c r="J3895" s="231"/>
    </row>
    <row r="3896" spans="9:10" x14ac:dyDescent="0.3">
      <c r="I3896" s="231"/>
      <c r="J3896" s="231"/>
    </row>
    <row r="3897" spans="9:10" x14ac:dyDescent="0.3">
      <c r="I3897" s="231"/>
      <c r="J3897" s="231"/>
    </row>
    <row r="3898" spans="9:10" x14ac:dyDescent="0.3">
      <c r="I3898" s="231"/>
      <c r="J3898" s="231"/>
    </row>
    <row r="3899" spans="9:10" x14ac:dyDescent="0.3">
      <c r="I3899" s="231"/>
      <c r="J3899" s="231"/>
    </row>
    <row r="3900" spans="9:10" x14ac:dyDescent="0.3">
      <c r="I3900" s="231"/>
      <c r="J3900" s="231"/>
    </row>
    <row r="3901" spans="9:10" x14ac:dyDescent="0.3">
      <c r="I3901" s="231"/>
      <c r="J3901" s="231"/>
    </row>
    <row r="3902" spans="9:10" x14ac:dyDescent="0.3">
      <c r="I3902" s="231"/>
      <c r="J3902" s="231"/>
    </row>
    <row r="3903" spans="9:10" x14ac:dyDescent="0.3">
      <c r="I3903" s="231"/>
      <c r="J3903" s="231"/>
    </row>
    <row r="3904" spans="9:10" x14ac:dyDescent="0.3">
      <c r="I3904" s="231"/>
      <c r="J3904" s="231"/>
    </row>
    <row r="3905" spans="9:10" x14ac:dyDescent="0.3">
      <c r="I3905" s="231"/>
      <c r="J3905" s="231"/>
    </row>
    <row r="3906" spans="9:10" x14ac:dyDescent="0.3">
      <c r="I3906" s="231"/>
      <c r="J3906" s="231"/>
    </row>
    <row r="3907" spans="9:10" x14ac:dyDescent="0.3">
      <c r="I3907" s="231"/>
      <c r="J3907" s="231"/>
    </row>
    <row r="3908" spans="9:10" x14ac:dyDescent="0.3">
      <c r="I3908" s="231"/>
      <c r="J3908" s="231"/>
    </row>
    <row r="3909" spans="9:10" x14ac:dyDescent="0.3">
      <c r="I3909" s="231"/>
      <c r="J3909" s="231"/>
    </row>
    <row r="3910" spans="9:10" x14ac:dyDescent="0.3">
      <c r="I3910" s="231"/>
      <c r="J3910" s="231"/>
    </row>
    <row r="3911" spans="9:10" x14ac:dyDescent="0.3">
      <c r="I3911" s="231"/>
      <c r="J3911" s="231"/>
    </row>
    <row r="3912" spans="9:10" x14ac:dyDescent="0.3">
      <c r="I3912" s="231"/>
      <c r="J3912" s="231"/>
    </row>
    <row r="3913" spans="9:10" x14ac:dyDescent="0.3">
      <c r="I3913" s="231"/>
      <c r="J3913" s="231"/>
    </row>
    <row r="3914" spans="9:10" x14ac:dyDescent="0.3">
      <c r="I3914" s="231"/>
      <c r="J3914" s="231"/>
    </row>
    <row r="3915" spans="9:10" x14ac:dyDescent="0.3">
      <c r="I3915" s="231"/>
      <c r="J3915" s="231"/>
    </row>
    <row r="3916" spans="9:10" x14ac:dyDescent="0.3">
      <c r="I3916" s="231"/>
      <c r="J3916" s="231"/>
    </row>
    <row r="3917" spans="9:10" x14ac:dyDescent="0.3">
      <c r="I3917" s="231"/>
      <c r="J3917" s="231"/>
    </row>
    <row r="3918" spans="9:10" x14ac:dyDescent="0.3">
      <c r="I3918" s="231"/>
      <c r="J3918" s="231"/>
    </row>
    <row r="3919" spans="9:10" x14ac:dyDescent="0.3">
      <c r="I3919" s="231"/>
      <c r="J3919" s="231"/>
    </row>
    <row r="3920" spans="9:10" x14ac:dyDescent="0.3">
      <c r="I3920" s="231"/>
      <c r="J3920" s="231"/>
    </row>
    <row r="3921" spans="9:10" x14ac:dyDescent="0.3">
      <c r="I3921" s="231"/>
      <c r="J3921" s="231"/>
    </row>
    <row r="3922" spans="9:10" x14ac:dyDescent="0.3">
      <c r="I3922" s="231"/>
      <c r="J3922" s="231"/>
    </row>
    <row r="3923" spans="9:10" x14ac:dyDescent="0.3">
      <c r="I3923" s="231"/>
      <c r="J3923" s="231"/>
    </row>
    <row r="3924" spans="9:10" x14ac:dyDescent="0.3">
      <c r="I3924" s="231"/>
      <c r="J3924" s="231"/>
    </row>
    <row r="3925" spans="9:10" x14ac:dyDescent="0.3">
      <c r="I3925" s="231"/>
      <c r="J3925" s="231"/>
    </row>
    <row r="3926" spans="9:10" x14ac:dyDescent="0.3">
      <c r="I3926" s="231"/>
      <c r="J3926" s="231"/>
    </row>
    <row r="3927" spans="9:10" x14ac:dyDescent="0.3">
      <c r="I3927" s="231"/>
      <c r="J3927" s="231"/>
    </row>
    <row r="3928" spans="9:10" x14ac:dyDescent="0.3">
      <c r="I3928" s="231"/>
      <c r="J3928" s="231"/>
    </row>
    <row r="3929" spans="9:10" x14ac:dyDescent="0.3">
      <c r="I3929" s="231"/>
      <c r="J3929" s="231"/>
    </row>
    <row r="3930" spans="9:10" x14ac:dyDescent="0.3">
      <c r="I3930" s="231"/>
      <c r="J3930" s="231"/>
    </row>
    <row r="3931" spans="9:10" x14ac:dyDescent="0.3">
      <c r="I3931" s="231"/>
      <c r="J3931" s="231"/>
    </row>
    <row r="3932" spans="9:10" x14ac:dyDescent="0.3">
      <c r="I3932" s="231"/>
      <c r="J3932" s="231"/>
    </row>
    <row r="3933" spans="9:10" x14ac:dyDescent="0.3">
      <c r="I3933" s="231"/>
      <c r="J3933" s="231"/>
    </row>
    <row r="3934" spans="9:10" x14ac:dyDescent="0.3">
      <c r="I3934" s="231"/>
      <c r="J3934" s="231"/>
    </row>
    <row r="3935" spans="9:10" x14ac:dyDescent="0.3">
      <c r="I3935" s="231"/>
      <c r="J3935" s="231"/>
    </row>
    <row r="3936" spans="9:10" x14ac:dyDescent="0.3">
      <c r="I3936" s="231"/>
      <c r="J3936" s="231"/>
    </row>
    <row r="3937" spans="9:10" x14ac:dyDescent="0.3">
      <c r="I3937" s="231"/>
      <c r="J3937" s="231"/>
    </row>
    <row r="3938" spans="9:10" x14ac:dyDescent="0.3">
      <c r="I3938" s="231"/>
      <c r="J3938" s="231"/>
    </row>
    <row r="3939" spans="9:10" x14ac:dyDescent="0.3">
      <c r="I3939" s="231"/>
      <c r="J3939" s="231"/>
    </row>
    <row r="3940" spans="9:10" x14ac:dyDescent="0.3">
      <c r="I3940" s="231"/>
      <c r="J3940" s="231"/>
    </row>
    <row r="3941" spans="9:10" x14ac:dyDescent="0.3">
      <c r="I3941" s="231"/>
      <c r="J3941" s="231"/>
    </row>
    <row r="3942" spans="9:10" x14ac:dyDescent="0.3">
      <c r="I3942" s="231"/>
      <c r="J3942" s="231"/>
    </row>
    <row r="3943" spans="9:10" x14ac:dyDescent="0.3">
      <c r="I3943" s="231"/>
      <c r="J3943" s="231"/>
    </row>
    <row r="3944" spans="9:10" x14ac:dyDescent="0.3">
      <c r="I3944" s="231"/>
      <c r="J3944" s="231"/>
    </row>
    <row r="3945" spans="9:10" x14ac:dyDescent="0.3">
      <c r="I3945" s="231"/>
      <c r="J3945" s="231"/>
    </row>
    <row r="3946" spans="9:10" x14ac:dyDescent="0.3">
      <c r="I3946" s="231"/>
      <c r="J3946" s="231"/>
    </row>
    <row r="3947" spans="9:10" x14ac:dyDescent="0.3">
      <c r="I3947" s="231"/>
      <c r="J3947" s="231"/>
    </row>
    <row r="3948" spans="9:10" x14ac:dyDescent="0.3">
      <c r="I3948" s="231"/>
      <c r="J3948" s="231"/>
    </row>
    <row r="3949" spans="9:10" x14ac:dyDescent="0.3">
      <c r="I3949" s="231"/>
      <c r="J3949" s="231"/>
    </row>
    <row r="3950" spans="9:10" x14ac:dyDescent="0.3">
      <c r="I3950" s="231"/>
      <c r="J3950" s="231"/>
    </row>
    <row r="3951" spans="9:10" x14ac:dyDescent="0.3">
      <c r="I3951" s="231"/>
      <c r="J3951" s="231"/>
    </row>
    <row r="3952" spans="9:10" x14ac:dyDescent="0.3">
      <c r="I3952" s="231"/>
      <c r="J3952" s="231"/>
    </row>
    <row r="3953" spans="9:10" x14ac:dyDescent="0.3">
      <c r="I3953" s="231"/>
      <c r="J3953" s="231"/>
    </row>
    <row r="3954" spans="9:10" x14ac:dyDescent="0.3">
      <c r="I3954" s="231"/>
      <c r="J3954" s="231"/>
    </row>
    <row r="3955" spans="9:10" x14ac:dyDescent="0.3">
      <c r="I3955" s="231"/>
      <c r="J3955" s="231"/>
    </row>
    <row r="3956" spans="9:10" x14ac:dyDescent="0.3">
      <c r="I3956" s="231"/>
      <c r="J3956" s="231"/>
    </row>
    <row r="3957" spans="9:10" x14ac:dyDescent="0.3">
      <c r="I3957" s="231"/>
      <c r="J3957" s="231"/>
    </row>
    <row r="3958" spans="9:10" x14ac:dyDescent="0.3">
      <c r="I3958" s="231"/>
      <c r="J3958" s="231"/>
    </row>
    <row r="3959" spans="9:10" x14ac:dyDescent="0.3">
      <c r="I3959" s="231"/>
      <c r="J3959" s="231"/>
    </row>
    <row r="3960" spans="9:10" x14ac:dyDescent="0.3">
      <c r="I3960" s="231"/>
      <c r="J3960" s="231"/>
    </row>
    <row r="3961" spans="9:10" x14ac:dyDescent="0.3">
      <c r="I3961" s="231"/>
      <c r="J3961" s="231"/>
    </row>
    <row r="3962" spans="9:10" x14ac:dyDescent="0.3">
      <c r="I3962" s="231"/>
      <c r="J3962" s="231"/>
    </row>
    <row r="3963" spans="9:10" x14ac:dyDescent="0.3">
      <c r="I3963" s="231"/>
      <c r="J3963" s="231"/>
    </row>
    <row r="3964" spans="9:10" x14ac:dyDescent="0.3">
      <c r="I3964" s="231"/>
      <c r="J3964" s="231"/>
    </row>
    <row r="3965" spans="9:10" x14ac:dyDescent="0.3">
      <c r="I3965" s="231"/>
      <c r="J3965" s="231"/>
    </row>
    <row r="3966" spans="9:10" x14ac:dyDescent="0.3">
      <c r="I3966" s="231"/>
      <c r="J3966" s="231"/>
    </row>
    <row r="3967" spans="9:10" x14ac:dyDescent="0.3">
      <c r="I3967" s="231"/>
      <c r="J3967" s="231"/>
    </row>
    <row r="3968" spans="9:10" x14ac:dyDescent="0.3">
      <c r="I3968" s="231"/>
      <c r="J3968" s="231"/>
    </row>
    <row r="3969" spans="9:10" x14ac:dyDescent="0.3">
      <c r="I3969" s="231"/>
      <c r="J3969" s="231"/>
    </row>
    <row r="3970" spans="9:10" x14ac:dyDescent="0.3">
      <c r="I3970" s="231"/>
      <c r="J3970" s="231"/>
    </row>
    <row r="3971" spans="9:10" x14ac:dyDescent="0.3">
      <c r="I3971" s="231"/>
      <c r="J3971" s="231"/>
    </row>
    <row r="3972" spans="9:10" x14ac:dyDescent="0.3">
      <c r="I3972" s="231"/>
      <c r="J3972" s="231"/>
    </row>
    <row r="3973" spans="9:10" x14ac:dyDescent="0.3">
      <c r="I3973" s="231"/>
      <c r="J3973" s="231"/>
    </row>
    <row r="3974" spans="9:10" x14ac:dyDescent="0.3">
      <c r="I3974" s="231"/>
      <c r="J3974" s="231"/>
    </row>
    <row r="3975" spans="9:10" x14ac:dyDescent="0.3">
      <c r="I3975" s="231"/>
      <c r="J3975" s="231"/>
    </row>
    <row r="3976" spans="9:10" x14ac:dyDescent="0.3">
      <c r="I3976" s="231"/>
      <c r="J3976" s="231"/>
    </row>
    <row r="3977" spans="9:10" x14ac:dyDescent="0.3">
      <c r="I3977" s="231"/>
      <c r="J3977" s="231"/>
    </row>
    <row r="3978" spans="9:10" x14ac:dyDescent="0.3">
      <c r="I3978" s="231"/>
      <c r="J3978" s="231"/>
    </row>
    <row r="3979" spans="9:10" x14ac:dyDescent="0.3">
      <c r="I3979" s="231"/>
      <c r="J3979" s="231"/>
    </row>
    <row r="3980" spans="9:10" x14ac:dyDescent="0.3">
      <c r="I3980" s="231"/>
      <c r="J3980" s="231"/>
    </row>
    <row r="3981" spans="9:10" x14ac:dyDescent="0.3">
      <c r="I3981" s="231"/>
      <c r="J3981" s="231"/>
    </row>
    <row r="3982" spans="9:10" x14ac:dyDescent="0.3">
      <c r="I3982" s="231"/>
      <c r="J3982" s="231"/>
    </row>
    <row r="3983" spans="9:10" x14ac:dyDescent="0.3">
      <c r="I3983" s="231"/>
      <c r="J3983" s="231"/>
    </row>
    <row r="3984" spans="9:10" x14ac:dyDescent="0.3">
      <c r="I3984" s="231"/>
      <c r="J3984" s="231"/>
    </row>
    <row r="3985" spans="9:10" x14ac:dyDescent="0.3">
      <c r="I3985" s="231"/>
      <c r="J3985" s="231"/>
    </row>
    <row r="3986" spans="9:10" x14ac:dyDescent="0.3">
      <c r="I3986" s="231"/>
      <c r="J3986" s="231"/>
    </row>
    <row r="3987" spans="9:10" x14ac:dyDescent="0.3">
      <c r="I3987" s="231"/>
      <c r="J3987" s="231"/>
    </row>
    <row r="3988" spans="9:10" x14ac:dyDescent="0.3">
      <c r="I3988" s="231"/>
      <c r="J3988" s="231"/>
    </row>
    <row r="3989" spans="9:10" x14ac:dyDescent="0.3">
      <c r="I3989" s="231"/>
      <c r="J3989" s="231"/>
    </row>
    <row r="3990" spans="9:10" x14ac:dyDescent="0.3">
      <c r="I3990" s="231"/>
      <c r="J3990" s="231"/>
    </row>
    <row r="3991" spans="9:10" x14ac:dyDescent="0.3">
      <c r="I3991" s="231"/>
      <c r="J3991" s="231"/>
    </row>
    <row r="3992" spans="9:10" x14ac:dyDescent="0.3">
      <c r="I3992" s="231"/>
      <c r="J3992" s="231"/>
    </row>
    <row r="3993" spans="9:10" x14ac:dyDescent="0.3">
      <c r="I3993" s="231"/>
      <c r="J3993" s="231"/>
    </row>
    <row r="3994" spans="9:10" x14ac:dyDescent="0.3">
      <c r="I3994" s="231"/>
      <c r="J3994" s="231"/>
    </row>
    <row r="3995" spans="9:10" x14ac:dyDescent="0.3">
      <c r="I3995" s="231"/>
      <c r="J3995" s="231"/>
    </row>
    <row r="3996" spans="9:10" x14ac:dyDescent="0.3">
      <c r="I3996" s="231"/>
      <c r="J3996" s="231"/>
    </row>
    <row r="3997" spans="9:10" x14ac:dyDescent="0.3">
      <c r="I3997" s="231"/>
      <c r="J3997" s="231"/>
    </row>
    <row r="3998" spans="9:10" x14ac:dyDescent="0.3">
      <c r="I3998" s="231"/>
      <c r="J3998" s="231"/>
    </row>
    <row r="3999" spans="9:10" x14ac:dyDescent="0.3">
      <c r="I3999" s="231"/>
      <c r="J3999" s="231"/>
    </row>
    <row r="4000" spans="9:10" x14ac:dyDescent="0.3">
      <c r="I4000" s="231"/>
      <c r="J4000" s="231"/>
    </row>
    <row r="4001" spans="9:10" x14ac:dyDescent="0.3">
      <c r="I4001" s="231"/>
      <c r="J4001" s="231"/>
    </row>
    <row r="4002" spans="9:10" x14ac:dyDescent="0.3">
      <c r="I4002" s="231"/>
      <c r="J4002" s="231"/>
    </row>
    <row r="4003" spans="9:10" x14ac:dyDescent="0.3">
      <c r="I4003" s="231"/>
      <c r="J4003" s="231"/>
    </row>
    <row r="4004" spans="9:10" x14ac:dyDescent="0.3">
      <c r="I4004" s="231"/>
      <c r="J4004" s="231"/>
    </row>
    <row r="4005" spans="9:10" x14ac:dyDescent="0.3">
      <c r="I4005" s="231"/>
      <c r="J4005" s="231"/>
    </row>
    <row r="4006" spans="9:10" x14ac:dyDescent="0.3">
      <c r="I4006" s="231"/>
      <c r="J4006" s="231"/>
    </row>
    <row r="4007" spans="9:10" x14ac:dyDescent="0.3">
      <c r="I4007" s="231"/>
      <c r="J4007" s="231"/>
    </row>
    <row r="4008" spans="9:10" x14ac:dyDescent="0.3">
      <c r="I4008" s="231"/>
      <c r="J4008" s="231"/>
    </row>
    <row r="4009" spans="9:10" x14ac:dyDescent="0.3">
      <c r="I4009" s="231"/>
      <c r="J4009" s="231"/>
    </row>
    <row r="4010" spans="9:10" x14ac:dyDescent="0.3">
      <c r="I4010" s="231"/>
      <c r="J4010" s="231"/>
    </row>
    <row r="4011" spans="9:10" x14ac:dyDescent="0.3">
      <c r="I4011" s="231"/>
      <c r="J4011" s="231"/>
    </row>
    <row r="4012" spans="9:10" x14ac:dyDescent="0.3">
      <c r="I4012" s="231"/>
      <c r="J4012" s="231"/>
    </row>
    <row r="4013" spans="9:10" x14ac:dyDescent="0.3">
      <c r="I4013" s="231"/>
      <c r="J4013" s="231"/>
    </row>
    <row r="4014" spans="9:10" x14ac:dyDescent="0.3">
      <c r="I4014" s="231"/>
      <c r="J4014" s="231"/>
    </row>
    <row r="4015" spans="9:10" x14ac:dyDescent="0.3">
      <c r="I4015" s="231"/>
      <c r="J4015" s="231"/>
    </row>
    <row r="4016" spans="9:10" x14ac:dyDescent="0.3">
      <c r="I4016" s="231"/>
      <c r="J4016" s="231"/>
    </row>
    <row r="4017" spans="9:10" x14ac:dyDescent="0.3">
      <c r="I4017" s="231"/>
      <c r="J4017" s="231"/>
    </row>
    <row r="4018" spans="9:10" x14ac:dyDescent="0.3">
      <c r="I4018" s="231"/>
      <c r="J4018" s="231"/>
    </row>
    <row r="4019" spans="9:10" x14ac:dyDescent="0.3">
      <c r="I4019" s="231"/>
      <c r="J4019" s="231"/>
    </row>
    <row r="4020" spans="9:10" x14ac:dyDescent="0.3">
      <c r="I4020" s="231"/>
      <c r="J4020" s="231"/>
    </row>
    <row r="4021" spans="9:10" x14ac:dyDescent="0.3">
      <c r="I4021" s="231"/>
      <c r="J4021" s="231"/>
    </row>
    <row r="4022" spans="9:10" x14ac:dyDescent="0.3">
      <c r="I4022" s="231"/>
      <c r="J4022" s="231"/>
    </row>
    <row r="4023" spans="9:10" x14ac:dyDescent="0.3">
      <c r="I4023" s="231"/>
      <c r="J4023" s="231"/>
    </row>
    <row r="4024" spans="9:10" x14ac:dyDescent="0.3">
      <c r="I4024" s="231"/>
      <c r="J4024" s="231"/>
    </row>
    <row r="4025" spans="9:10" x14ac:dyDescent="0.3">
      <c r="I4025" s="231"/>
      <c r="J4025" s="231"/>
    </row>
    <row r="4026" spans="9:10" x14ac:dyDescent="0.3">
      <c r="I4026" s="231"/>
      <c r="J4026" s="231"/>
    </row>
    <row r="4027" spans="9:10" x14ac:dyDescent="0.3">
      <c r="I4027" s="231"/>
      <c r="J4027" s="231"/>
    </row>
    <row r="4028" spans="9:10" x14ac:dyDescent="0.3">
      <c r="I4028" s="231"/>
      <c r="J4028" s="231"/>
    </row>
    <row r="4029" spans="9:10" x14ac:dyDescent="0.3">
      <c r="I4029" s="231"/>
      <c r="J4029" s="231"/>
    </row>
    <row r="4030" spans="9:10" x14ac:dyDescent="0.3">
      <c r="I4030" s="231"/>
      <c r="J4030" s="231"/>
    </row>
    <row r="4031" spans="9:10" x14ac:dyDescent="0.3">
      <c r="I4031" s="231"/>
      <c r="J4031" s="231"/>
    </row>
    <row r="4032" spans="9:10" x14ac:dyDescent="0.3">
      <c r="I4032" s="231"/>
      <c r="J4032" s="231"/>
    </row>
    <row r="4033" spans="9:10" x14ac:dyDescent="0.3">
      <c r="I4033" s="231"/>
      <c r="J4033" s="231"/>
    </row>
    <row r="4034" spans="9:10" x14ac:dyDescent="0.3">
      <c r="I4034" s="231"/>
      <c r="J4034" s="231"/>
    </row>
    <row r="4035" spans="9:10" x14ac:dyDescent="0.3">
      <c r="I4035" s="231"/>
      <c r="J4035" s="231"/>
    </row>
    <row r="4036" spans="9:10" x14ac:dyDescent="0.3">
      <c r="I4036" s="231"/>
      <c r="J4036" s="231"/>
    </row>
    <row r="4037" spans="9:10" x14ac:dyDescent="0.3">
      <c r="I4037" s="231"/>
      <c r="J4037" s="231"/>
    </row>
    <row r="4038" spans="9:10" x14ac:dyDescent="0.3">
      <c r="I4038" s="231"/>
      <c r="J4038" s="231"/>
    </row>
    <row r="4039" spans="9:10" x14ac:dyDescent="0.3">
      <c r="I4039" s="231"/>
      <c r="J4039" s="231"/>
    </row>
    <row r="4040" spans="9:10" x14ac:dyDescent="0.3">
      <c r="I4040" s="231"/>
      <c r="J4040" s="231"/>
    </row>
    <row r="4041" spans="9:10" x14ac:dyDescent="0.3">
      <c r="I4041" s="231"/>
      <c r="J4041" s="231"/>
    </row>
    <row r="4042" spans="9:10" x14ac:dyDescent="0.3">
      <c r="I4042" s="231"/>
      <c r="J4042" s="231"/>
    </row>
    <row r="4043" spans="9:10" x14ac:dyDescent="0.3">
      <c r="I4043" s="231"/>
      <c r="J4043" s="231"/>
    </row>
    <row r="4044" spans="9:10" x14ac:dyDescent="0.3">
      <c r="I4044" s="231"/>
      <c r="J4044" s="231"/>
    </row>
    <row r="4045" spans="9:10" x14ac:dyDescent="0.3">
      <c r="I4045" s="231"/>
      <c r="J4045" s="231"/>
    </row>
    <row r="4046" spans="9:10" x14ac:dyDescent="0.3">
      <c r="I4046" s="231"/>
      <c r="J4046" s="231"/>
    </row>
    <row r="4047" spans="9:10" x14ac:dyDescent="0.3">
      <c r="I4047" s="231"/>
      <c r="J4047" s="231"/>
    </row>
    <row r="4048" spans="9:10" x14ac:dyDescent="0.3">
      <c r="I4048" s="231"/>
      <c r="J4048" s="231"/>
    </row>
    <row r="4049" spans="9:10" x14ac:dyDescent="0.3">
      <c r="I4049" s="231"/>
      <c r="J4049" s="231"/>
    </row>
    <row r="4050" spans="9:10" x14ac:dyDescent="0.3">
      <c r="I4050" s="231"/>
      <c r="J4050" s="231"/>
    </row>
    <row r="4051" spans="9:10" x14ac:dyDescent="0.3">
      <c r="I4051" s="231"/>
      <c r="J4051" s="231"/>
    </row>
    <row r="4052" spans="9:10" x14ac:dyDescent="0.3">
      <c r="I4052" s="231"/>
      <c r="J4052" s="231"/>
    </row>
    <row r="4053" spans="9:10" x14ac:dyDescent="0.3">
      <c r="I4053" s="231"/>
      <c r="J4053" s="231"/>
    </row>
    <row r="4054" spans="9:10" x14ac:dyDescent="0.3">
      <c r="I4054" s="231"/>
      <c r="J4054" s="231"/>
    </row>
    <row r="4055" spans="9:10" x14ac:dyDescent="0.3">
      <c r="I4055" s="231"/>
      <c r="J4055" s="231"/>
    </row>
    <row r="4056" spans="9:10" x14ac:dyDescent="0.3">
      <c r="I4056" s="231"/>
      <c r="J4056" s="231"/>
    </row>
    <row r="4057" spans="9:10" x14ac:dyDescent="0.3">
      <c r="I4057" s="231"/>
      <c r="J4057" s="231"/>
    </row>
    <row r="4058" spans="9:10" x14ac:dyDescent="0.3">
      <c r="I4058" s="231"/>
      <c r="J4058" s="231"/>
    </row>
    <row r="4059" spans="9:10" x14ac:dyDescent="0.3">
      <c r="I4059" s="231"/>
      <c r="J4059" s="231"/>
    </row>
    <row r="4060" spans="9:10" x14ac:dyDescent="0.3">
      <c r="I4060" s="231"/>
      <c r="J4060" s="231"/>
    </row>
    <row r="4061" spans="9:10" x14ac:dyDescent="0.3">
      <c r="I4061" s="231"/>
      <c r="J4061" s="231"/>
    </row>
    <row r="4062" spans="9:10" x14ac:dyDescent="0.3">
      <c r="I4062" s="231"/>
      <c r="J4062" s="231"/>
    </row>
    <row r="4063" spans="9:10" x14ac:dyDescent="0.3">
      <c r="I4063" s="231"/>
      <c r="J4063" s="231"/>
    </row>
    <row r="4064" spans="9:10" x14ac:dyDescent="0.3">
      <c r="I4064" s="231"/>
      <c r="J4064" s="231"/>
    </row>
    <row r="4065" spans="9:10" x14ac:dyDescent="0.3">
      <c r="I4065" s="231"/>
      <c r="J4065" s="231"/>
    </row>
    <row r="4066" spans="9:10" x14ac:dyDescent="0.3">
      <c r="I4066" s="231"/>
      <c r="J4066" s="231"/>
    </row>
    <row r="4067" spans="9:10" x14ac:dyDescent="0.3">
      <c r="I4067" s="231"/>
      <c r="J4067" s="231"/>
    </row>
    <row r="4068" spans="9:10" x14ac:dyDescent="0.3">
      <c r="I4068" s="231"/>
      <c r="J4068" s="231"/>
    </row>
    <row r="4069" spans="9:10" x14ac:dyDescent="0.3">
      <c r="I4069" s="231"/>
      <c r="J4069" s="231"/>
    </row>
    <row r="4070" spans="9:10" x14ac:dyDescent="0.3">
      <c r="I4070" s="231"/>
      <c r="J4070" s="231"/>
    </row>
    <row r="4071" spans="9:10" x14ac:dyDescent="0.3">
      <c r="I4071" s="231"/>
      <c r="J4071" s="231"/>
    </row>
    <row r="4072" spans="9:10" x14ac:dyDescent="0.3">
      <c r="I4072" s="231"/>
      <c r="J4072" s="231"/>
    </row>
    <row r="4073" spans="9:10" x14ac:dyDescent="0.3">
      <c r="I4073" s="231"/>
      <c r="J4073" s="231"/>
    </row>
    <row r="4074" spans="9:10" x14ac:dyDescent="0.3">
      <c r="I4074" s="231"/>
      <c r="J4074" s="231"/>
    </row>
    <row r="4075" spans="9:10" x14ac:dyDescent="0.3">
      <c r="I4075" s="231"/>
      <c r="J4075" s="231"/>
    </row>
    <row r="4076" spans="9:10" x14ac:dyDescent="0.3">
      <c r="I4076" s="231"/>
      <c r="J4076" s="231"/>
    </row>
    <row r="4077" spans="9:10" x14ac:dyDescent="0.3">
      <c r="I4077" s="231"/>
      <c r="J4077" s="231"/>
    </row>
    <row r="4078" spans="9:10" x14ac:dyDescent="0.3">
      <c r="I4078" s="231"/>
      <c r="J4078" s="231"/>
    </row>
    <row r="4079" spans="9:10" x14ac:dyDescent="0.3">
      <c r="I4079" s="231"/>
      <c r="J4079" s="231"/>
    </row>
    <row r="4080" spans="9:10" x14ac:dyDescent="0.3">
      <c r="I4080" s="231"/>
      <c r="J4080" s="231"/>
    </row>
    <row r="4081" spans="9:10" x14ac:dyDescent="0.3">
      <c r="I4081" s="231"/>
      <c r="J4081" s="231"/>
    </row>
    <row r="4082" spans="9:10" x14ac:dyDescent="0.3">
      <c r="I4082" s="231"/>
      <c r="J4082" s="231"/>
    </row>
    <row r="4083" spans="9:10" x14ac:dyDescent="0.3">
      <c r="I4083" s="231"/>
      <c r="J4083" s="231"/>
    </row>
    <row r="4084" spans="9:10" x14ac:dyDescent="0.3">
      <c r="I4084" s="231"/>
      <c r="J4084" s="231"/>
    </row>
    <row r="4085" spans="9:10" x14ac:dyDescent="0.3">
      <c r="I4085" s="231"/>
      <c r="J4085" s="231"/>
    </row>
    <row r="4086" spans="9:10" x14ac:dyDescent="0.3">
      <c r="I4086" s="231"/>
      <c r="J4086" s="231"/>
    </row>
    <row r="4087" spans="9:10" x14ac:dyDescent="0.3">
      <c r="I4087" s="231"/>
      <c r="J4087" s="231"/>
    </row>
    <row r="4088" spans="9:10" x14ac:dyDescent="0.3">
      <c r="I4088" s="231"/>
      <c r="J4088" s="231"/>
    </row>
    <row r="4089" spans="9:10" x14ac:dyDescent="0.3">
      <c r="I4089" s="231"/>
      <c r="J4089" s="231"/>
    </row>
    <row r="4090" spans="9:10" x14ac:dyDescent="0.3">
      <c r="I4090" s="231"/>
      <c r="J4090" s="231"/>
    </row>
    <row r="4091" spans="9:10" x14ac:dyDescent="0.3">
      <c r="I4091" s="231"/>
      <c r="J4091" s="231"/>
    </row>
    <row r="4092" spans="9:10" x14ac:dyDescent="0.3">
      <c r="I4092" s="231"/>
      <c r="J4092" s="231"/>
    </row>
    <row r="4093" spans="9:10" x14ac:dyDescent="0.3">
      <c r="I4093" s="231"/>
      <c r="J4093" s="231"/>
    </row>
    <row r="4094" spans="9:10" x14ac:dyDescent="0.3">
      <c r="I4094" s="231"/>
      <c r="J4094" s="231"/>
    </row>
    <row r="4095" spans="9:10" x14ac:dyDescent="0.3">
      <c r="I4095" s="231"/>
      <c r="J4095" s="231"/>
    </row>
    <row r="4096" spans="9:10" x14ac:dyDescent="0.3">
      <c r="I4096" s="231"/>
      <c r="J4096" s="231"/>
    </row>
    <row r="4097" spans="9:10" x14ac:dyDescent="0.3">
      <c r="I4097" s="231"/>
      <c r="J4097" s="231"/>
    </row>
    <row r="4098" spans="9:10" x14ac:dyDescent="0.3">
      <c r="I4098" s="231"/>
      <c r="J4098" s="231"/>
    </row>
    <row r="4099" spans="9:10" x14ac:dyDescent="0.3">
      <c r="I4099" s="231"/>
      <c r="J4099" s="231"/>
    </row>
    <row r="4100" spans="9:10" x14ac:dyDescent="0.3">
      <c r="I4100" s="231"/>
      <c r="J4100" s="231"/>
    </row>
    <row r="4101" spans="9:10" x14ac:dyDescent="0.3">
      <c r="I4101" s="231"/>
      <c r="J4101" s="231"/>
    </row>
    <row r="4102" spans="9:10" x14ac:dyDescent="0.3">
      <c r="I4102" s="231"/>
      <c r="J4102" s="231"/>
    </row>
    <row r="4103" spans="9:10" x14ac:dyDescent="0.3">
      <c r="I4103" s="231"/>
      <c r="J4103" s="231"/>
    </row>
    <row r="4104" spans="9:10" x14ac:dyDescent="0.3">
      <c r="I4104" s="231"/>
      <c r="J4104" s="231"/>
    </row>
    <row r="4105" spans="9:10" x14ac:dyDescent="0.3">
      <c r="I4105" s="231"/>
      <c r="J4105" s="231"/>
    </row>
    <row r="4106" spans="9:10" x14ac:dyDescent="0.3">
      <c r="I4106" s="231"/>
      <c r="J4106" s="231"/>
    </row>
    <row r="4107" spans="9:10" x14ac:dyDescent="0.3">
      <c r="I4107" s="231"/>
      <c r="J4107" s="231"/>
    </row>
    <row r="4108" spans="9:10" x14ac:dyDescent="0.3">
      <c r="I4108" s="231"/>
      <c r="J4108" s="231"/>
    </row>
    <row r="4109" spans="9:10" x14ac:dyDescent="0.3">
      <c r="I4109" s="231"/>
      <c r="J4109" s="231"/>
    </row>
    <row r="4110" spans="9:10" x14ac:dyDescent="0.3">
      <c r="I4110" s="231"/>
      <c r="J4110" s="231"/>
    </row>
    <row r="4111" spans="9:10" x14ac:dyDescent="0.3">
      <c r="I4111" s="231"/>
      <c r="J4111" s="231"/>
    </row>
    <row r="4112" spans="9:10" x14ac:dyDescent="0.3">
      <c r="I4112" s="231"/>
      <c r="J4112" s="231"/>
    </row>
    <row r="4113" spans="9:10" x14ac:dyDescent="0.3">
      <c r="I4113" s="231"/>
      <c r="J4113" s="231"/>
    </row>
    <row r="4114" spans="9:10" x14ac:dyDescent="0.3">
      <c r="I4114" s="231"/>
      <c r="J4114" s="231"/>
    </row>
    <row r="4115" spans="9:10" x14ac:dyDescent="0.3">
      <c r="I4115" s="231"/>
      <c r="J4115" s="231"/>
    </row>
    <row r="4116" spans="9:10" x14ac:dyDescent="0.3">
      <c r="I4116" s="231"/>
      <c r="J4116" s="231"/>
    </row>
    <row r="4117" spans="9:10" x14ac:dyDescent="0.3">
      <c r="I4117" s="231"/>
      <c r="J4117" s="231"/>
    </row>
    <row r="4118" spans="9:10" x14ac:dyDescent="0.3">
      <c r="I4118" s="231"/>
      <c r="J4118" s="231"/>
    </row>
    <row r="4119" spans="9:10" x14ac:dyDescent="0.3">
      <c r="I4119" s="231"/>
      <c r="J4119" s="231"/>
    </row>
    <row r="4120" spans="9:10" x14ac:dyDescent="0.3">
      <c r="I4120" s="231"/>
      <c r="J4120" s="231"/>
    </row>
    <row r="4121" spans="9:10" x14ac:dyDescent="0.3">
      <c r="I4121" s="231"/>
      <c r="J4121" s="231"/>
    </row>
    <row r="4122" spans="9:10" x14ac:dyDescent="0.3">
      <c r="I4122" s="231"/>
      <c r="J4122" s="231"/>
    </row>
    <row r="4123" spans="9:10" x14ac:dyDescent="0.3">
      <c r="I4123" s="231"/>
      <c r="J4123" s="231"/>
    </row>
    <row r="4124" spans="9:10" x14ac:dyDescent="0.3">
      <c r="I4124" s="231"/>
      <c r="J4124" s="231"/>
    </row>
    <row r="4125" spans="9:10" x14ac:dyDescent="0.3">
      <c r="I4125" s="231"/>
      <c r="J4125" s="231"/>
    </row>
    <row r="4126" spans="9:10" x14ac:dyDescent="0.3">
      <c r="I4126" s="231"/>
      <c r="J4126" s="231"/>
    </row>
    <row r="4127" spans="9:10" x14ac:dyDescent="0.3">
      <c r="I4127" s="231"/>
      <c r="J4127" s="231"/>
    </row>
    <row r="4128" spans="9:10" x14ac:dyDescent="0.3">
      <c r="I4128" s="231"/>
      <c r="J4128" s="231"/>
    </row>
    <row r="4129" spans="9:10" x14ac:dyDescent="0.3">
      <c r="I4129" s="231"/>
      <c r="J4129" s="231"/>
    </row>
    <row r="4130" spans="9:10" x14ac:dyDescent="0.3">
      <c r="I4130" s="231"/>
      <c r="J4130" s="231"/>
    </row>
    <row r="4131" spans="9:10" x14ac:dyDescent="0.3">
      <c r="I4131" s="231"/>
      <c r="J4131" s="231"/>
    </row>
    <row r="4132" spans="9:10" x14ac:dyDescent="0.3">
      <c r="I4132" s="231"/>
      <c r="J4132" s="231"/>
    </row>
    <row r="4133" spans="9:10" x14ac:dyDescent="0.3">
      <c r="I4133" s="231"/>
      <c r="J4133" s="231"/>
    </row>
    <row r="4134" spans="9:10" x14ac:dyDescent="0.3">
      <c r="I4134" s="231"/>
      <c r="J4134" s="231"/>
    </row>
    <row r="4135" spans="9:10" x14ac:dyDescent="0.3">
      <c r="I4135" s="231"/>
      <c r="J4135" s="231"/>
    </row>
    <row r="4136" spans="9:10" x14ac:dyDescent="0.3">
      <c r="I4136" s="231"/>
      <c r="J4136" s="231"/>
    </row>
    <row r="4137" spans="9:10" x14ac:dyDescent="0.3">
      <c r="I4137" s="231"/>
      <c r="J4137" s="231"/>
    </row>
    <row r="4138" spans="9:10" x14ac:dyDescent="0.3">
      <c r="I4138" s="231"/>
      <c r="J4138" s="231"/>
    </row>
    <row r="4139" spans="9:10" x14ac:dyDescent="0.3">
      <c r="I4139" s="231"/>
      <c r="J4139" s="231"/>
    </row>
    <row r="4140" spans="9:10" x14ac:dyDescent="0.3">
      <c r="I4140" s="231"/>
      <c r="J4140" s="231"/>
    </row>
    <row r="4141" spans="9:10" x14ac:dyDescent="0.3">
      <c r="I4141" s="231"/>
      <c r="J4141" s="231"/>
    </row>
    <row r="4142" spans="9:10" x14ac:dyDescent="0.3">
      <c r="I4142" s="231"/>
      <c r="J4142" s="231"/>
    </row>
    <row r="4143" spans="9:10" x14ac:dyDescent="0.3">
      <c r="I4143" s="231"/>
      <c r="J4143" s="231"/>
    </row>
    <row r="4144" spans="9:10" x14ac:dyDescent="0.3">
      <c r="I4144" s="231"/>
      <c r="J4144" s="231"/>
    </row>
    <row r="4145" spans="9:10" x14ac:dyDescent="0.3">
      <c r="I4145" s="231"/>
      <c r="J4145" s="231"/>
    </row>
    <row r="4146" spans="9:10" x14ac:dyDescent="0.3">
      <c r="I4146" s="231"/>
      <c r="J4146" s="231"/>
    </row>
    <row r="4147" spans="9:10" x14ac:dyDescent="0.3">
      <c r="I4147" s="231"/>
      <c r="J4147" s="231"/>
    </row>
    <row r="4148" spans="9:10" x14ac:dyDescent="0.3">
      <c r="I4148" s="231"/>
      <c r="J4148" s="231"/>
    </row>
    <row r="4149" spans="9:10" x14ac:dyDescent="0.3">
      <c r="I4149" s="231"/>
      <c r="J4149" s="231"/>
    </row>
    <row r="4150" spans="9:10" x14ac:dyDescent="0.3">
      <c r="I4150" s="231"/>
      <c r="J4150" s="231"/>
    </row>
    <row r="4151" spans="9:10" x14ac:dyDescent="0.3">
      <c r="I4151" s="231"/>
      <c r="J4151" s="231"/>
    </row>
    <row r="4152" spans="9:10" x14ac:dyDescent="0.3">
      <c r="I4152" s="231"/>
      <c r="J4152" s="231"/>
    </row>
    <row r="4153" spans="9:10" x14ac:dyDescent="0.3">
      <c r="I4153" s="231"/>
      <c r="J4153" s="231"/>
    </row>
    <row r="4154" spans="9:10" x14ac:dyDescent="0.3">
      <c r="I4154" s="231"/>
      <c r="J4154" s="231"/>
    </row>
    <row r="4155" spans="9:10" x14ac:dyDescent="0.3">
      <c r="I4155" s="231"/>
      <c r="J4155" s="231"/>
    </row>
    <row r="4156" spans="9:10" x14ac:dyDescent="0.3">
      <c r="I4156" s="231"/>
      <c r="J4156" s="231"/>
    </row>
    <row r="4157" spans="9:10" x14ac:dyDescent="0.3">
      <c r="I4157" s="231"/>
      <c r="J4157" s="231"/>
    </row>
    <row r="4158" spans="9:10" x14ac:dyDescent="0.3">
      <c r="I4158" s="231"/>
      <c r="J4158" s="231"/>
    </row>
    <row r="4159" spans="9:10" x14ac:dyDescent="0.3">
      <c r="I4159" s="231"/>
      <c r="J4159" s="231"/>
    </row>
    <row r="4160" spans="9:10" x14ac:dyDescent="0.3">
      <c r="I4160" s="231"/>
      <c r="J4160" s="231"/>
    </row>
    <row r="4161" spans="9:10" x14ac:dyDescent="0.3">
      <c r="I4161" s="231"/>
      <c r="J4161" s="231"/>
    </row>
    <row r="4162" spans="9:10" x14ac:dyDescent="0.3">
      <c r="I4162" s="231"/>
      <c r="J4162" s="231"/>
    </row>
    <row r="4163" spans="9:10" x14ac:dyDescent="0.3">
      <c r="I4163" s="231"/>
      <c r="J4163" s="231"/>
    </row>
    <row r="4164" spans="9:10" x14ac:dyDescent="0.3">
      <c r="I4164" s="231"/>
      <c r="J4164" s="231"/>
    </row>
    <row r="4165" spans="9:10" x14ac:dyDescent="0.3">
      <c r="I4165" s="231"/>
      <c r="J4165" s="231"/>
    </row>
    <row r="4166" spans="9:10" x14ac:dyDescent="0.3">
      <c r="I4166" s="231"/>
      <c r="J4166" s="231"/>
    </row>
    <row r="4167" spans="9:10" x14ac:dyDescent="0.3">
      <c r="I4167" s="231"/>
      <c r="J4167" s="231"/>
    </row>
    <row r="4168" spans="9:10" x14ac:dyDescent="0.3">
      <c r="I4168" s="231"/>
      <c r="J4168" s="231"/>
    </row>
    <row r="4169" spans="9:10" x14ac:dyDescent="0.3">
      <c r="I4169" s="231"/>
      <c r="J4169" s="231"/>
    </row>
    <row r="4170" spans="9:10" x14ac:dyDescent="0.3">
      <c r="I4170" s="231"/>
      <c r="J4170" s="231"/>
    </row>
    <row r="4171" spans="9:10" x14ac:dyDescent="0.3">
      <c r="I4171" s="231"/>
      <c r="J4171" s="231"/>
    </row>
    <row r="4172" spans="9:10" x14ac:dyDescent="0.3">
      <c r="I4172" s="231"/>
      <c r="J4172" s="231"/>
    </row>
    <row r="4173" spans="9:10" x14ac:dyDescent="0.3">
      <c r="I4173" s="231"/>
      <c r="J4173" s="231"/>
    </row>
    <row r="4174" spans="9:10" x14ac:dyDescent="0.3">
      <c r="I4174" s="231"/>
      <c r="J4174" s="231"/>
    </row>
    <row r="4175" spans="9:10" x14ac:dyDescent="0.3">
      <c r="I4175" s="231"/>
      <c r="J4175" s="231"/>
    </row>
    <row r="4176" spans="9:10" x14ac:dyDescent="0.3">
      <c r="I4176" s="231"/>
      <c r="J4176" s="231"/>
    </row>
    <row r="4177" spans="9:10" x14ac:dyDescent="0.3">
      <c r="I4177" s="231"/>
      <c r="J4177" s="231"/>
    </row>
    <row r="4178" spans="9:10" x14ac:dyDescent="0.3">
      <c r="I4178" s="231"/>
      <c r="J4178" s="231"/>
    </row>
    <row r="4179" spans="9:10" x14ac:dyDescent="0.3">
      <c r="I4179" s="231"/>
      <c r="J4179" s="231"/>
    </row>
    <row r="4180" spans="9:10" x14ac:dyDescent="0.3">
      <c r="I4180" s="231"/>
      <c r="J4180" s="231"/>
    </row>
    <row r="4181" spans="9:10" x14ac:dyDescent="0.3">
      <c r="I4181" s="231"/>
      <c r="J4181" s="231"/>
    </row>
    <row r="4182" spans="9:10" x14ac:dyDescent="0.3">
      <c r="I4182" s="231"/>
      <c r="J4182" s="231"/>
    </row>
    <row r="4183" spans="9:10" x14ac:dyDescent="0.3">
      <c r="I4183" s="231"/>
      <c r="J4183" s="231"/>
    </row>
    <row r="4184" spans="9:10" x14ac:dyDescent="0.3">
      <c r="I4184" s="231"/>
      <c r="J4184" s="231"/>
    </row>
    <row r="4185" spans="9:10" x14ac:dyDescent="0.3">
      <c r="I4185" s="231"/>
      <c r="J4185" s="231"/>
    </row>
    <row r="4186" spans="9:10" x14ac:dyDescent="0.3">
      <c r="I4186" s="231"/>
      <c r="J4186" s="231"/>
    </row>
    <row r="4187" spans="9:10" x14ac:dyDescent="0.3">
      <c r="I4187" s="231"/>
      <c r="J4187" s="231"/>
    </row>
    <row r="4188" spans="9:10" x14ac:dyDescent="0.3">
      <c r="I4188" s="231"/>
      <c r="J4188" s="231"/>
    </row>
    <row r="4189" spans="9:10" x14ac:dyDescent="0.3">
      <c r="I4189" s="231"/>
      <c r="J4189" s="231"/>
    </row>
    <row r="4190" spans="9:10" x14ac:dyDescent="0.3">
      <c r="I4190" s="231"/>
      <c r="J4190" s="231"/>
    </row>
    <row r="4191" spans="9:10" x14ac:dyDescent="0.3">
      <c r="I4191" s="231"/>
      <c r="J4191" s="231"/>
    </row>
    <row r="4192" spans="9:10" x14ac:dyDescent="0.3">
      <c r="I4192" s="231"/>
      <c r="J4192" s="231"/>
    </row>
    <row r="4193" spans="9:10" x14ac:dyDescent="0.3">
      <c r="I4193" s="231"/>
      <c r="J4193" s="231"/>
    </row>
    <row r="4194" spans="9:10" x14ac:dyDescent="0.3">
      <c r="I4194" s="231"/>
      <c r="J4194" s="231"/>
    </row>
    <row r="4195" spans="9:10" x14ac:dyDescent="0.3">
      <c r="I4195" s="231"/>
      <c r="J4195" s="231"/>
    </row>
    <row r="4196" spans="9:10" x14ac:dyDescent="0.3">
      <c r="I4196" s="231"/>
      <c r="J4196" s="231"/>
    </row>
    <row r="4197" spans="9:10" x14ac:dyDescent="0.3">
      <c r="I4197" s="231"/>
      <c r="J4197" s="231"/>
    </row>
    <row r="4198" spans="9:10" x14ac:dyDescent="0.3">
      <c r="I4198" s="231"/>
      <c r="J4198" s="231"/>
    </row>
    <row r="4199" spans="9:10" x14ac:dyDescent="0.3">
      <c r="I4199" s="231"/>
      <c r="J4199" s="231"/>
    </row>
    <row r="4200" spans="9:10" x14ac:dyDescent="0.3">
      <c r="I4200" s="231"/>
      <c r="J4200" s="231"/>
    </row>
    <row r="4201" spans="9:10" x14ac:dyDescent="0.3">
      <c r="I4201" s="231"/>
      <c r="J4201" s="231"/>
    </row>
    <row r="4202" spans="9:10" x14ac:dyDescent="0.3">
      <c r="I4202" s="231"/>
      <c r="J4202" s="231"/>
    </row>
    <row r="4203" spans="9:10" x14ac:dyDescent="0.3">
      <c r="I4203" s="231"/>
      <c r="J4203" s="231"/>
    </row>
    <row r="4204" spans="9:10" x14ac:dyDescent="0.3">
      <c r="I4204" s="231"/>
      <c r="J4204" s="231"/>
    </row>
    <row r="4205" spans="9:10" x14ac:dyDescent="0.3">
      <c r="I4205" s="231"/>
      <c r="J4205" s="231"/>
    </row>
    <row r="4206" spans="9:10" x14ac:dyDescent="0.3">
      <c r="I4206" s="231"/>
      <c r="J4206" s="231"/>
    </row>
    <row r="4207" spans="9:10" x14ac:dyDescent="0.3">
      <c r="I4207" s="231"/>
      <c r="J4207" s="231"/>
    </row>
    <row r="4208" spans="9:10" x14ac:dyDescent="0.3">
      <c r="I4208" s="231"/>
      <c r="J4208" s="231"/>
    </row>
    <row r="4209" spans="9:10" x14ac:dyDescent="0.3">
      <c r="I4209" s="231"/>
      <c r="J4209" s="231"/>
    </row>
    <row r="4210" spans="9:10" x14ac:dyDescent="0.3">
      <c r="I4210" s="231"/>
      <c r="J4210" s="231"/>
    </row>
    <row r="4211" spans="9:10" x14ac:dyDescent="0.3">
      <c r="I4211" s="231"/>
      <c r="J4211" s="231"/>
    </row>
    <row r="4212" spans="9:10" x14ac:dyDescent="0.3">
      <c r="I4212" s="231"/>
      <c r="J4212" s="231"/>
    </row>
    <row r="4213" spans="9:10" x14ac:dyDescent="0.3">
      <c r="I4213" s="231"/>
      <c r="J4213" s="231"/>
    </row>
    <row r="4214" spans="9:10" x14ac:dyDescent="0.3">
      <c r="I4214" s="231"/>
      <c r="J4214" s="231"/>
    </row>
    <row r="4215" spans="9:10" x14ac:dyDescent="0.3">
      <c r="I4215" s="231"/>
      <c r="J4215" s="231"/>
    </row>
    <row r="4216" spans="9:10" x14ac:dyDescent="0.3">
      <c r="I4216" s="231"/>
      <c r="J4216" s="231"/>
    </row>
    <row r="4217" spans="9:10" x14ac:dyDescent="0.3">
      <c r="I4217" s="231"/>
      <c r="J4217" s="231"/>
    </row>
    <row r="4218" spans="9:10" x14ac:dyDescent="0.3">
      <c r="I4218" s="231"/>
      <c r="J4218" s="231"/>
    </row>
    <row r="4219" spans="9:10" x14ac:dyDescent="0.3">
      <c r="I4219" s="231"/>
      <c r="J4219" s="231"/>
    </row>
    <row r="4220" spans="9:10" x14ac:dyDescent="0.3">
      <c r="I4220" s="231"/>
      <c r="J4220" s="231"/>
    </row>
    <row r="4221" spans="9:10" x14ac:dyDescent="0.3">
      <c r="I4221" s="231"/>
      <c r="J4221" s="231"/>
    </row>
    <row r="4222" spans="9:10" x14ac:dyDescent="0.3">
      <c r="I4222" s="231"/>
      <c r="J4222" s="231"/>
    </row>
    <row r="4223" spans="9:10" x14ac:dyDescent="0.3">
      <c r="I4223" s="231"/>
      <c r="J4223" s="231"/>
    </row>
    <row r="4224" spans="9:10" x14ac:dyDescent="0.3">
      <c r="I4224" s="231"/>
      <c r="J4224" s="231"/>
    </row>
    <row r="4225" spans="9:10" x14ac:dyDescent="0.3">
      <c r="I4225" s="231"/>
      <c r="J4225" s="231"/>
    </row>
    <row r="4226" spans="9:10" x14ac:dyDescent="0.3">
      <c r="I4226" s="231"/>
      <c r="J4226" s="231"/>
    </row>
    <row r="4227" spans="9:10" x14ac:dyDescent="0.3">
      <c r="I4227" s="231"/>
      <c r="J4227" s="231"/>
    </row>
    <row r="4228" spans="9:10" x14ac:dyDescent="0.3">
      <c r="I4228" s="231"/>
      <c r="J4228" s="231"/>
    </row>
    <row r="4229" spans="9:10" x14ac:dyDescent="0.3">
      <c r="I4229" s="231"/>
      <c r="J4229" s="231"/>
    </row>
    <row r="4230" spans="9:10" x14ac:dyDescent="0.3">
      <c r="I4230" s="231"/>
      <c r="J4230" s="231"/>
    </row>
    <row r="4231" spans="9:10" x14ac:dyDescent="0.3">
      <c r="I4231" s="231"/>
      <c r="J4231" s="231"/>
    </row>
    <row r="4232" spans="9:10" x14ac:dyDescent="0.3">
      <c r="I4232" s="231"/>
      <c r="J4232" s="231"/>
    </row>
    <row r="4233" spans="9:10" x14ac:dyDescent="0.3">
      <c r="I4233" s="231"/>
      <c r="J4233" s="231"/>
    </row>
    <row r="4234" spans="9:10" x14ac:dyDescent="0.3">
      <c r="I4234" s="231"/>
      <c r="J4234" s="231"/>
    </row>
    <row r="4235" spans="9:10" x14ac:dyDescent="0.3">
      <c r="I4235" s="231"/>
      <c r="J4235" s="231"/>
    </row>
    <row r="4236" spans="9:10" x14ac:dyDescent="0.3">
      <c r="I4236" s="231"/>
      <c r="J4236" s="231"/>
    </row>
    <row r="4237" spans="9:10" x14ac:dyDescent="0.3">
      <c r="I4237" s="231"/>
      <c r="J4237" s="231"/>
    </row>
    <row r="4238" spans="9:10" x14ac:dyDescent="0.3">
      <c r="I4238" s="231"/>
      <c r="J4238" s="231"/>
    </row>
    <row r="4239" spans="9:10" x14ac:dyDescent="0.3">
      <c r="I4239" s="231"/>
      <c r="J4239" s="231"/>
    </row>
    <row r="4240" spans="9:10" x14ac:dyDescent="0.3">
      <c r="I4240" s="231"/>
      <c r="J4240" s="231"/>
    </row>
    <row r="4241" spans="9:10" x14ac:dyDescent="0.3">
      <c r="I4241" s="231"/>
      <c r="J4241" s="231"/>
    </row>
    <row r="4242" spans="9:10" x14ac:dyDescent="0.3">
      <c r="I4242" s="231"/>
      <c r="J4242" s="231"/>
    </row>
    <row r="4243" spans="9:10" x14ac:dyDescent="0.3">
      <c r="I4243" s="231"/>
      <c r="J4243" s="231"/>
    </row>
    <row r="4244" spans="9:10" x14ac:dyDescent="0.3">
      <c r="I4244" s="231"/>
      <c r="J4244" s="231"/>
    </row>
    <row r="4245" spans="9:10" x14ac:dyDescent="0.3">
      <c r="I4245" s="231"/>
      <c r="J4245" s="231"/>
    </row>
    <row r="4246" spans="9:10" x14ac:dyDescent="0.3">
      <c r="I4246" s="231"/>
      <c r="J4246" s="231"/>
    </row>
    <row r="4247" spans="9:10" x14ac:dyDescent="0.3">
      <c r="I4247" s="231"/>
      <c r="J4247" s="231"/>
    </row>
    <row r="4248" spans="9:10" x14ac:dyDescent="0.3">
      <c r="I4248" s="231"/>
      <c r="J4248" s="231"/>
    </row>
    <row r="4249" spans="9:10" x14ac:dyDescent="0.3">
      <c r="I4249" s="231"/>
      <c r="J4249" s="231"/>
    </row>
    <row r="4250" spans="9:10" x14ac:dyDescent="0.3">
      <c r="I4250" s="231"/>
      <c r="J4250" s="231"/>
    </row>
    <row r="4251" spans="9:10" x14ac:dyDescent="0.3">
      <c r="I4251" s="231"/>
      <c r="J4251" s="231"/>
    </row>
    <row r="4252" spans="9:10" x14ac:dyDescent="0.3">
      <c r="I4252" s="231"/>
      <c r="J4252" s="231"/>
    </row>
    <row r="4253" spans="9:10" x14ac:dyDescent="0.3">
      <c r="I4253" s="231"/>
      <c r="J4253" s="231"/>
    </row>
    <row r="4254" spans="9:10" x14ac:dyDescent="0.3">
      <c r="I4254" s="231"/>
      <c r="J4254" s="231"/>
    </row>
    <row r="4255" spans="9:10" x14ac:dyDescent="0.3">
      <c r="I4255" s="231"/>
      <c r="J4255" s="231"/>
    </row>
    <row r="4256" spans="9:10" x14ac:dyDescent="0.3">
      <c r="I4256" s="231"/>
      <c r="J4256" s="231"/>
    </row>
    <row r="4257" spans="9:10" x14ac:dyDescent="0.3">
      <c r="I4257" s="231"/>
      <c r="J4257" s="231"/>
    </row>
    <row r="4258" spans="9:10" x14ac:dyDescent="0.3">
      <c r="I4258" s="231"/>
      <c r="J4258" s="231"/>
    </row>
    <row r="4259" spans="9:10" x14ac:dyDescent="0.3">
      <c r="I4259" s="231"/>
      <c r="J4259" s="231"/>
    </row>
    <row r="4260" spans="9:10" x14ac:dyDescent="0.3">
      <c r="I4260" s="231"/>
      <c r="J4260" s="231"/>
    </row>
    <row r="4261" spans="9:10" x14ac:dyDescent="0.3">
      <c r="I4261" s="231"/>
      <c r="J4261" s="231"/>
    </row>
    <row r="4262" spans="9:10" x14ac:dyDescent="0.3">
      <c r="I4262" s="231"/>
      <c r="J4262" s="231"/>
    </row>
    <row r="4263" spans="9:10" x14ac:dyDescent="0.3">
      <c r="I4263" s="231"/>
      <c r="J4263" s="231"/>
    </row>
    <row r="4264" spans="9:10" x14ac:dyDescent="0.3">
      <c r="I4264" s="231"/>
      <c r="J4264" s="231"/>
    </row>
    <row r="4265" spans="9:10" x14ac:dyDescent="0.3">
      <c r="I4265" s="231"/>
      <c r="J4265" s="231"/>
    </row>
    <row r="4266" spans="9:10" x14ac:dyDescent="0.3">
      <c r="I4266" s="231"/>
      <c r="J4266" s="231"/>
    </row>
    <row r="4267" spans="9:10" x14ac:dyDescent="0.3">
      <c r="I4267" s="231"/>
      <c r="J4267" s="231"/>
    </row>
    <row r="4268" spans="9:10" x14ac:dyDescent="0.3">
      <c r="I4268" s="231"/>
      <c r="J4268" s="231"/>
    </row>
    <row r="4269" spans="9:10" x14ac:dyDescent="0.3">
      <c r="I4269" s="231"/>
      <c r="J4269" s="231"/>
    </row>
    <row r="4270" spans="9:10" x14ac:dyDescent="0.3">
      <c r="I4270" s="231"/>
      <c r="J4270" s="231"/>
    </row>
    <row r="4271" spans="9:10" x14ac:dyDescent="0.3">
      <c r="I4271" s="231"/>
      <c r="J4271" s="231"/>
    </row>
    <row r="4272" spans="9:10" x14ac:dyDescent="0.3">
      <c r="I4272" s="231"/>
      <c r="J4272" s="231"/>
    </row>
    <row r="4273" spans="9:10" x14ac:dyDescent="0.3">
      <c r="I4273" s="231"/>
      <c r="J4273" s="231"/>
    </row>
    <row r="4274" spans="9:10" x14ac:dyDescent="0.3">
      <c r="I4274" s="231"/>
      <c r="J4274" s="231"/>
    </row>
    <row r="4275" spans="9:10" x14ac:dyDescent="0.3">
      <c r="I4275" s="231"/>
      <c r="J4275" s="231"/>
    </row>
    <row r="4276" spans="9:10" x14ac:dyDescent="0.3">
      <c r="I4276" s="231"/>
      <c r="J4276" s="231"/>
    </row>
    <row r="4277" spans="9:10" x14ac:dyDescent="0.3">
      <c r="I4277" s="231"/>
      <c r="J4277" s="231"/>
    </row>
    <row r="4278" spans="9:10" x14ac:dyDescent="0.3">
      <c r="I4278" s="231"/>
      <c r="J4278" s="231"/>
    </row>
    <row r="4279" spans="9:10" x14ac:dyDescent="0.3">
      <c r="I4279" s="231"/>
      <c r="J4279" s="231"/>
    </row>
    <row r="4280" spans="9:10" x14ac:dyDescent="0.3">
      <c r="I4280" s="231"/>
      <c r="J4280" s="231"/>
    </row>
    <row r="4281" spans="9:10" x14ac:dyDescent="0.3">
      <c r="I4281" s="231"/>
      <c r="J4281" s="231"/>
    </row>
    <row r="4282" spans="9:10" x14ac:dyDescent="0.3">
      <c r="I4282" s="231"/>
      <c r="J4282" s="231"/>
    </row>
    <row r="4283" spans="9:10" x14ac:dyDescent="0.3">
      <c r="I4283" s="231"/>
      <c r="J4283" s="231"/>
    </row>
    <row r="4284" spans="9:10" x14ac:dyDescent="0.3">
      <c r="I4284" s="231"/>
      <c r="J4284" s="231"/>
    </row>
    <row r="4285" spans="9:10" x14ac:dyDescent="0.3">
      <c r="I4285" s="231"/>
      <c r="J4285" s="231"/>
    </row>
    <row r="4286" spans="9:10" x14ac:dyDescent="0.3">
      <c r="I4286" s="231"/>
      <c r="J4286" s="231"/>
    </row>
    <row r="4287" spans="9:10" x14ac:dyDescent="0.3">
      <c r="I4287" s="231"/>
      <c r="J4287" s="231"/>
    </row>
    <row r="4288" spans="9:10" x14ac:dyDescent="0.3">
      <c r="I4288" s="231"/>
      <c r="J4288" s="231"/>
    </row>
    <row r="4289" spans="9:10" x14ac:dyDescent="0.3">
      <c r="I4289" s="231"/>
      <c r="J4289" s="231"/>
    </row>
    <row r="4290" spans="9:10" x14ac:dyDescent="0.3">
      <c r="I4290" s="231"/>
      <c r="J4290" s="231"/>
    </row>
    <row r="4291" spans="9:10" x14ac:dyDescent="0.3">
      <c r="I4291" s="231"/>
      <c r="J4291" s="231"/>
    </row>
    <row r="4292" spans="9:10" x14ac:dyDescent="0.3">
      <c r="I4292" s="231"/>
      <c r="J4292" s="231"/>
    </row>
    <row r="4293" spans="9:10" x14ac:dyDescent="0.3">
      <c r="I4293" s="231"/>
      <c r="J4293" s="231"/>
    </row>
    <row r="4294" spans="9:10" x14ac:dyDescent="0.3">
      <c r="I4294" s="231"/>
      <c r="J4294" s="231"/>
    </row>
    <row r="4295" spans="9:10" x14ac:dyDescent="0.3">
      <c r="I4295" s="231"/>
      <c r="J4295" s="231"/>
    </row>
    <row r="4296" spans="9:10" x14ac:dyDescent="0.3">
      <c r="I4296" s="231"/>
      <c r="J4296" s="231"/>
    </row>
    <row r="4297" spans="9:10" x14ac:dyDescent="0.3">
      <c r="I4297" s="231"/>
      <c r="J4297" s="231"/>
    </row>
    <row r="4298" spans="9:10" x14ac:dyDescent="0.3">
      <c r="I4298" s="231"/>
      <c r="J4298" s="231"/>
    </row>
    <row r="4299" spans="9:10" x14ac:dyDescent="0.3">
      <c r="I4299" s="231"/>
      <c r="J4299" s="231"/>
    </row>
    <row r="4300" spans="9:10" x14ac:dyDescent="0.3">
      <c r="I4300" s="231"/>
      <c r="J4300" s="231"/>
    </row>
    <row r="4301" spans="9:10" x14ac:dyDescent="0.3">
      <c r="I4301" s="231"/>
      <c r="J4301" s="231"/>
    </row>
    <row r="4302" spans="9:10" x14ac:dyDescent="0.3">
      <c r="I4302" s="231"/>
      <c r="J4302" s="231"/>
    </row>
    <row r="4303" spans="9:10" x14ac:dyDescent="0.3">
      <c r="I4303" s="231"/>
      <c r="J4303" s="231"/>
    </row>
    <row r="4304" spans="9:10" x14ac:dyDescent="0.3">
      <c r="I4304" s="231"/>
      <c r="J4304" s="231"/>
    </row>
    <row r="4305" spans="9:10" x14ac:dyDescent="0.3">
      <c r="I4305" s="231"/>
      <c r="J4305" s="231"/>
    </row>
    <row r="4306" spans="9:10" x14ac:dyDescent="0.3">
      <c r="I4306" s="231"/>
      <c r="J4306" s="231"/>
    </row>
    <row r="4307" spans="9:10" x14ac:dyDescent="0.3">
      <c r="I4307" s="231"/>
      <c r="J4307" s="231"/>
    </row>
    <row r="4308" spans="9:10" x14ac:dyDescent="0.3">
      <c r="I4308" s="231"/>
      <c r="J4308" s="231"/>
    </row>
    <row r="4309" spans="9:10" x14ac:dyDescent="0.3">
      <c r="I4309" s="231"/>
      <c r="J4309" s="231"/>
    </row>
    <row r="4310" spans="9:10" x14ac:dyDescent="0.3">
      <c r="I4310" s="231"/>
      <c r="J4310" s="231"/>
    </row>
    <row r="4311" spans="9:10" x14ac:dyDescent="0.3">
      <c r="I4311" s="231"/>
      <c r="J4311" s="231"/>
    </row>
    <row r="4312" spans="9:10" x14ac:dyDescent="0.3">
      <c r="I4312" s="231"/>
      <c r="J4312" s="231"/>
    </row>
    <row r="4313" spans="9:10" x14ac:dyDescent="0.3">
      <c r="I4313" s="231"/>
      <c r="J4313" s="231"/>
    </row>
    <row r="4314" spans="9:10" x14ac:dyDescent="0.3">
      <c r="I4314" s="231"/>
      <c r="J4314" s="231"/>
    </row>
    <row r="4315" spans="9:10" x14ac:dyDescent="0.3">
      <c r="I4315" s="231"/>
      <c r="J4315" s="231"/>
    </row>
    <row r="4316" spans="9:10" x14ac:dyDescent="0.3">
      <c r="I4316" s="231"/>
      <c r="J4316" s="231"/>
    </row>
    <row r="4317" spans="9:10" x14ac:dyDescent="0.3">
      <c r="I4317" s="231"/>
      <c r="J4317" s="231"/>
    </row>
    <row r="4318" spans="9:10" x14ac:dyDescent="0.3">
      <c r="I4318" s="231"/>
      <c r="J4318" s="231"/>
    </row>
    <row r="4319" spans="9:10" x14ac:dyDescent="0.3">
      <c r="I4319" s="231"/>
      <c r="J4319" s="231"/>
    </row>
    <row r="4320" spans="9:10" x14ac:dyDescent="0.3">
      <c r="I4320" s="231"/>
      <c r="J4320" s="231"/>
    </row>
    <row r="4321" spans="9:10" x14ac:dyDescent="0.3">
      <c r="I4321" s="231"/>
      <c r="J4321" s="231"/>
    </row>
    <row r="4322" spans="9:10" x14ac:dyDescent="0.3">
      <c r="I4322" s="231"/>
      <c r="J4322" s="231"/>
    </row>
    <row r="4323" spans="9:10" x14ac:dyDescent="0.3">
      <c r="I4323" s="231"/>
      <c r="J4323" s="231"/>
    </row>
    <row r="4324" spans="9:10" x14ac:dyDescent="0.3">
      <c r="I4324" s="231"/>
      <c r="J4324" s="231"/>
    </row>
    <row r="4325" spans="9:10" x14ac:dyDescent="0.3">
      <c r="I4325" s="231"/>
      <c r="J4325" s="231"/>
    </row>
    <row r="4326" spans="9:10" x14ac:dyDescent="0.3">
      <c r="I4326" s="231"/>
      <c r="J4326" s="231"/>
    </row>
    <row r="4327" spans="9:10" x14ac:dyDescent="0.3">
      <c r="I4327" s="231"/>
      <c r="J4327" s="231"/>
    </row>
    <row r="4328" spans="9:10" x14ac:dyDescent="0.3">
      <c r="I4328" s="231"/>
      <c r="J4328" s="231"/>
    </row>
    <row r="4329" spans="9:10" x14ac:dyDescent="0.3">
      <c r="I4329" s="231"/>
      <c r="J4329" s="231"/>
    </row>
    <row r="4330" spans="9:10" x14ac:dyDescent="0.3">
      <c r="I4330" s="231"/>
      <c r="J4330" s="231"/>
    </row>
    <row r="4331" spans="9:10" x14ac:dyDescent="0.3">
      <c r="I4331" s="231"/>
      <c r="J4331" s="231"/>
    </row>
    <row r="4332" spans="9:10" x14ac:dyDescent="0.3">
      <c r="I4332" s="231"/>
      <c r="J4332" s="231"/>
    </row>
    <row r="4333" spans="9:10" x14ac:dyDescent="0.3">
      <c r="I4333" s="231"/>
      <c r="J4333" s="231"/>
    </row>
    <row r="4334" spans="9:10" x14ac:dyDescent="0.3">
      <c r="I4334" s="231"/>
      <c r="J4334" s="231"/>
    </row>
    <row r="4335" spans="9:10" x14ac:dyDescent="0.3">
      <c r="I4335" s="231"/>
      <c r="J4335" s="231"/>
    </row>
    <row r="4336" spans="9:10" x14ac:dyDescent="0.3">
      <c r="I4336" s="231"/>
      <c r="J4336" s="231"/>
    </row>
    <row r="4337" spans="9:10" x14ac:dyDescent="0.3">
      <c r="I4337" s="231"/>
      <c r="J4337" s="231"/>
    </row>
    <row r="4338" spans="9:10" x14ac:dyDescent="0.3">
      <c r="I4338" s="231"/>
      <c r="J4338" s="231"/>
    </row>
    <row r="4339" spans="9:10" x14ac:dyDescent="0.3">
      <c r="I4339" s="231"/>
      <c r="J4339" s="231"/>
    </row>
    <row r="4340" spans="9:10" x14ac:dyDescent="0.3">
      <c r="I4340" s="231"/>
      <c r="J4340" s="231"/>
    </row>
    <row r="4341" spans="9:10" x14ac:dyDescent="0.3">
      <c r="I4341" s="231"/>
      <c r="J4341" s="231"/>
    </row>
    <row r="4342" spans="9:10" x14ac:dyDescent="0.3">
      <c r="I4342" s="231"/>
      <c r="J4342" s="231"/>
    </row>
    <row r="4343" spans="9:10" x14ac:dyDescent="0.3">
      <c r="I4343" s="231"/>
      <c r="J4343" s="231"/>
    </row>
    <row r="4344" spans="9:10" x14ac:dyDescent="0.3">
      <c r="I4344" s="231"/>
      <c r="J4344" s="231"/>
    </row>
    <row r="4345" spans="9:10" x14ac:dyDescent="0.3">
      <c r="I4345" s="231"/>
      <c r="J4345" s="231"/>
    </row>
    <row r="4346" spans="9:10" x14ac:dyDescent="0.3">
      <c r="I4346" s="231"/>
      <c r="J4346" s="231"/>
    </row>
    <row r="4347" spans="9:10" x14ac:dyDescent="0.3">
      <c r="I4347" s="231"/>
      <c r="J4347" s="231"/>
    </row>
    <row r="4348" spans="9:10" x14ac:dyDescent="0.3">
      <c r="I4348" s="231"/>
      <c r="J4348" s="231"/>
    </row>
    <row r="4349" spans="9:10" x14ac:dyDescent="0.3">
      <c r="I4349" s="231"/>
      <c r="J4349" s="231"/>
    </row>
    <row r="4350" spans="9:10" x14ac:dyDescent="0.3">
      <c r="I4350" s="231"/>
      <c r="J4350" s="231"/>
    </row>
    <row r="4351" spans="9:10" x14ac:dyDescent="0.3">
      <c r="I4351" s="231"/>
      <c r="J4351" s="231"/>
    </row>
    <row r="4352" spans="9:10" x14ac:dyDescent="0.3">
      <c r="I4352" s="231"/>
      <c r="J4352" s="231"/>
    </row>
    <row r="4353" spans="9:10" x14ac:dyDescent="0.3">
      <c r="I4353" s="231"/>
      <c r="J4353" s="231"/>
    </row>
    <row r="4354" spans="9:10" x14ac:dyDescent="0.3">
      <c r="I4354" s="231"/>
      <c r="J4354" s="231"/>
    </row>
    <row r="4355" spans="9:10" x14ac:dyDescent="0.3">
      <c r="I4355" s="231"/>
      <c r="J4355" s="231"/>
    </row>
    <row r="4356" spans="9:10" x14ac:dyDescent="0.3">
      <c r="I4356" s="231"/>
      <c r="J4356" s="231"/>
    </row>
    <row r="4357" spans="9:10" x14ac:dyDescent="0.3">
      <c r="I4357" s="231"/>
      <c r="J4357" s="231"/>
    </row>
    <row r="4358" spans="9:10" x14ac:dyDescent="0.3">
      <c r="I4358" s="231"/>
      <c r="J4358" s="231"/>
    </row>
    <row r="4359" spans="9:10" x14ac:dyDescent="0.3">
      <c r="I4359" s="231"/>
      <c r="J4359" s="231"/>
    </row>
    <row r="4360" spans="9:10" x14ac:dyDescent="0.3">
      <c r="I4360" s="231"/>
      <c r="J4360" s="231"/>
    </row>
    <row r="4361" spans="9:10" x14ac:dyDescent="0.3">
      <c r="I4361" s="231"/>
      <c r="J4361" s="231"/>
    </row>
    <row r="4362" spans="9:10" x14ac:dyDescent="0.3">
      <c r="I4362" s="231"/>
      <c r="J4362" s="231"/>
    </row>
    <row r="4363" spans="9:10" x14ac:dyDescent="0.3">
      <c r="I4363" s="231"/>
      <c r="J4363" s="231"/>
    </row>
    <row r="4364" spans="9:10" x14ac:dyDescent="0.3">
      <c r="I4364" s="231"/>
      <c r="J4364" s="231"/>
    </row>
    <row r="4365" spans="9:10" x14ac:dyDescent="0.3">
      <c r="I4365" s="231"/>
      <c r="J4365" s="231"/>
    </row>
    <row r="4366" spans="9:10" x14ac:dyDescent="0.3">
      <c r="I4366" s="231"/>
      <c r="J4366" s="231"/>
    </row>
    <row r="4367" spans="9:10" x14ac:dyDescent="0.3">
      <c r="I4367" s="231"/>
      <c r="J4367" s="231"/>
    </row>
    <row r="4368" spans="9:10" x14ac:dyDescent="0.3">
      <c r="I4368" s="231"/>
      <c r="J4368" s="231"/>
    </row>
    <row r="4369" spans="9:10" x14ac:dyDescent="0.3">
      <c r="I4369" s="231"/>
      <c r="J4369" s="231"/>
    </row>
    <row r="4370" spans="9:10" x14ac:dyDescent="0.3">
      <c r="I4370" s="231"/>
      <c r="J4370" s="231"/>
    </row>
    <row r="4371" spans="9:10" x14ac:dyDescent="0.3">
      <c r="I4371" s="231"/>
      <c r="J4371" s="231"/>
    </row>
    <row r="4372" spans="9:10" x14ac:dyDescent="0.3">
      <c r="I4372" s="231"/>
      <c r="J4372" s="231"/>
    </row>
    <row r="4373" spans="9:10" x14ac:dyDescent="0.3">
      <c r="I4373" s="231"/>
      <c r="J4373" s="231"/>
    </row>
    <row r="4374" spans="9:10" x14ac:dyDescent="0.3">
      <c r="I4374" s="231"/>
      <c r="J4374" s="231"/>
    </row>
    <row r="4375" spans="9:10" x14ac:dyDescent="0.3">
      <c r="I4375" s="231"/>
      <c r="J4375" s="231"/>
    </row>
    <row r="4376" spans="9:10" x14ac:dyDescent="0.3">
      <c r="I4376" s="231"/>
      <c r="J4376" s="231"/>
    </row>
    <row r="4377" spans="9:10" x14ac:dyDescent="0.3">
      <c r="I4377" s="231"/>
      <c r="J4377" s="231"/>
    </row>
    <row r="4378" spans="9:10" x14ac:dyDescent="0.3">
      <c r="I4378" s="231"/>
      <c r="J4378" s="231"/>
    </row>
    <row r="4379" spans="9:10" x14ac:dyDescent="0.3">
      <c r="I4379" s="231"/>
      <c r="J4379" s="231"/>
    </row>
    <row r="4380" spans="9:10" x14ac:dyDescent="0.3">
      <c r="I4380" s="231"/>
      <c r="J4380" s="231"/>
    </row>
    <row r="4381" spans="9:10" x14ac:dyDescent="0.3">
      <c r="I4381" s="231"/>
      <c r="J4381" s="231"/>
    </row>
    <row r="4382" spans="9:10" x14ac:dyDescent="0.3">
      <c r="I4382" s="231"/>
      <c r="J4382" s="231"/>
    </row>
    <row r="4383" spans="9:10" x14ac:dyDescent="0.3">
      <c r="I4383" s="231"/>
      <c r="J4383" s="231"/>
    </row>
    <row r="4384" spans="9:10" x14ac:dyDescent="0.3">
      <c r="I4384" s="231"/>
      <c r="J4384" s="231"/>
    </row>
    <row r="4385" spans="9:10" x14ac:dyDescent="0.3">
      <c r="I4385" s="231"/>
      <c r="J4385" s="231"/>
    </row>
    <row r="4386" spans="9:10" x14ac:dyDescent="0.3">
      <c r="I4386" s="231"/>
      <c r="J4386" s="231"/>
    </row>
    <row r="4387" spans="9:10" x14ac:dyDescent="0.3">
      <c r="I4387" s="231"/>
      <c r="J4387" s="231"/>
    </row>
    <row r="4388" spans="9:10" x14ac:dyDescent="0.3">
      <c r="I4388" s="231"/>
      <c r="J4388" s="231"/>
    </row>
    <row r="4389" spans="9:10" x14ac:dyDescent="0.3">
      <c r="I4389" s="231"/>
      <c r="J4389" s="231"/>
    </row>
    <row r="4390" spans="9:10" x14ac:dyDescent="0.3">
      <c r="I4390" s="231"/>
      <c r="J4390" s="231"/>
    </row>
    <row r="4391" spans="9:10" x14ac:dyDescent="0.3">
      <c r="I4391" s="231"/>
      <c r="J4391" s="231"/>
    </row>
    <row r="4392" spans="9:10" x14ac:dyDescent="0.3">
      <c r="I4392" s="231"/>
      <c r="J4392" s="231"/>
    </row>
    <row r="4393" spans="9:10" x14ac:dyDescent="0.3">
      <c r="I4393" s="231"/>
      <c r="J4393" s="231"/>
    </row>
    <row r="4394" spans="9:10" x14ac:dyDescent="0.3">
      <c r="I4394" s="231"/>
      <c r="J4394" s="231"/>
    </row>
    <row r="4395" spans="9:10" x14ac:dyDescent="0.3">
      <c r="I4395" s="231"/>
      <c r="J4395" s="231"/>
    </row>
    <row r="4396" spans="9:10" x14ac:dyDescent="0.3">
      <c r="I4396" s="231"/>
      <c r="J4396" s="231"/>
    </row>
    <row r="4397" spans="9:10" x14ac:dyDescent="0.3">
      <c r="I4397" s="231"/>
      <c r="J4397" s="231"/>
    </row>
    <row r="4398" spans="9:10" x14ac:dyDescent="0.3">
      <c r="I4398" s="231"/>
      <c r="J4398" s="231"/>
    </row>
    <row r="4399" spans="9:10" x14ac:dyDescent="0.3">
      <c r="I4399" s="231"/>
      <c r="J4399" s="231"/>
    </row>
    <row r="4400" spans="9:10" x14ac:dyDescent="0.3">
      <c r="I4400" s="231"/>
      <c r="J4400" s="231"/>
    </row>
    <row r="4401" spans="9:10" x14ac:dyDescent="0.3">
      <c r="I4401" s="231"/>
      <c r="J4401" s="231"/>
    </row>
    <row r="4402" spans="9:10" x14ac:dyDescent="0.3">
      <c r="I4402" s="231"/>
      <c r="J4402" s="231"/>
    </row>
    <row r="4403" spans="9:10" x14ac:dyDescent="0.3">
      <c r="I4403" s="231"/>
      <c r="J4403" s="231"/>
    </row>
    <row r="4404" spans="9:10" x14ac:dyDescent="0.3">
      <c r="I4404" s="231"/>
      <c r="J4404" s="231"/>
    </row>
    <row r="4405" spans="9:10" x14ac:dyDescent="0.3">
      <c r="I4405" s="231"/>
      <c r="J4405" s="231"/>
    </row>
    <row r="4406" spans="9:10" x14ac:dyDescent="0.3">
      <c r="I4406" s="231"/>
      <c r="J4406" s="231"/>
    </row>
    <row r="4407" spans="9:10" x14ac:dyDescent="0.3">
      <c r="I4407" s="231"/>
      <c r="J4407" s="231"/>
    </row>
    <row r="4408" spans="9:10" x14ac:dyDescent="0.3">
      <c r="I4408" s="231"/>
      <c r="J4408" s="231"/>
    </row>
    <row r="4409" spans="9:10" x14ac:dyDescent="0.3">
      <c r="I4409" s="231"/>
      <c r="J4409" s="231"/>
    </row>
    <row r="4410" spans="9:10" x14ac:dyDescent="0.3">
      <c r="I4410" s="231"/>
      <c r="J4410" s="231"/>
    </row>
    <row r="4411" spans="9:10" x14ac:dyDescent="0.3">
      <c r="I4411" s="231"/>
      <c r="J4411" s="231"/>
    </row>
    <row r="4412" spans="9:10" x14ac:dyDescent="0.3">
      <c r="I4412" s="231"/>
      <c r="J4412" s="231"/>
    </row>
    <row r="4413" spans="9:10" x14ac:dyDescent="0.3">
      <c r="I4413" s="231"/>
      <c r="J4413" s="231"/>
    </row>
    <row r="4414" spans="9:10" x14ac:dyDescent="0.3">
      <c r="I4414" s="231"/>
      <c r="J4414" s="231"/>
    </row>
    <row r="4415" spans="9:10" x14ac:dyDescent="0.3">
      <c r="I4415" s="231"/>
      <c r="J4415" s="231"/>
    </row>
    <row r="4416" spans="9:10" x14ac:dyDescent="0.3">
      <c r="I4416" s="231"/>
      <c r="J4416" s="231"/>
    </row>
    <row r="4417" spans="9:10" x14ac:dyDescent="0.3">
      <c r="I4417" s="231"/>
      <c r="J4417" s="231"/>
    </row>
    <row r="4418" spans="9:10" x14ac:dyDescent="0.3">
      <c r="I4418" s="231"/>
      <c r="J4418" s="231"/>
    </row>
    <row r="4419" spans="9:10" x14ac:dyDescent="0.3">
      <c r="I4419" s="231"/>
      <c r="J4419" s="231"/>
    </row>
    <row r="4420" spans="9:10" x14ac:dyDescent="0.3">
      <c r="I4420" s="231"/>
      <c r="J4420" s="231"/>
    </row>
    <row r="4421" spans="9:10" x14ac:dyDescent="0.3">
      <c r="I4421" s="231"/>
      <c r="J4421" s="231"/>
    </row>
    <row r="4422" spans="9:10" x14ac:dyDescent="0.3">
      <c r="I4422" s="231"/>
      <c r="J4422" s="231"/>
    </row>
    <row r="4423" spans="9:10" x14ac:dyDescent="0.3">
      <c r="I4423" s="231"/>
      <c r="J4423" s="231"/>
    </row>
    <row r="4424" spans="9:10" x14ac:dyDescent="0.3">
      <c r="I4424" s="231"/>
      <c r="J4424" s="231"/>
    </row>
    <row r="4425" spans="9:10" x14ac:dyDescent="0.3">
      <c r="I4425" s="231"/>
      <c r="J4425" s="231"/>
    </row>
    <row r="4426" spans="9:10" x14ac:dyDescent="0.3">
      <c r="I4426" s="231"/>
      <c r="J4426" s="231"/>
    </row>
    <row r="4427" spans="9:10" x14ac:dyDescent="0.3">
      <c r="I4427" s="231"/>
      <c r="J4427" s="231"/>
    </row>
    <row r="4428" spans="9:10" x14ac:dyDescent="0.3">
      <c r="I4428" s="231"/>
      <c r="J4428" s="231"/>
    </row>
    <row r="4429" spans="9:10" x14ac:dyDescent="0.3">
      <c r="I4429" s="231"/>
      <c r="J4429" s="231"/>
    </row>
    <row r="4430" spans="9:10" x14ac:dyDescent="0.3">
      <c r="I4430" s="231"/>
      <c r="J4430" s="231"/>
    </row>
    <row r="4431" spans="9:10" x14ac:dyDescent="0.3">
      <c r="I4431" s="231"/>
      <c r="J4431" s="231"/>
    </row>
    <row r="4432" spans="9:10" x14ac:dyDescent="0.3">
      <c r="I4432" s="231"/>
      <c r="J4432" s="231"/>
    </row>
    <row r="4433" spans="9:10" x14ac:dyDescent="0.3">
      <c r="I4433" s="231"/>
      <c r="J4433" s="231"/>
    </row>
    <row r="4434" spans="9:10" x14ac:dyDescent="0.3">
      <c r="I4434" s="231"/>
      <c r="J4434" s="231"/>
    </row>
    <row r="4435" spans="9:10" x14ac:dyDescent="0.3">
      <c r="I4435" s="231"/>
      <c r="J4435" s="231"/>
    </row>
    <row r="4436" spans="9:10" x14ac:dyDescent="0.3">
      <c r="I4436" s="231"/>
      <c r="J4436" s="231"/>
    </row>
    <row r="4437" spans="9:10" x14ac:dyDescent="0.3">
      <c r="I4437" s="231"/>
      <c r="J4437" s="231"/>
    </row>
    <row r="4438" spans="9:10" x14ac:dyDescent="0.3">
      <c r="I4438" s="231"/>
      <c r="J4438" s="231"/>
    </row>
    <row r="4439" spans="9:10" x14ac:dyDescent="0.3">
      <c r="I4439" s="231"/>
      <c r="J4439" s="231"/>
    </row>
    <row r="4440" spans="9:10" x14ac:dyDescent="0.3">
      <c r="I4440" s="231"/>
      <c r="J4440" s="231"/>
    </row>
    <row r="4441" spans="9:10" x14ac:dyDescent="0.3">
      <c r="I4441" s="231"/>
      <c r="J4441" s="231"/>
    </row>
    <row r="4442" spans="9:10" x14ac:dyDescent="0.3">
      <c r="I4442" s="231"/>
      <c r="J4442" s="231"/>
    </row>
    <row r="4443" spans="9:10" x14ac:dyDescent="0.3">
      <c r="I4443" s="231"/>
      <c r="J4443" s="231"/>
    </row>
    <row r="4444" spans="9:10" x14ac:dyDescent="0.3">
      <c r="I4444" s="231"/>
      <c r="J4444" s="231"/>
    </row>
    <row r="4445" spans="9:10" x14ac:dyDescent="0.3">
      <c r="I4445" s="231"/>
      <c r="J4445" s="231"/>
    </row>
    <row r="4446" spans="9:10" x14ac:dyDescent="0.3">
      <c r="I4446" s="231"/>
      <c r="J4446" s="231"/>
    </row>
    <row r="4447" spans="9:10" x14ac:dyDescent="0.3">
      <c r="I4447" s="231"/>
      <c r="J4447" s="231"/>
    </row>
    <row r="4448" spans="9:10" x14ac:dyDescent="0.3">
      <c r="I4448" s="231"/>
      <c r="J4448" s="231"/>
    </row>
    <row r="4449" spans="9:10" x14ac:dyDescent="0.3">
      <c r="I4449" s="231"/>
      <c r="J4449" s="231"/>
    </row>
    <row r="4450" spans="9:10" x14ac:dyDescent="0.3">
      <c r="I4450" s="231"/>
      <c r="J4450" s="231"/>
    </row>
    <row r="4451" spans="9:10" x14ac:dyDescent="0.3">
      <c r="I4451" s="231"/>
      <c r="J4451" s="231"/>
    </row>
    <row r="4452" spans="9:10" x14ac:dyDescent="0.3">
      <c r="I4452" s="231"/>
      <c r="J4452" s="231"/>
    </row>
    <row r="4453" spans="9:10" x14ac:dyDescent="0.3">
      <c r="I4453" s="231"/>
      <c r="J4453" s="231"/>
    </row>
    <row r="4454" spans="9:10" x14ac:dyDescent="0.3">
      <c r="I4454" s="231"/>
      <c r="J4454" s="231"/>
    </row>
    <row r="4455" spans="9:10" x14ac:dyDescent="0.3">
      <c r="I4455" s="231"/>
      <c r="J4455" s="231"/>
    </row>
    <row r="4456" spans="9:10" x14ac:dyDescent="0.3">
      <c r="I4456" s="231"/>
      <c r="J4456" s="231"/>
    </row>
    <row r="4457" spans="9:10" x14ac:dyDescent="0.3">
      <c r="I4457" s="231"/>
      <c r="J4457" s="231"/>
    </row>
    <row r="4458" spans="9:10" x14ac:dyDescent="0.3">
      <c r="I4458" s="231"/>
      <c r="J4458" s="231"/>
    </row>
    <row r="4459" spans="9:10" x14ac:dyDescent="0.3">
      <c r="I4459" s="231"/>
      <c r="J4459" s="231"/>
    </row>
    <row r="4460" spans="9:10" x14ac:dyDescent="0.3">
      <c r="I4460" s="231"/>
      <c r="J4460" s="231"/>
    </row>
    <row r="4461" spans="9:10" x14ac:dyDescent="0.3">
      <c r="I4461" s="231"/>
      <c r="J4461" s="231"/>
    </row>
    <row r="4462" spans="9:10" x14ac:dyDescent="0.3">
      <c r="I4462" s="231"/>
      <c r="J4462" s="231"/>
    </row>
    <row r="4463" spans="9:10" x14ac:dyDescent="0.3">
      <c r="I4463" s="231"/>
      <c r="J4463" s="231"/>
    </row>
    <row r="4464" spans="9:10" x14ac:dyDescent="0.3">
      <c r="I4464" s="231"/>
      <c r="J4464" s="231"/>
    </row>
    <row r="4465" spans="9:10" x14ac:dyDescent="0.3">
      <c r="I4465" s="231"/>
      <c r="J4465" s="231"/>
    </row>
    <row r="4466" spans="9:10" x14ac:dyDescent="0.3">
      <c r="I4466" s="231"/>
      <c r="J4466" s="231"/>
    </row>
    <row r="4467" spans="9:10" x14ac:dyDescent="0.3">
      <c r="I4467" s="231"/>
      <c r="J4467" s="231"/>
    </row>
    <row r="4468" spans="9:10" x14ac:dyDescent="0.3">
      <c r="I4468" s="231"/>
      <c r="J4468" s="231"/>
    </row>
    <row r="4469" spans="9:10" x14ac:dyDescent="0.3">
      <c r="I4469" s="231"/>
      <c r="J4469" s="231"/>
    </row>
    <row r="4470" spans="9:10" x14ac:dyDescent="0.3">
      <c r="I4470" s="231"/>
      <c r="J4470" s="231"/>
    </row>
    <row r="4471" spans="9:10" x14ac:dyDescent="0.3">
      <c r="I4471" s="231"/>
      <c r="J4471" s="231"/>
    </row>
    <row r="4472" spans="9:10" x14ac:dyDescent="0.3">
      <c r="I4472" s="231"/>
      <c r="J4472" s="231"/>
    </row>
    <row r="4473" spans="9:10" x14ac:dyDescent="0.3">
      <c r="I4473" s="231"/>
      <c r="J4473" s="231"/>
    </row>
    <row r="4474" spans="9:10" x14ac:dyDescent="0.3">
      <c r="I4474" s="231"/>
      <c r="J4474" s="231"/>
    </row>
    <row r="4475" spans="9:10" x14ac:dyDescent="0.3">
      <c r="I4475" s="231"/>
      <c r="J4475" s="231"/>
    </row>
    <row r="4476" spans="9:10" x14ac:dyDescent="0.3">
      <c r="I4476" s="231"/>
      <c r="J4476" s="231"/>
    </row>
    <row r="4477" spans="9:10" x14ac:dyDescent="0.3">
      <c r="I4477" s="231"/>
      <c r="J4477" s="231"/>
    </row>
    <row r="4478" spans="9:10" x14ac:dyDescent="0.3">
      <c r="I4478" s="231"/>
      <c r="J4478" s="231"/>
    </row>
    <row r="4479" spans="9:10" x14ac:dyDescent="0.3">
      <c r="I4479" s="231"/>
      <c r="J4479" s="231"/>
    </row>
    <row r="4480" spans="9:10" x14ac:dyDescent="0.3">
      <c r="I4480" s="231"/>
      <c r="J4480" s="231"/>
    </row>
    <row r="4481" spans="9:10" x14ac:dyDescent="0.3">
      <c r="I4481" s="231"/>
      <c r="J4481" s="231"/>
    </row>
    <row r="4482" spans="9:10" x14ac:dyDescent="0.3">
      <c r="I4482" s="231"/>
      <c r="J4482" s="231"/>
    </row>
    <row r="4483" spans="9:10" x14ac:dyDescent="0.3">
      <c r="I4483" s="231"/>
      <c r="J4483" s="231"/>
    </row>
    <row r="4484" spans="9:10" x14ac:dyDescent="0.3">
      <c r="I4484" s="231"/>
      <c r="J4484" s="231"/>
    </row>
    <row r="4485" spans="9:10" x14ac:dyDescent="0.3">
      <c r="I4485" s="231"/>
      <c r="J4485" s="231"/>
    </row>
    <row r="4486" spans="9:10" x14ac:dyDescent="0.3">
      <c r="I4486" s="231"/>
      <c r="J4486" s="231"/>
    </row>
    <row r="4487" spans="9:10" x14ac:dyDescent="0.3">
      <c r="I4487" s="231"/>
      <c r="J4487" s="231"/>
    </row>
    <row r="4488" spans="9:10" x14ac:dyDescent="0.3">
      <c r="I4488" s="231"/>
      <c r="J4488" s="231"/>
    </row>
    <row r="4489" spans="9:10" x14ac:dyDescent="0.3">
      <c r="I4489" s="231"/>
      <c r="J4489" s="231"/>
    </row>
    <row r="4490" spans="9:10" x14ac:dyDescent="0.3">
      <c r="I4490" s="231"/>
      <c r="J4490" s="231"/>
    </row>
    <row r="4491" spans="9:10" x14ac:dyDescent="0.3">
      <c r="I4491" s="231"/>
      <c r="J4491" s="231"/>
    </row>
    <row r="4492" spans="9:10" x14ac:dyDescent="0.3">
      <c r="I4492" s="231"/>
      <c r="J4492" s="231"/>
    </row>
    <row r="4493" spans="9:10" x14ac:dyDescent="0.3">
      <c r="I4493" s="231"/>
      <c r="J4493" s="231"/>
    </row>
    <row r="4494" spans="9:10" x14ac:dyDescent="0.3">
      <c r="I4494" s="231"/>
      <c r="J4494" s="231"/>
    </row>
    <row r="4495" spans="9:10" x14ac:dyDescent="0.3">
      <c r="I4495" s="231"/>
      <c r="J4495" s="231"/>
    </row>
    <row r="4496" spans="9:10" x14ac:dyDescent="0.3">
      <c r="I4496" s="231"/>
      <c r="J4496" s="231"/>
    </row>
    <row r="4497" spans="9:10" x14ac:dyDescent="0.3">
      <c r="I4497" s="231"/>
      <c r="J4497" s="231"/>
    </row>
    <row r="4498" spans="9:10" x14ac:dyDescent="0.3">
      <c r="I4498" s="231"/>
      <c r="J4498" s="231"/>
    </row>
    <row r="4499" spans="9:10" x14ac:dyDescent="0.3">
      <c r="I4499" s="231"/>
      <c r="J4499" s="231"/>
    </row>
    <row r="4500" spans="9:10" x14ac:dyDescent="0.3">
      <c r="I4500" s="231"/>
      <c r="J4500" s="231"/>
    </row>
    <row r="4501" spans="9:10" x14ac:dyDescent="0.3">
      <c r="I4501" s="231"/>
      <c r="J4501" s="231"/>
    </row>
    <row r="4502" spans="9:10" x14ac:dyDescent="0.3">
      <c r="I4502" s="231"/>
      <c r="J4502" s="231"/>
    </row>
    <row r="4503" spans="9:10" x14ac:dyDescent="0.3">
      <c r="I4503" s="231"/>
      <c r="J4503" s="231"/>
    </row>
    <row r="4504" spans="9:10" x14ac:dyDescent="0.3">
      <c r="I4504" s="231"/>
      <c r="J4504" s="231"/>
    </row>
    <row r="4505" spans="9:10" x14ac:dyDescent="0.3">
      <c r="I4505" s="231"/>
      <c r="J4505" s="231"/>
    </row>
    <row r="4506" spans="9:10" x14ac:dyDescent="0.3">
      <c r="I4506" s="231"/>
      <c r="J4506" s="231"/>
    </row>
    <row r="4507" spans="9:10" x14ac:dyDescent="0.3">
      <c r="I4507" s="231"/>
      <c r="J4507" s="231"/>
    </row>
    <row r="4508" spans="9:10" x14ac:dyDescent="0.3">
      <c r="I4508" s="231"/>
      <c r="J4508" s="231"/>
    </row>
    <row r="4509" spans="9:10" x14ac:dyDescent="0.3">
      <c r="I4509" s="231"/>
      <c r="J4509" s="231"/>
    </row>
    <row r="4510" spans="9:10" x14ac:dyDescent="0.3">
      <c r="I4510" s="231"/>
      <c r="J4510" s="231"/>
    </row>
    <row r="4511" spans="9:10" x14ac:dyDescent="0.3">
      <c r="I4511" s="231"/>
      <c r="J4511" s="231"/>
    </row>
    <row r="4512" spans="9:10" x14ac:dyDescent="0.3">
      <c r="I4512" s="231"/>
      <c r="J4512" s="231"/>
    </row>
    <row r="4513" spans="9:10" x14ac:dyDescent="0.3">
      <c r="I4513" s="231"/>
      <c r="J4513" s="231"/>
    </row>
    <row r="4514" spans="9:10" x14ac:dyDescent="0.3">
      <c r="I4514" s="231"/>
      <c r="J4514" s="231"/>
    </row>
    <row r="4515" spans="9:10" x14ac:dyDescent="0.3">
      <c r="I4515" s="231"/>
      <c r="J4515" s="231"/>
    </row>
    <row r="4516" spans="9:10" x14ac:dyDescent="0.3">
      <c r="I4516" s="231"/>
      <c r="J4516" s="231"/>
    </row>
    <row r="4517" spans="9:10" x14ac:dyDescent="0.3">
      <c r="I4517" s="231"/>
      <c r="J4517" s="231"/>
    </row>
    <row r="4518" spans="9:10" x14ac:dyDescent="0.3">
      <c r="I4518" s="231"/>
      <c r="J4518" s="231"/>
    </row>
    <row r="4519" spans="9:10" x14ac:dyDescent="0.3">
      <c r="I4519" s="231"/>
      <c r="J4519" s="231"/>
    </row>
    <row r="4520" spans="9:10" x14ac:dyDescent="0.3">
      <c r="I4520" s="231"/>
      <c r="J4520" s="231"/>
    </row>
    <row r="4521" spans="9:10" x14ac:dyDescent="0.3">
      <c r="I4521" s="231"/>
      <c r="J4521" s="231"/>
    </row>
    <row r="4522" spans="9:10" x14ac:dyDescent="0.3">
      <c r="I4522" s="231"/>
      <c r="J4522" s="231"/>
    </row>
    <row r="4523" spans="9:10" x14ac:dyDescent="0.3">
      <c r="I4523" s="231"/>
      <c r="J4523" s="231"/>
    </row>
    <row r="4524" spans="9:10" x14ac:dyDescent="0.3">
      <c r="I4524" s="231"/>
      <c r="J4524" s="231"/>
    </row>
    <row r="4525" spans="9:10" x14ac:dyDescent="0.3">
      <c r="I4525" s="231"/>
      <c r="J4525" s="231"/>
    </row>
    <row r="4526" spans="9:10" x14ac:dyDescent="0.3">
      <c r="I4526" s="231"/>
      <c r="J4526" s="231"/>
    </row>
    <row r="4527" spans="9:10" x14ac:dyDescent="0.3">
      <c r="I4527" s="231"/>
      <c r="J4527" s="231"/>
    </row>
    <row r="4528" spans="9:10" x14ac:dyDescent="0.3">
      <c r="I4528" s="231"/>
      <c r="J4528" s="231"/>
    </row>
    <row r="4529" spans="9:10" x14ac:dyDescent="0.3">
      <c r="I4529" s="231"/>
      <c r="J4529" s="231"/>
    </row>
    <row r="4530" spans="9:10" x14ac:dyDescent="0.3">
      <c r="I4530" s="231"/>
      <c r="J4530" s="231"/>
    </row>
    <row r="4531" spans="9:10" x14ac:dyDescent="0.3">
      <c r="I4531" s="231"/>
      <c r="J4531" s="231"/>
    </row>
    <row r="4532" spans="9:10" x14ac:dyDescent="0.3">
      <c r="I4532" s="231"/>
      <c r="J4532" s="231"/>
    </row>
    <row r="4533" spans="9:10" x14ac:dyDescent="0.3">
      <c r="I4533" s="231"/>
      <c r="J4533" s="231"/>
    </row>
    <row r="4534" spans="9:10" x14ac:dyDescent="0.3">
      <c r="I4534" s="231"/>
      <c r="J4534" s="231"/>
    </row>
    <row r="4535" spans="9:10" x14ac:dyDescent="0.3">
      <c r="I4535" s="231"/>
      <c r="J4535" s="231"/>
    </row>
    <row r="4536" spans="9:10" x14ac:dyDescent="0.3">
      <c r="I4536" s="231"/>
      <c r="J4536" s="231"/>
    </row>
    <row r="4537" spans="9:10" x14ac:dyDescent="0.3">
      <c r="I4537" s="231"/>
      <c r="J4537" s="231"/>
    </row>
    <row r="4538" spans="9:10" x14ac:dyDescent="0.3">
      <c r="I4538" s="231"/>
      <c r="J4538" s="231"/>
    </row>
    <row r="4539" spans="9:10" x14ac:dyDescent="0.3">
      <c r="I4539" s="231"/>
      <c r="J4539" s="231"/>
    </row>
    <row r="4540" spans="9:10" x14ac:dyDescent="0.3">
      <c r="I4540" s="231"/>
      <c r="J4540" s="231"/>
    </row>
    <row r="4541" spans="9:10" x14ac:dyDescent="0.3">
      <c r="I4541" s="231"/>
      <c r="J4541" s="231"/>
    </row>
    <row r="4542" spans="9:10" x14ac:dyDescent="0.3">
      <c r="I4542" s="231"/>
      <c r="J4542" s="231"/>
    </row>
    <row r="4543" spans="9:10" x14ac:dyDescent="0.3">
      <c r="I4543" s="231"/>
      <c r="J4543" s="231"/>
    </row>
    <row r="4544" spans="9:10" x14ac:dyDescent="0.3">
      <c r="I4544" s="231"/>
      <c r="J4544" s="231"/>
    </row>
    <row r="4545" spans="9:10" x14ac:dyDescent="0.3">
      <c r="I4545" s="231"/>
      <c r="J4545" s="231"/>
    </row>
    <row r="4546" spans="9:10" x14ac:dyDescent="0.3">
      <c r="I4546" s="231"/>
      <c r="J4546" s="231"/>
    </row>
    <row r="4547" spans="9:10" x14ac:dyDescent="0.3">
      <c r="I4547" s="231"/>
      <c r="J4547" s="231"/>
    </row>
    <row r="4548" spans="9:10" x14ac:dyDescent="0.3">
      <c r="I4548" s="231"/>
      <c r="J4548" s="231"/>
    </row>
    <row r="4549" spans="9:10" x14ac:dyDescent="0.3">
      <c r="I4549" s="231"/>
      <c r="J4549" s="231"/>
    </row>
    <row r="4550" spans="9:10" x14ac:dyDescent="0.3">
      <c r="I4550" s="231"/>
      <c r="J4550" s="231"/>
    </row>
    <row r="4551" spans="9:10" x14ac:dyDescent="0.3">
      <c r="I4551" s="231"/>
      <c r="J4551" s="231"/>
    </row>
    <row r="4552" spans="9:10" x14ac:dyDescent="0.3">
      <c r="I4552" s="231"/>
      <c r="J4552" s="231"/>
    </row>
    <row r="4553" spans="9:10" x14ac:dyDescent="0.3">
      <c r="I4553" s="231"/>
      <c r="J4553" s="231"/>
    </row>
    <row r="4554" spans="9:10" x14ac:dyDescent="0.3">
      <c r="I4554" s="231"/>
      <c r="J4554" s="231"/>
    </row>
    <row r="4555" spans="9:10" x14ac:dyDescent="0.3">
      <c r="I4555" s="231"/>
      <c r="J4555" s="231"/>
    </row>
    <row r="4556" spans="9:10" x14ac:dyDescent="0.3">
      <c r="I4556" s="231"/>
      <c r="J4556" s="231"/>
    </row>
    <row r="4557" spans="9:10" x14ac:dyDescent="0.3">
      <c r="I4557" s="231"/>
      <c r="J4557" s="231"/>
    </row>
    <row r="4558" spans="9:10" x14ac:dyDescent="0.3">
      <c r="I4558" s="231"/>
      <c r="J4558" s="231"/>
    </row>
    <row r="4559" spans="9:10" x14ac:dyDescent="0.3">
      <c r="I4559" s="231"/>
      <c r="J4559" s="231"/>
    </row>
    <row r="4560" spans="9:10" x14ac:dyDescent="0.3">
      <c r="I4560" s="231"/>
      <c r="J4560" s="231"/>
    </row>
    <row r="4561" spans="9:10" x14ac:dyDescent="0.3">
      <c r="I4561" s="231"/>
      <c r="J4561" s="231"/>
    </row>
    <row r="4562" spans="9:10" x14ac:dyDescent="0.3">
      <c r="I4562" s="231"/>
      <c r="J4562" s="231"/>
    </row>
    <row r="4563" spans="9:10" x14ac:dyDescent="0.3">
      <c r="I4563" s="231"/>
      <c r="J4563" s="231"/>
    </row>
    <row r="4564" spans="9:10" x14ac:dyDescent="0.3">
      <c r="I4564" s="231"/>
      <c r="J4564" s="231"/>
    </row>
    <row r="4565" spans="9:10" x14ac:dyDescent="0.3">
      <c r="I4565" s="231"/>
      <c r="J4565" s="231"/>
    </row>
    <row r="4566" spans="9:10" x14ac:dyDescent="0.3">
      <c r="I4566" s="231"/>
      <c r="J4566" s="231"/>
    </row>
    <row r="4567" spans="9:10" x14ac:dyDescent="0.3">
      <c r="I4567" s="231"/>
      <c r="J4567" s="231"/>
    </row>
    <row r="4568" spans="9:10" x14ac:dyDescent="0.3">
      <c r="I4568" s="231"/>
      <c r="J4568" s="231"/>
    </row>
    <row r="4569" spans="9:10" x14ac:dyDescent="0.3">
      <c r="I4569" s="231"/>
      <c r="J4569" s="231"/>
    </row>
    <row r="4570" spans="9:10" x14ac:dyDescent="0.3">
      <c r="I4570" s="231"/>
      <c r="J4570" s="231"/>
    </row>
    <row r="4571" spans="9:10" x14ac:dyDescent="0.3">
      <c r="I4571" s="231"/>
      <c r="J4571" s="231"/>
    </row>
    <row r="4572" spans="9:10" x14ac:dyDescent="0.3">
      <c r="I4572" s="231"/>
      <c r="J4572" s="231"/>
    </row>
    <row r="4573" spans="9:10" x14ac:dyDescent="0.3">
      <c r="I4573" s="231"/>
      <c r="J4573" s="231"/>
    </row>
    <row r="4574" spans="9:10" x14ac:dyDescent="0.3">
      <c r="I4574" s="231"/>
      <c r="J4574" s="231"/>
    </row>
    <row r="4575" spans="9:10" x14ac:dyDescent="0.3">
      <c r="I4575" s="231"/>
      <c r="J4575" s="231"/>
    </row>
    <row r="4576" spans="9:10" x14ac:dyDescent="0.3">
      <c r="I4576" s="231"/>
      <c r="J4576" s="231"/>
    </row>
    <row r="4577" spans="9:10" x14ac:dyDescent="0.3">
      <c r="I4577" s="231"/>
      <c r="J4577" s="231"/>
    </row>
    <row r="4578" spans="9:10" x14ac:dyDescent="0.3">
      <c r="I4578" s="231"/>
      <c r="J4578" s="231"/>
    </row>
    <row r="4579" spans="9:10" x14ac:dyDescent="0.3">
      <c r="I4579" s="231"/>
      <c r="J4579" s="231"/>
    </row>
    <row r="4580" spans="9:10" x14ac:dyDescent="0.3">
      <c r="I4580" s="231"/>
      <c r="J4580" s="231"/>
    </row>
    <row r="4581" spans="9:10" x14ac:dyDescent="0.3">
      <c r="I4581" s="231"/>
      <c r="J4581" s="231"/>
    </row>
    <row r="4582" spans="9:10" x14ac:dyDescent="0.3">
      <c r="I4582" s="231"/>
      <c r="J4582" s="231"/>
    </row>
    <row r="4583" spans="9:10" x14ac:dyDescent="0.3">
      <c r="I4583" s="231"/>
      <c r="J4583" s="231"/>
    </row>
    <row r="4584" spans="9:10" x14ac:dyDescent="0.3">
      <c r="I4584" s="231"/>
      <c r="J4584" s="231"/>
    </row>
    <row r="4585" spans="9:10" x14ac:dyDescent="0.3">
      <c r="I4585" s="231"/>
      <c r="J4585" s="231"/>
    </row>
    <row r="4586" spans="9:10" x14ac:dyDescent="0.3">
      <c r="I4586" s="231"/>
      <c r="J4586" s="231"/>
    </row>
    <row r="4587" spans="9:10" x14ac:dyDescent="0.3">
      <c r="I4587" s="231"/>
      <c r="J4587" s="231"/>
    </row>
    <row r="4588" spans="9:10" x14ac:dyDescent="0.3">
      <c r="I4588" s="231"/>
      <c r="J4588" s="231"/>
    </row>
    <row r="4589" spans="9:10" x14ac:dyDescent="0.3">
      <c r="I4589" s="231"/>
      <c r="J4589" s="231"/>
    </row>
    <row r="4590" spans="9:10" x14ac:dyDescent="0.3">
      <c r="I4590" s="231"/>
      <c r="J4590" s="231"/>
    </row>
    <row r="4591" spans="9:10" x14ac:dyDescent="0.3">
      <c r="I4591" s="231"/>
      <c r="J4591" s="231"/>
    </row>
    <row r="4592" spans="9:10" x14ac:dyDescent="0.3">
      <c r="I4592" s="231"/>
      <c r="J4592" s="231"/>
    </row>
    <row r="4593" spans="9:10" x14ac:dyDescent="0.3">
      <c r="I4593" s="231"/>
      <c r="J4593" s="231"/>
    </row>
    <row r="4594" spans="9:10" x14ac:dyDescent="0.3">
      <c r="I4594" s="231"/>
      <c r="J4594" s="231"/>
    </row>
    <row r="4595" spans="9:10" x14ac:dyDescent="0.3">
      <c r="I4595" s="231"/>
      <c r="J4595" s="231"/>
    </row>
    <row r="4596" spans="9:10" x14ac:dyDescent="0.3">
      <c r="I4596" s="231"/>
      <c r="J4596" s="231"/>
    </row>
    <row r="4597" spans="9:10" x14ac:dyDescent="0.3">
      <c r="I4597" s="231"/>
      <c r="J4597" s="231"/>
    </row>
    <row r="4598" spans="9:10" x14ac:dyDescent="0.3">
      <c r="I4598" s="231"/>
      <c r="J4598" s="231"/>
    </row>
    <row r="4599" spans="9:10" x14ac:dyDescent="0.3">
      <c r="I4599" s="231"/>
      <c r="J4599" s="231"/>
    </row>
    <row r="4600" spans="9:10" x14ac:dyDescent="0.3">
      <c r="I4600" s="231"/>
      <c r="J4600" s="231"/>
    </row>
    <row r="4601" spans="9:10" x14ac:dyDescent="0.3">
      <c r="I4601" s="231"/>
      <c r="J4601" s="231"/>
    </row>
    <row r="4602" spans="9:10" x14ac:dyDescent="0.3">
      <c r="I4602" s="231"/>
      <c r="J4602" s="231"/>
    </row>
    <row r="4603" spans="9:10" x14ac:dyDescent="0.3">
      <c r="I4603" s="231"/>
      <c r="J4603" s="231"/>
    </row>
    <row r="4604" spans="9:10" x14ac:dyDescent="0.3">
      <c r="I4604" s="231"/>
      <c r="J4604" s="231"/>
    </row>
    <row r="4605" spans="9:10" x14ac:dyDescent="0.3">
      <c r="I4605" s="231"/>
      <c r="J4605" s="231"/>
    </row>
    <row r="4606" spans="9:10" x14ac:dyDescent="0.3">
      <c r="I4606" s="231"/>
      <c r="J4606" s="231"/>
    </row>
    <row r="4607" spans="9:10" x14ac:dyDescent="0.3">
      <c r="I4607" s="231"/>
      <c r="J4607" s="231"/>
    </row>
    <row r="4608" spans="9:10" x14ac:dyDescent="0.3">
      <c r="I4608" s="231"/>
      <c r="J4608" s="231"/>
    </row>
    <row r="4609" spans="9:10" x14ac:dyDescent="0.3">
      <c r="I4609" s="231"/>
      <c r="J4609" s="231"/>
    </row>
    <row r="4610" spans="9:10" x14ac:dyDescent="0.3">
      <c r="I4610" s="231"/>
      <c r="J4610" s="231"/>
    </row>
    <row r="4611" spans="9:10" x14ac:dyDescent="0.3">
      <c r="I4611" s="231"/>
      <c r="J4611" s="231"/>
    </row>
    <row r="4612" spans="9:10" x14ac:dyDescent="0.3">
      <c r="I4612" s="231"/>
      <c r="J4612" s="231"/>
    </row>
    <row r="4613" spans="9:10" x14ac:dyDescent="0.3">
      <c r="I4613" s="231"/>
      <c r="J4613" s="231"/>
    </row>
    <row r="4614" spans="9:10" x14ac:dyDescent="0.3">
      <c r="I4614" s="231"/>
      <c r="J4614" s="231"/>
    </row>
    <row r="4615" spans="9:10" x14ac:dyDescent="0.3">
      <c r="I4615" s="231"/>
      <c r="J4615" s="231"/>
    </row>
    <row r="4616" spans="9:10" x14ac:dyDescent="0.3">
      <c r="I4616" s="231"/>
      <c r="J4616" s="231"/>
    </row>
    <row r="4617" spans="9:10" x14ac:dyDescent="0.3">
      <c r="I4617" s="231"/>
      <c r="J4617" s="231"/>
    </row>
    <row r="4618" spans="9:10" x14ac:dyDescent="0.3">
      <c r="I4618" s="231"/>
      <c r="J4618" s="231"/>
    </row>
    <row r="4619" spans="9:10" x14ac:dyDescent="0.3">
      <c r="I4619" s="231"/>
      <c r="J4619" s="231"/>
    </row>
    <row r="4620" spans="9:10" x14ac:dyDescent="0.3">
      <c r="I4620" s="231"/>
      <c r="J4620" s="231"/>
    </row>
    <row r="4621" spans="9:10" x14ac:dyDescent="0.3">
      <c r="I4621" s="231"/>
      <c r="J4621" s="231"/>
    </row>
    <row r="4622" spans="9:10" x14ac:dyDescent="0.3">
      <c r="I4622" s="231"/>
      <c r="J4622" s="231"/>
    </row>
    <row r="4623" spans="9:10" x14ac:dyDescent="0.3">
      <c r="I4623" s="231"/>
      <c r="J4623" s="231"/>
    </row>
    <row r="4624" spans="9:10" x14ac:dyDescent="0.3">
      <c r="I4624" s="231"/>
      <c r="J4624" s="231"/>
    </row>
    <row r="4625" spans="9:10" x14ac:dyDescent="0.3">
      <c r="I4625" s="231"/>
      <c r="J4625" s="231"/>
    </row>
    <row r="4626" spans="9:10" x14ac:dyDescent="0.3">
      <c r="I4626" s="231"/>
      <c r="J4626" s="231"/>
    </row>
    <row r="4627" spans="9:10" x14ac:dyDescent="0.3">
      <c r="I4627" s="231"/>
      <c r="J4627" s="231"/>
    </row>
    <row r="4628" spans="9:10" x14ac:dyDescent="0.3">
      <c r="I4628" s="231"/>
      <c r="J4628" s="231"/>
    </row>
    <row r="4629" spans="9:10" x14ac:dyDescent="0.3">
      <c r="I4629" s="231"/>
      <c r="J4629" s="231"/>
    </row>
    <row r="4630" spans="9:10" x14ac:dyDescent="0.3">
      <c r="I4630" s="231"/>
      <c r="J4630" s="231"/>
    </row>
    <row r="4631" spans="9:10" x14ac:dyDescent="0.3">
      <c r="I4631" s="231"/>
      <c r="J4631" s="231"/>
    </row>
    <row r="4632" spans="9:10" x14ac:dyDescent="0.3">
      <c r="I4632" s="231"/>
      <c r="J4632" s="231"/>
    </row>
    <row r="4633" spans="9:10" x14ac:dyDescent="0.3">
      <c r="I4633" s="231"/>
      <c r="J4633" s="231"/>
    </row>
    <row r="4634" spans="9:10" x14ac:dyDescent="0.3">
      <c r="I4634" s="231"/>
      <c r="J4634" s="231"/>
    </row>
    <row r="4635" spans="9:10" x14ac:dyDescent="0.3">
      <c r="I4635" s="231"/>
      <c r="J4635" s="231"/>
    </row>
    <row r="4636" spans="9:10" x14ac:dyDescent="0.3">
      <c r="I4636" s="231"/>
      <c r="J4636" s="231"/>
    </row>
    <row r="4637" spans="9:10" x14ac:dyDescent="0.3">
      <c r="I4637" s="231"/>
      <c r="J4637" s="231"/>
    </row>
    <row r="4638" spans="9:10" x14ac:dyDescent="0.3">
      <c r="I4638" s="231"/>
      <c r="J4638" s="231"/>
    </row>
    <row r="4639" spans="9:10" x14ac:dyDescent="0.3">
      <c r="I4639" s="231"/>
      <c r="J4639" s="231"/>
    </row>
    <row r="4640" spans="9:10" x14ac:dyDescent="0.3">
      <c r="I4640" s="231"/>
      <c r="J4640" s="231"/>
    </row>
    <row r="4641" spans="9:10" x14ac:dyDescent="0.3">
      <c r="I4641" s="231"/>
      <c r="J4641" s="231"/>
    </row>
    <row r="4642" spans="9:10" x14ac:dyDescent="0.3">
      <c r="I4642" s="231"/>
      <c r="J4642" s="231"/>
    </row>
    <row r="4643" spans="9:10" x14ac:dyDescent="0.3">
      <c r="I4643" s="231"/>
      <c r="J4643" s="231"/>
    </row>
    <row r="4644" spans="9:10" x14ac:dyDescent="0.3">
      <c r="I4644" s="231"/>
      <c r="J4644" s="231"/>
    </row>
    <row r="4645" spans="9:10" x14ac:dyDescent="0.3">
      <c r="I4645" s="231"/>
      <c r="J4645" s="231"/>
    </row>
    <row r="4646" spans="9:10" x14ac:dyDescent="0.3">
      <c r="I4646" s="231"/>
      <c r="J4646" s="231"/>
    </row>
    <row r="4647" spans="9:10" x14ac:dyDescent="0.3">
      <c r="I4647" s="231"/>
      <c r="J4647" s="231"/>
    </row>
    <row r="4648" spans="9:10" x14ac:dyDescent="0.3">
      <c r="I4648" s="231"/>
      <c r="J4648" s="231"/>
    </row>
    <row r="4649" spans="9:10" x14ac:dyDescent="0.3">
      <c r="I4649" s="231"/>
      <c r="J4649" s="231"/>
    </row>
    <row r="4650" spans="9:10" x14ac:dyDescent="0.3">
      <c r="I4650" s="231"/>
      <c r="J4650" s="231"/>
    </row>
    <row r="4651" spans="9:10" x14ac:dyDescent="0.3">
      <c r="I4651" s="231"/>
      <c r="J4651" s="231"/>
    </row>
    <row r="4652" spans="9:10" x14ac:dyDescent="0.3">
      <c r="I4652" s="231"/>
      <c r="J4652" s="231"/>
    </row>
    <row r="4653" spans="9:10" x14ac:dyDescent="0.3">
      <c r="I4653" s="231"/>
      <c r="J4653" s="231"/>
    </row>
    <row r="4654" spans="9:10" x14ac:dyDescent="0.3">
      <c r="I4654" s="231"/>
      <c r="J4654" s="231"/>
    </row>
    <row r="4655" spans="9:10" x14ac:dyDescent="0.3">
      <c r="I4655" s="231"/>
      <c r="J4655" s="231"/>
    </row>
    <row r="4656" spans="9:10" x14ac:dyDescent="0.3">
      <c r="I4656" s="231"/>
      <c r="J4656" s="231"/>
    </row>
    <row r="4657" spans="9:10" x14ac:dyDescent="0.3">
      <c r="I4657" s="231"/>
      <c r="J4657" s="231"/>
    </row>
    <row r="4658" spans="9:10" x14ac:dyDescent="0.3">
      <c r="I4658" s="231"/>
      <c r="J4658" s="231"/>
    </row>
    <row r="4659" spans="9:10" x14ac:dyDescent="0.3">
      <c r="I4659" s="231"/>
      <c r="J4659" s="231"/>
    </row>
    <row r="4660" spans="9:10" x14ac:dyDescent="0.3">
      <c r="I4660" s="231"/>
      <c r="J4660" s="231"/>
    </row>
    <row r="4661" spans="9:10" x14ac:dyDescent="0.3">
      <c r="I4661" s="231"/>
      <c r="J4661" s="231"/>
    </row>
    <row r="4662" spans="9:10" x14ac:dyDescent="0.3">
      <c r="I4662" s="231"/>
      <c r="J4662" s="231"/>
    </row>
    <row r="4663" spans="9:10" x14ac:dyDescent="0.3">
      <c r="I4663" s="231"/>
      <c r="J4663" s="231"/>
    </row>
    <row r="4664" spans="9:10" x14ac:dyDescent="0.3">
      <c r="I4664" s="231"/>
      <c r="J4664" s="231"/>
    </row>
    <row r="4665" spans="9:10" x14ac:dyDescent="0.3">
      <c r="I4665" s="231"/>
      <c r="J4665" s="231"/>
    </row>
    <row r="4666" spans="9:10" x14ac:dyDescent="0.3">
      <c r="I4666" s="231"/>
      <c r="J4666" s="231"/>
    </row>
    <row r="4667" spans="9:10" x14ac:dyDescent="0.3">
      <c r="I4667" s="231"/>
      <c r="J4667" s="231"/>
    </row>
    <row r="4668" spans="9:10" x14ac:dyDescent="0.3">
      <c r="I4668" s="231"/>
      <c r="J4668" s="231"/>
    </row>
    <row r="4669" spans="9:10" x14ac:dyDescent="0.3">
      <c r="I4669" s="231"/>
      <c r="J4669" s="231"/>
    </row>
    <row r="4670" spans="9:10" x14ac:dyDescent="0.3">
      <c r="I4670" s="231"/>
      <c r="J4670" s="231"/>
    </row>
    <row r="4671" spans="9:10" x14ac:dyDescent="0.3">
      <c r="I4671" s="231"/>
      <c r="J4671" s="231"/>
    </row>
    <row r="4672" spans="9:10" x14ac:dyDescent="0.3">
      <c r="I4672" s="231"/>
      <c r="J4672" s="231"/>
    </row>
    <row r="4673" spans="9:10" x14ac:dyDescent="0.3">
      <c r="I4673" s="231"/>
      <c r="J4673" s="231"/>
    </row>
    <row r="4674" spans="9:10" x14ac:dyDescent="0.3">
      <c r="I4674" s="231"/>
      <c r="J4674" s="231"/>
    </row>
    <row r="4675" spans="9:10" x14ac:dyDescent="0.3">
      <c r="I4675" s="231"/>
      <c r="J4675" s="231"/>
    </row>
    <row r="4676" spans="9:10" x14ac:dyDescent="0.3">
      <c r="I4676" s="231"/>
      <c r="J4676" s="231"/>
    </row>
    <row r="4677" spans="9:10" x14ac:dyDescent="0.3">
      <c r="I4677" s="231"/>
      <c r="J4677" s="231"/>
    </row>
    <row r="4678" spans="9:10" x14ac:dyDescent="0.3">
      <c r="I4678" s="231"/>
      <c r="J4678" s="231"/>
    </row>
    <row r="4679" spans="9:10" x14ac:dyDescent="0.3">
      <c r="I4679" s="231"/>
      <c r="J4679" s="231"/>
    </row>
    <row r="4680" spans="9:10" x14ac:dyDescent="0.3">
      <c r="I4680" s="231"/>
      <c r="J4680" s="231"/>
    </row>
    <row r="4681" spans="9:10" x14ac:dyDescent="0.3">
      <c r="I4681" s="231"/>
      <c r="J4681" s="231"/>
    </row>
    <row r="4682" spans="9:10" x14ac:dyDescent="0.3">
      <c r="I4682" s="231"/>
      <c r="J4682" s="231"/>
    </row>
    <row r="4683" spans="9:10" x14ac:dyDescent="0.3">
      <c r="I4683" s="231"/>
      <c r="J4683" s="231"/>
    </row>
    <row r="4684" spans="9:10" x14ac:dyDescent="0.3">
      <c r="I4684" s="231"/>
      <c r="J4684" s="231"/>
    </row>
    <row r="4685" spans="9:10" x14ac:dyDescent="0.3">
      <c r="I4685" s="231"/>
      <c r="J4685" s="231"/>
    </row>
    <row r="4686" spans="9:10" x14ac:dyDescent="0.3">
      <c r="I4686" s="231"/>
      <c r="J4686" s="231"/>
    </row>
    <row r="4687" spans="9:10" x14ac:dyDescent="0.3">
      <c r="I4687" s="231"/>
      <c r="J4687" s="231"/>
    </row>
    <row r="4688" spans="9:10" x14ac:dyDescent="0.3">
      <c r="I4688" s="231"/>
      <c r="J4688" s="231"/>
    </row>
    <row r="4689" spans="9:10" x14ac:dyDescent="0.3">
      <c r="I4689" s="231"/>
      <c r="J4689" s="231"/>
    </row>
    <row r="4690" spans="9:10" x14ac:dyDescent="0.3">
      <c r="I4690" s="231"/>
      <c r="J4690" s="231"/>
    </row>
    <row r="4691" spans="9:10" x14ac:dyDescent="0.3">
      <c r="I4691" s="231"/>
      <c r="J4691" s="231"/>
    </row>
    <row r="4692" spans="9:10" x14ac:dyDescent="0.3">
      <c r="I4692" s="231"/>
      <c r="J4692" s="231"/>
    </row>
    <row r="4693" spans="9:10" x14ac:dyDescent="0.3">
      <c r="I4693" s="231"/>
      <c r="J4693" s="231"/>
    </row>
    <row r="4694" spans="9:10" x14ac:dyDescent="0.3">
      <c r="I4694" s="231"/>
      <c r="J4694" s="231"/>
    </row>
    <row r="4695" spans="9:10" x14ac:dyDescent="0.3">
      <c r="I4695" s="231"/>
      <c r="J4695" s="231"/>
    </row>
    <row r="4696" spans="9:10" x14ac:dyDescent="0.3">
      <c r="I4696" s="231"/>
      <c r="J4696" s="231"/>
    </row>
    <row r="4697" spans="9:10" x14ac:dyDescent="0.3">
      <c r="I4697" s="231"/>
      <c r="J4697" s="231"/>
    </row>
    <row r="4698" spans="9:10" x14ac:dyDescent="0.3">
      <c r="I4698" s="231"/>
      <c r="J4698" s="231"/>
    </row>
    <row r="4699" spans="9:10" x14ac:dyDescent="0.3">
      <c r="I4699" s="231"/>
      <c r="J4699" s="231"/>
    </row>
    <row r="4700" spans="9:10" x14ac:dyDescent="0.3">
      <c r="I4700" s="231"/>
      <c r="J4700" s="231"/>
    </row>
    <row r="4701" spans="9:10" x14ac:dyDescent="0.3">
      <c r="I4701" s="231"/>
      <c r="J4701" s="231"/>
    </row>
    <row r="4702" spans="9:10" x14ac:dyDescent="0.3">
      <c r="I4702" s="231"/>
      <c r="J4702" s="231"/>
    </row>
    <row r="4703" spans="9:10" x14ac:dyDescent="0.3">
      <c r="I4703" s="231"/>
      <c r="J4703" s="231"/>
    </row>
    <row r="4704" spans="9:10" x14ac:dyDescent="0.3">
      <c r="I4704" s="231"/>
      <c r="J4704" s="231"/>
    </row>
    <row r="4705" spans="9:10" x14ac:dyDescent="0.3">
      <c r="I4705" s="231"/>
      <c r="J4705" s="231"/>
    </row>
    <row r="4706" spans="9:10" x14ac:dyDescent="0.3">
      <c r="I4706" s="231"/>
      <c r="J4706" s="231"/>
    </row>
    <row r="4707" spans="9:10" x14ac:dyDescent="0.3">
      <c r="I4707" s="231"/>
      <c r="J4707" s="231"/>
    </row>
    <row r="4708" spans="9:10" x14ac:dyDescent="0.3">
      <c r="I4708" s="231"/>
      <c r="J4708" s="231"/>
    </row>
    <row r="4709" spans="9:10" x14ac:dyDescent="0.3">
      <c r="I4709" s="231"/>
      <c r="J4709" s="231"/>
    </row>
    <row r="4710" spans="9:10" x14ac:dyDescent="0.3">
      <c r="I4710" s="231"/>
      <c r="J4710" s="231"/>
    </row>
    <row r="4711" spans="9:10" x14ac:dyDescent="0.3">
      <c r="I4711" s="231"/>
      <c r="J4711" s="231"/>
    </row>
    <row r="4712" spans="9:10" x14ac:dyDescent="0.3">
      <c r="I4712" s="231"/>
      <c r="J4712" s="231"/>
    </row>
    <row r="4713" spans="9:10" x14ac:dyDescent="0.3">
      <c r="I4713" s="231"/>
      <c r="J4713" s="231"/>
    </row>
    <row r="4714" spans="9:10" x14ac:dyDescent="0.3">
      <c r="I4714" s="231"/>
      <c r="J4714" s="231"/>
    </row>
    <row r="4715" spans="9:10" x14ac:dyDescent="0.3">
      <c r="I4715" s="231"/>
      <c r="J4715" s="231"/>
    </row>
    <row r="4716" spans="9:10" x14ac:dyDescent="0.3">
      <c r="I4716" s="231"/>
      <c r="J4716" s="231"/>
    </row>
    <row r="4717" spans="9:10" x14ac:dyDescent="0.3">
      <c r="I4717" s="231"/>
      <c r="J4717" s="231"/>
    </row>
    <row r="4718" spans="9:10" x14ac:dyDescent="0.3">
      <c r="I4718" s="231"/>
      <c r="J4718" s="231"/>
    </row>
    <row r="4719" spans="9:10" x14ac:dyDescent="0.3">
      <c r="I4719" s="231"/>
      <c r="J4719" s="231"/>
    </row>
    <row r="4720" spans="9:10" x14ac:dyDescent="0.3">
      <c r="I4720" s="231"/>
      <c r="J4720" s="231"/>
    </row>
    <row r="4721" spans="9:10" x14ac:dyDescent="0.3">
      <c r="I4721" s="231"/>
      <c r="J4721" s="231"/>
    </row>
    <row r="4722" spans="9:10" x14ac:dyDescent="0.3">
      <c r="I4722" s="231"/>
      <c r="J4722" s="231"/>
    </row>
    <row r="4723" spans="9:10" x14ac:dyDescent="0.3">
      <c r="I4723" s="231"/>
      <c r="J4723" s="231"/>
    </row>
    <row r="4724" spans="9:10" x14ac:dyDescent="0.3">
      <c r="I4724" s="231"/>
      <c r="J4724" s="231"/>
    </row>
    <row r="4725" spans="9:10" x14ac:dyDescent="0.3">
      <c r="I4725" s="231"/>
      <c r="J4725" s="231"/>
    </row>
    <row r="4726" spans="9:10" x14ac:dyDescent="0.3">
      <c r="I4726" s="231"/>
      <c r="J4726" s="231"/>
    </row>
    <row r="4727" spans="9:10" x14ac:dyDescent="0.3">
      <c r="I4727" s="231"/>
      <c r="J4727" s="231"/>
    </row>
    <row r="4728" spans="9:10" x14ac:dyDescent="0.3">
      <c r="I4728" s="231"/>
      <c r="J4728" s="231"/>
    </row>
    <row r="4729" spans="9:10" x14ac:dyDescent="0.3">
      <c r="I4729" s="231"/>
      <c r="J4729" s="231"/>
    </row>
    <row r="4730" spans="9:10" x14ac:dyDescent="0.3">
      <c r="I4730" s="231"/>
      <c r="J4730" s="231"/>
    </row>
    <row r="4731" spans="9:10" x14ac:dyDescent="0.3">
      <c r="I4731" s="231"/>
      <c r="J4731" s="231"/>
    </row>
    <row r="4732" spans="9:10" x14ac:dyDescent="0.3">
      <c r="I4732" s="231"/>
      <c r="J4732" s="231"/>
    </row>
    <row r="4733" spans="9:10" x14ac:dyDescent="0.3">
      <c r="I4733" s="231"/>
      <c r="J4733" s="231"/>
    </row>
    <row r="4734" spans="9:10" x14ac:dyDescent="0.3">
      <c r="I4734" s="231"/>
      <c r="J4734" s="231"/>
    </row>
    <row r="4735" spans="9:10" x14ac:dyDescent="0.3">
      <c r="I4735" s="231"/>
      <c r="J4735" s="231"/>
    </row>
    <row r="4736" spans="9:10" x14ac:dyDescent="0.3">
      <c r="I4736" s="231"/>
      <c r="J4736" s="231"/>
    </row>
    <row r="4737" spans="9:10" x14ac:dyDescent="0.3">
      <c r="I4737" s="231"/>
      <c r="J4737" s="231"/>
    </row>
    <row r="4738" spans="9:10" x14ac:dyDescent="0.3">
      <c r="I4738" s="231"/>
      <c r="J4738" s="231"/>
    </row>
    <row r="4739" spans="9:10" x14ac:dyDescent="0.3">
      <c r="I4739" s="231"/>
      <c r="J4739" s="231"/>
    </row>
    <row r="4740" spans="9:10" x14ac:dyDescent="0.3">
      <c r="I4740" s="231"/>
      <c r="J4740" s="231"/>
    </row>
    <row r="4741" spans="9:10" x14ac:dyDescent="0.3">
      <c r="I4741" s="231"/>
      <c r="J4741" s="231"/>
    </row>
    <row r="4742" spans="9:10" x14ac:dyDescent="0.3">
      <c r="I4742" s="231"/>
      <c r="J4742" s="231"/>
    </row>
    <row r="4743" spans="9:10" x14ac:dyDescent="0.3">
      <c r="I4743" s="231"/>
      <c r="J4743" s="231"/>
    </row>
    <row r="4744" spans="9:10" x14ac:dyDescent="0.3">
      <c r="I4744" s="231"/>
      <c r="J4744" s="231"/>
    </row>
    <row r="4745" spans="9:10" x14ac:dyDescent="0.3">
      <c r="I4745" s="231"/>
      <c r="J4745" s="231"/>
    </row>
    <row r="4746" spans="9:10" x14ac:dyDescent="0.3">
      <c r="I4746" s="231"/>
      <c r="J4746" s="231"/>
    </row>
    <row r="4747" spans="9:10" x14ac:dyDescent="0.3">
      <c r="I4747" s="231"/>
      <c r="J4747" s="231"/>
    </row>
    <row r="4748" spans="9:10" x14ac:dyDescent="0.3">
      <c r="I4748" s="231"/>
      <c r="J4748" s="231"/>
    </row>
    <row r="4749" spans="9:10" x14ac:dyDescent="0.3">
      <c r="I4749" s="231"/>
      <c r="J4749" s="231"/>
    </row>
    <row r="4750" spans="9:10" x14ac:dyDescent="0.3">
      <c r="I4750" s="231"/>
      <c r="J4750" s="231"/>
    </row>
    <row r="4751" spans="9:10" x14ac:dyDescent="0.3">
      <c r="I4751" s="231"/>
      <c r="J4751" s="231"/>
    </row>
    <row r="4752" spans="9:10" x14ac:dyDescent="0.3">
      <c r="I4752" s="231"/>
      <c r="J4752" s="231"/>
    </row>
    <row r="4753" spans="9:10" x14ac:dyDescent="0.3">
      <c r="I4753" s="231"/>
      <c r="J4753" s="231"/>
    </row>
    <row r="4754" spans="9:10" x14ac:dyDescent="0.3">
      <c r="I4754" s="231"/>
      <c r="J4754" s="231"/>
    </row>
    <row r="4755" spans="9:10" x14ac:dyDescent="0.3">
      <c r="I4755" s="231"/>
      <c r="J4755" s="231"/>
    </row>
    <row r="4756" spans="9:10" x14ac:dyDescent="0.3">
      <c r="I4756" s="231"/>
      <c r="J4756" s="231"/>
    </row>
    <row r="4757" spans="9:10" x14ac:dyDescent="0.3">
      <c r="I4757" s="231"/>
      <c r="J4757" s="231"/>
    </row>
    <row r="4758" spans="9:10" x14ac:dyDescent="0.3">
      <c r="I4758" s="231"/>
      <c r="J4758" s="231"/>
    </row>
    <row r="4759" spans="9:10" x14ac:dyDescent="0.3">
      <c r="I4759" s="231"/>
      <c r="J4759" s="231"/>
    </row>
    <row r="4760" spans="9:10" x14ac:dyDescent="0.3">
      <c r="I4760" s="231"/>
      <c r="J4760" s="231"/>
    </row>
    <row r="4761" spans="9:10" x14ac:dyDescent="0.3">
      <c r="I4761" s="231"/>
      <c r="J4761" s="231"/>
    </row>
    <row r="4762" spans="9:10" x14ac:dyDescent="0.3">
      <c r="I4762" s="231"/>
      <c r="J4762" s="231"/>
    </row>
    <row r="4763" spans="9:10" x14ac:dyDescent="0.3">
      <c r="I4763" s="231"/>
      <c r="J4763" s="231"/>
    </row>
    <row r="4764" spans="9:10" x14ac:dyDescent="0.3">
      <c r="I4764" s="231"/>
      <c r="J4764" s="231"/>
    </row>
    <row r="4765" spans="9:10" x14ac:dyDescent="0.3">
      <c r="I4765" s="231"/>
      <c r="J4765" s="231"/>
    </row>
    <row r="4766" spans="9:10" x14ac:dyDescent="0.3">
      <c r="I4766" s="231"/>
      <c r="J4766" s="231"/>
    </row>
    <row r="4767" spans="9:10" x14ac:dyDescent="0.3">
      <c r="I4767" s="231"/>
      <c r="J4767" s="231"/>
    </row>
    <row r="4768" spans="9:10" x14ac:dyDescent="0.3">
      <c r="I4768" s="231"/>
      <c r="J4768" s="231"/>
    </row>
    <row r="4769" spans="9:10" x14ac:dyDescent="0.3">
      <c r="I4769" s="231"/>
      <c r="J4769" s="231"/>
    </row>
    <row r="4770" spans="9:10" x14ac:dyDescent="0.3">
      <c r="I4770" s="231"/>
      <c r="J4770" s="231"/>
    </row>
    <row r="4771" spans="9:10" x14ac:dyDescent="0.3">
      <c r="I4771" s="231"/>
      <c r="J4771" s="231"/>
    </row>
    <row r="4772" spans="9:10" x14ac:dyDescent="0.3">
      <c r="I4772" s="231"/>
      <c r="J4772" s="231"/>
    </row>
    <row r="4773" spans="9:10" x14ac:dyDescent="0.3">
      <c r="I4773" s="231"/>
      <c r="J4773" s="231"/>
    </row>
    <row r="4774" spans="9:10" x14ac:dyDescent="0.3">
      <c r="I4774" s="231"/>
      <c r="J4774" s="231"/>
    </row>
    <row r="4775" spans="9:10" x14ac:dyDescent="0.3">
      <c r="I4775" s="231"/>
      <c r="J4775" s="231"/>
    </row>
    <row r="4776" spans="9:10" x14ac:dyDescent="0.3">
      <c r="I4776" s="231"/>
      <c r="J4776" s="231"/>
    </row>
    <row r="4777" spans="9:10" x14ac:dyDescent="0.3">
      <c r="I4777" s="231"/>
      <c r="J4777" s="231"/>
    </row>
    <row r="4778" spans="9:10" x14ac:dyDescent="0.3">
      <c r="I4778" s="231"/>
      <c r="J4778" s="231"/>
    </row>
    <row r="4779" spans="9:10" x14ac:dyDescent="0.3">
      <c r="I4779" s="231"/>
      <c r="J4779" s="231"/>
    </row>
    <row r="4780" spans="9:10" x14ac:dyDescent="0.3">
      <c r="I4780" s="231"/>
      <c r="J4780" s="231"/>
    </row>
    <row r="4781" spans="9:10" x14ac:dyDescent="0.3">
      <c r="I4781" s="231"/>
      <c r="J4781" s="231"/>
    </row>
    <row r="4782" spans="9:10" x14ac:dyDescent="0.3">
      <c r="I4782" s="231"/>
      <c r="J4782" s="231"/>
    </row>
    <row r="4783" spans="9:10" x14ac:dyDescent="0.3">
      <c r="I4783" s="231"/>
      <c r="J4783" s="231"/>
    </row>
    <row r="4784" spans="9:10" x14ac:dyDescent="0.3">
      <c r="I4784" s="231"/>
      <c r="J4784" s="231"/>
    </row>
    <row r="4785" spans="9:10" x14ac:dyDescent="0.3">
      <c r="I4785" s="231"/>
      <c r="J4785" s="231"/>
    </row>
    <row r="4786" spans="9:10" x14ac:dyDescent="0.3">
      <c r="I4786" s="231"/>
      <c r="J4786" s="231"/>
    </row>
    <row r="4787" spans="9:10" x14ac:dyDescent="0.3">
      <c r="I4787" s="231"/>
      <c r="J4787" s="231"/>
    </row>
    <row r="4788" spans="9:10" x14ac:dyDescent="0.3">
      <c r="I4788" s="231"/>
      <c r="J4788" s="231"/>
    </row>
    <row r="4789" spans="9:10" x14ac:dyDescent="0.3">
      <c r="I4789" s="231"/>
      <c r="J4789" s="231"/>
    </row>
    <row r="4790" spans="9:10" x14ac:dyDescent="0.3">
      <c r="I4790" s="231"/>
      <c r="J4790" s="231"/>
    </row>
    <row r="4791" spans="9:10" x14ac:dyDescent="0.3">
      <c r="I4791" s="231"/>
      <c r="J4791" s="231"/>
    </row>
    <row r="4792" spans="9:10" x14ac:dyDescent="0.3">
      <c r="I4792" s="231"/>
      <c r="J4792" s="231"/>
    </row>
    <row r="4793" spans="9:10" x14ac:dyDescent="0.3">
      <c r="I4793" s="231"/>
      <c r="J4793" s="231"/>
    </row>
    <row r="4794" spans="9:10" x14ac:dyDescent="0.3">
      <c r="I4794" s="231"/>
      <c r="J4794" s="231"/>
    </row>
    <row r="4795" spans="9:10" x14ac:dyDescent="0.3">
      <c r="I4795" s="231"/>
      <c r="J4795" s="231"/>
    </row>
    <row r="4796" spans="9:10" x14ac:dyDescent="0.3">
      <c r="I4796" s="231"/>
      <c r="J4796" s="231"/>
    </row>
    <row r="4797" spans="9:10" x14ac:dyDescent="0.3">
      <c r="I4797" s="231"/>
      <c r="J4797" s="231"/>
    </row>
    <row r="4798" spans="9:10" x14ac:dyDescent="0.3">
      <c r="I4798" s="231"/>
      <c r="J4798" s="231"/>
    </row>
    <row r="4799" spans="9:10" x14ac:dyDescent="0.3">
      <c r="I4799" s="231"/>
      <c r="J4799" s="231"/>
    </row>
    <row r="4800" spans="9:10" x14ac:dyDescent="0.3">
      <c r="I4800" s="231"/>
      <c r="J4800" s="231"/>
    </row>
    <row r="4801" spans="9:10" x14ac:dyDescent="0.3">
      <c r="I4801" s="231"/>
      <c r="J4801" s="231"/>
    </row>
    <row r="4802" spans="9:10" x14ac:dyDescent="0.3">
      <c r="I4802" s="231"/>
      <c r="J4802" s="231"/>
    </row>
    <row r="4803" spans="9:10" x14ac:dyDescent="0.3">
      <c r="I4803" s="231"/>
      <c r="J4803" s="231"/>
    </row>
    <row r="4804" spans="9:10" x14ac:dyDescent="0.3">
      <c r="I4804" s="231"/>
      <c r="J4804" s="231"/>
    </row>
    <row r="4805" spans="9:10" x14ac:dyDescent="0.3">
      <c r="I4805" s="231"/>
      <c r="J4805" s="231"/>
    </row>
    <row r="4806" spans="9:10" x14ac:dyDescent="0.3">
      <c r="I4806" s="231"/>
      <c r="J4806" s="231"/>
    </row>
    <row r="4807" spans="9:10" x14ac:dyDescent="0.3">
      <c r="I4807" s="231"/>
      <c r="J4807" s="231"/>
    </row>
    <row r="4808" spans="9:10" x14ac:dyDescent="0.3">
      <c r="I4808" s="231"/>
      <c r="J4808" s="231"/>
    </row>
    <row r="4809" spans="9:10" x14ac:dyDescent="0.3">
      <c r="I4809" s="231"/>
      <c r="J4809" s="231"/>
    </row>
    <row r="4810" spans="9:10" x14ac:dyDescent="0.3">
      <c r="I4810" s="231"/>
      <c r="J4810" s="231"/>
    </row>
    <row r="4811" spans="9:10" x14ac:dyDescent="0.3">
      <c r="I4811" s="231"/>
      <c r="J4811" s="231"/>
    </row>
    <row r="4812" spans="9:10" x14ac:dyDescent="0.3">
      <c r="I4812" s="231"/>
      <c r="J4812" s="231"/>
    </row>
    <row r="4813" spans="9:10" x14ac:dyDescent="0.3">
      <c r="I4813" s="231"/>
      <c r="J4813" s="231"/>
    </row>
    <row r="4814" spans="9:10" x14ac:dyDescent="0.3">
      <c r="I4814" s="231"/>
      <c r="J4814" s="231"/>
    </row>
    <row r="4815" spans="9:10" x14ac:dyDescent="0.3">
      <c r="I4815" s="231"/>
      <c r="J4815" s="231"/>
    </row>
    <row r="4816" spans="9:10" x14ac:dyDescent="0.3">
      <c r="I4816" s="231"/>
      <c r="J4816" s="231"/>
    </row>
    <row r="4817" spans="9:10" x14ac:dyDescent="0.3">
      <c r="I4817" s="231"/>
      <c r="J4817" s="231"/>
    </row>
    <row r="4818" spans="9:10" x14ac:dyDescent="0.3">
      <c r="I4818" s="231"/>
      <c r="J4818" s="231"/>
    </row>
    <row r="4819" spans="9:10" x14ac:dyDescent="0.3">
      <c r="I4819" s="231"/>
      <c r="J4819" s="231"/>
    </row>
    <row r="4820" spans="9:10" x14ac:dyDescent="0.3">
      <c r="I4820" s="231"/>
      <c r="J4820" s="231"/>
    </row>
    <row r="4821" spans="9:10" x14ac:dyDescent="0.3">
      <c r="I4821" s="231"/>
      <c r="J4821" s="231"/>
    </row>
    <row r="4822" spans="9:10" x14ac:dyDescent="0.3">
      <c r="I4822" s="231"/>
      <c r="J4822" s="231"/>
    </row>
    <row r="4823" spans="9:10" x14ac:dyDescent="0.3">
      <c r="I4823" s="231"/>
      <c r="J4823" s="231"/>
    </row>
    <row r="4824" spans="9:10" x14ac:dyDescent="0.3">
      <c r="I4824" s="231"/>
      <c r="J4824" s="231"/>
    </row>
    <row r="4825" spans="9:10" x14ac:dyDescent="0.3">
      <c r="I4825" s="231"/>
      <c r="J4825" s="231"/>
    </row>
    <row r="4826" spans="9:10" x14ac:dyDescent="0.3">
      <c r="I4826" s="231"/>
      <c r="J4826" s="231"/>
    </row>
    <row r="4827" spans="9:10" x14ac:dyDescent="0.3">
      <c r="I4827" s="231"/>
      <c r="J4827" s="231"/>
    </row>
    <row r="4828" spans="9:10" x14ac:dyDescent="0.3">
      <c r="I4828" s="231"/>
      <c r="J4828" s="231"/>
    </row>
    <row r="4829" spans="9:10" x14ac:dyDescent="0.3">
      <c r="I4829" s="231"/>
      <c r="J4829" s="231"/>
    </row>
    <row r="4830" spans="9:10" x14ac:dyDescent="0.3">
      <c r="I4830" s="231"/>
      <c r="J4830" s="231"/>
    </row>
    <row r="4831" spans="9:10" x14ac:dyDescent="0.3">
      <c r="I4831" s="231"/>
      <c r="J4831" s="231"/>
    </row>
    <row r="4832" spans="9:10" x14ac:dyDescent="0.3">
      <c r="I4832" s="231"/>
      <c r="J4832" s="231"/>
    </row>
    <row r="4833" spans="9:10" x14ac:dyDescent="0.3">
      <c r="I4833" s="231"/>
      <c r="J4833" s="231"/>
    </row>
    <row r="4834" spans="9:10" x14ac:dyDescent="0.3">
      <c r="I4834" s="231"/>
      <c r="J4834" s="231"/>
    </row>
    <row r="4835" spans="9:10" x14ac:dyDescent="0.3">
      <c r="I4835" s="231"/>
      <c r="J4835" s="231"/>
    </row>
    <row r="4836" spans="9:10" x14ac:dyDescent="0.3">
      <c r="I4836" s="231"/>
      <c r="J4836" s="231"/>
    </row>
    <row r="4837" spans="9:10" x14ac:dyDescent="0.3">
      <c r="I4837" s="231"/>
      <c r="J4837" s="231"/>
    </row>
    <row r="4838" spans="9:10" x14ac:dyDescent="0.3">
      <c r="I4838" s="231"/>
      <c r="J4838" s="231"/>
    </row>
    <row r="4839" spans="9:10" x14ac:dyDescent="0.3">
      <c r="I4839" s="231"/>
      <c r="J4839" s="231"/>
    </row>
    <row r="4840" spans="9:10" x14ac:dyDescent="0.3">
      <c r="I4840" s="231"/>
      <c r="J4840" s="231"/>
    </row>
    <row r="4841" spans="9:10" x14ac:dyDescent="0.3">
      <c r="I4841" s="231"/>
      <c r="J4841" s="231"/>
    </row>
    <row r="4842" spans="9:10" x14ac:dyDescent="0.3">
      <c r="I4842" s="231"/>
      <c r="J4842" s="231"/>
    </row>
    <row r="4843" spans="9:10" x14ac:dyDescent="0.3">
      <c r="I4843" s="231"/>
      <c r="J4843" s="231"/>
    </row>
    <row r="4844" spans="9:10" x14ac:dyDescent="0.3">
      <c r="I4844" s="231"/>
      <c r="J4844" s="231"/>
    </row>
    <row r="4845" spans="9:10" x14ac:dyDescent="0.3">
      <c r="I4845" s="231"/>
      <c r="J4845" s="231"/>
    </row>
    <row r="4846" spans="9:10" x14ac:dyDescent="0.3">
      <c r="I4846" s="231"/>
      <c r="J4846" s="231"/>
    </row>
    <row r="4847" spans="9:10" x14ac:dyDescent="0.3">
      <c r="I4847" s="231"/>
      <c r="J4847" s="231"/>
    </row>
    <row r="4848" spans="9:10" x14ac:dyDescent="0.3">
      <c r="I4848" s="231"/>
      <c r="J4848" s="231"/>
    </row>
    <row r="4849" spans="9:10" x14ac:dyDescent="0.3">
      <c r="I4849" s="231"/>
      <c r="J4849" s="231"/>
    </row>
    <row r="4850" spans="9:10" x14ac:dyDescent="0.3">
      <c r="I4850" s="231"/>
      <c r="J4850" s="231"/>
    </row>
    <row r="4851" spans="9:10" x14ac:dyDescent="0.3">
      <c r="I4851" s="231"/>
      <c r="J4851" s="231"/>
    </row>
    <row r="4852" spans="9:10" x14ac:dyDescent="0.3">
      <c r="I4852" s="231"/>
      <c r="J4852" s="231"/>
    </row>
    <row r="4853" spans="9:10" x14ac:dyDescent="0.3">
      <c r="I4853" s="231"/>
      <c r="J4853" s="231"/>
    </row>
    <row r="4854" spans="9:10" x14ac:dyDescent="0.3">
      <c r="I4854" s="231"/>
      <c r="J4854" s="231"/>
    </row>
    <row r="4855" spans="9:10" x14ac:dyDescent="0.3">
      <c r="I4855" s="231"/>
      <c r="J4855" s="231"/>
    </row>
    <row r="4856" spans="9:10" x14ac:dyDescent="0.3">
      <c r="I4856" s="231"/>
      <c r="J4856" s="231"/>
    </row>
    <row r="4857" spans="9:10" x14ac:dyDescent="0.3">
      <c r="I4857" s="231"/>
      <c r="J4857" s="231"/>
    </row>
    <row r="4858" spans="9:10" x14ac:dyDescent="0.3">
      <c r="I4858" s="231"/>
      <c r="J4858" s="231"/>
    </row>
    <row r="4859" spans="9:10" x14ac:dyDescent="0.3">
      <c r="I4859" s="231"/>
      <c r="J4859" s="231"/>
    </row>
    <row r="4860" spans="9:10" x14ac:dyDescent="0.3">
      <c r="I4860" s="231"/>
      <c r="J4860" s="231"/>
    </row>
    <row r="4861" spans="9:10" x14ac:dyDescent="0.3">
      <c r="I4861" s="231"/>
      <c r="J4861" s="231"/>
    </row>
    <row r="4862" spans="9:10" x14ac:dyDescent="0.3">
      <c r="I4862" s="231"/>
      <c r="J4862" s="231"/>
    </row>
    <row r="4863" spans="9:10" x14ac:dyDescent="0.3">
      <c r="I4863" s="231"/>
      <c r="J4863" s="231"/>
    </row>
    <row r="4864" spans="9:10" x14ac:dyDescent="0.3">
      <c r="I4864" s="231"/>
      <c r="J4864" s="231"/>
    </row>
    <row r="4865" spans="9:10" x14ac:dyDescent="0.3">
      <c r="I4865" s="231"/>
      <c r="J4865" s="231"/>
    </row>
    <row r="4866" spans="9:10" x14ac:dyDescent="0.3">
      <c r="I4866" s="231"/>
      <c r="J4866" s="231"/>
    </row>
    <row r="4867" spans="9:10" x14ac:dyDescent="0.3">
      <c r="I4867" s="231"/>
      <c r="J4867" s="231"/>
    </row>
    <row r="4868" spans="9:10" x14ac:dyDescent="0.3">
      <c r="I4868" s="231"/>
      <c r="J4868" s="231"/>
    </row>
    <row r="4869" spans="9:10" x14ac:dyDescent="0.3">
      <c r="I4869" s="231"/>
      <c r="J4869" s="231"/>
    </row>
    <row r="4870" spans="9:10" x14ac:dyDescent="0.3">
      <c r="I4870" s="231"/>
      <c r="J4870" s="231"/>
    </row>
    <row r="4871" spans="9:10" x14ac:dyDescent="0.3">
      <c r="I4871" s="231"/>
      <c r="J4871" s="231"/>
    </row>
    <row r="4872" spans="9:10" x14ac:dyDescent="0.3">
      <c r="I4872" s="231"/>
      <c r="J4872" s="231"/>
    </row>
    <row r="4873" spans="9:10" x14ac:dyDescent="0.3">
      <c r="I4873" s="231"/>
      <c r="J4873" s="231"/>
    </row>
    <row r="4874" spans="9:10" x14ac:dyDescent="0.3">
      <c r="I4874" s="231"/>
      <c r="J4874" s="231"/>
    </row>
    <row r="4875" spans="9:10" x14ac:dyDescent="0.3">
      <c r="I4875" s="231"/>
      <c r="J4875" s="231"/>
    </row>
    <row r="4876" spans="9:10" x14ac:dyDescent="0.3">
      <c r="I4876" s="231"/>
      <c r="J4876" s="231"/>
    </row>
    <row r="4877" spans="9:10" x14ac:dyDescent="0.3">
      <c r="I4877" s="231"/>
      <c r="J4877" s="231"/>
    </row>
    <row r="4878" spans="9:10" x14ac:dyDescent="0.3">
      <c r="I4878" s="231"/>
      <c r="J4878" s="231"/>
    </row>
    <row r="4879" spans="9:10" x14ac:dyDescent="0.3">
      <c r="I4879" s="231"/>
      <c r="J4879" s="231"/>
    </row>
    <row r="4880" spans="9:10" x14ac:dyDescent="0.3">
      <c r="I4880" s="231"/>
      <c r="J4880" s="231"/>
    </row>
    <row r="4881" spans="9:10" x14ac:dyDescent="0.3">
      <c r="I4881" s="231"/>
      <c r="J4881" s="231"/>
    </row>
    <row r="4882" spans="9:10" x14ac:dyDescent="0.3">
      <c r="I4882" s="231"/>
      <c r="J4882" s="231"/>
    </row>
    <row r="4883" spans="9:10" x14ac:dyDescent="0.3">
      <c r="I4883" s="231"/>
      <c r="J4883" s="231"/>
    </row>
    <row r="4884" spans="9:10" x14ac:dyDescent="0.3">
      <c r="I4884" s="231"/>
      <c r="J4884" s="231"/>
    </row>
    <row r="4885" spans="9:10" x14ac:dyDescent="0.3">
      <c r="I4885" s="231"/>
      <c r="J4885" s="231"/>
    </row>
    <row r="4886" spans="9:10" x14ac:dyDescent="0.3">
      <c r="I4886" s="231"/>
      <c r="J4886" s="231"/>
    </row>
    <row r="4887" spans="9:10" x14ac:dyDescent="0.3">
      <c r="I4887" s="231"/>
      <c r="J4887" s="231"/>
    </row>
    <row r="4888" spans="9:10" x14ac:dyDescent="0.3">
      <c r="I4888" s="231"/>
      <c r="J4888" s="231"/>
    </row>
    <row r="4889" spans="9:10" x14ac:dyDescent="0.3">
      <c r="I4889" s="231"/>
      <c r="J4889" s="231"/>
    </row>
    <row r="4890" spans="9:10" x14ac:dyDescent="0.3">
      <c r="I4890" s="231"/>
      <c r="J4890" s="231"/>
    </row>
    <row r="4891" spans="9:10" x14ac:dyDescent="0.3">
      <c r="I4891" s="231"/>
      <c r="J4891" s="231"/>
    </row>
    <row r="4892" spans="9:10" x14ac:dyDescent="0.3">
      <c r="I4892" s="231"/>
      <c r="J4892" s="231"/>
    </row>
    <row r="4893" spans="9:10" x14ac:dyDescent="0.3">
      <c r="I4893" s="231"/>
      <c r="J4893" s="231"/>
    </row>
    <row r="4894" spans="9:10" x14ac:dyDescent="0.3">
      <c r="I4894" s="231"/>
      <c r="J4894" s="231"/>
    </row>
    <row r="4895" spans="9:10" x14ac:dyDescent="0.3">
      <c r="I4895" s="231"/>
      <c r="J4895" s="231"/>
    </row>
    <row r="4896" spans="9:10" x14ac:dyDescent="0.3">
      <c r="I4896" s="231"/>
      <c r="J4896" s="231"/>
    </row>
    <row r="4897" spans="9:10" x14ac:dyDescent="0.3">
      <c r="I4897" s="231"/>
      <c r="J4897" s="231"/>
    </row>
    <row r="4898" spans="9:10" x14ac:dyDescent="0.3">
      <c r="I4898" s="231"/>
      <c r="J4898" s="231"/>
    </row>
    <row r="4899" spans="9:10" x14ac:dyDescent="0.3">
      <c r="I4899" s="231"/>
      <c r="J4899" s="231"/>
    </row>
    <row r="4900" spans="9:10" x14ac:dyDescent="0.3">
      <c r="I4900" s="231"/>
      <c r="J4900" s="231"/>
    </row>
    <row r="4901" spans="9:10" x14ac:dyDescent="0.3">
      <c r="I4901" s="231"/>
      <c r="J4901" s="231"/>
    </row>
    <row r="4902" spans="9:10" x14ac:dyDescent="0.3">
      <c r="I4902" s="231"/>
      <c r="J4902" s="231"/>
    </row>
    <row r="4903" spans="9:10" x14ac:dyDescent="0.3">
      <c r="I4903" s="231"/>
      <c r="J4903" s="231"/>
    </row>
    <row r="4904" spans="9:10" x14ac:dyDescent="0.3">
      <c r="I4904" s="231"/>
      <c r="J4904" s="231"/>
    </row>
    <row r="4905" spans="9:10" x14ac:dyDescent="0.3">
      <c r="I4905" s="231"/>
      <c r="J4905" s="231"/>
    </row>
    <row r="4906" spans="9:10" x14ac:dyDescent="0.3">
      <c r="I4906" s="231"/>
      <c r="J4906" s="231"/>
    </row>
    <row r="4907" spans="9:10" x14ac:dyDescent="0.3">
      <c r="I4907" s="231"/>
      <c r="J4907" s="231"/>
    </row>
    <row r="4908" spans="9:10" x14ac:dyDescent="0.3">
      <c r="I4908" s="231"/>
      <c r="J4908" s="231"/>
    </row>
    <row r="4909" spans="9:10" x14ac:dyDescent="0.3">
      <c r="I4909" s="231"/>
      <c r="J4909" s="231"/>
    </row>
    <row r="4910" spans="9:10" x14ac:dyDescent="0.3">
      <c r="I4910" s="231"/>
      <c r="J4910" s="231"/>
    </row>
    <row r="4911" spans="9:10" x14ac:dyDescent="0.3">
      <c r="I4911" s="231"/>
      <c r="J4911" s="231"/>
    </row>
    <row r="4912" spans="9:10" x14ac:dyDescent="0.3">
      <c r="I4912" s="231"/>
      <c r="J4912" s="231"/>
    </row>
    <row r="4913" spans="9:10" x14ac:dyDescent="0.3">
      <c r="I4913" s="231"/>
      <c r="J4913" s="231"/>
    </row>
    <row r="4914" spans="9:10" x14ac:dyDescent="0.3">
      <c r="I4914" s="231"/>
      <c r="J4914" s="231"/>
    </row>
    <row r="4915" spans="9:10" x14ac:dyDescent="0.3">
      <c r="I4915" s="231"/>
      <c r="J4915" s="231"/>
    </row>
    <row r="4916" spans="9:10" x14ac:dyDescent="0.3">
      <c r="I4916" s="231"/>
      <c r="J4916" s="231"/>
    </row>
    <row r="4917" spans="9:10" x14ac:dyDescent="0.3">
      <c r="I4917" s="231"/>
      <c r="J4917" s="231"/>
    </row>
    <row r="4918" spans="9:10" x14ac:dyDescent="0.3">
      <c r="I4918" s="231"/>
      <c r="J4918" s="231"/>
    </row>
    <row r="4919" spans="9:10" x14ac:dyDescent="0.3">
      <c r="I4919" s="231"/>
      <c r="J4919" s="231"/>
    </row>
    <row r="4920" spans="9:10" x14ac:dyDescent="0.3">
      <c r="I4920" s="231"/>
      <c r="J4920" s="231"/>
    </row>
    <row r="4921" spans="9:10" x14ac:dyDescent="0.3">
      <c r="I4921" s="231"/>
      <c r="J4921" s="231"/>
    </row>
    <row r="4922" spans="9:10" x14ac:dyDescent="0.3">
      <c r="I4922" s="231"/>
      <c r="J4922" s="231"/>
    </row>
    <row r="4923" spans="9:10" x14ac:dyDescent="0.3">
      <c r="I4923" s="231"/>
      <c r="J4923" s="231"/>
    </row>
    <row r="4924" spans="9:10" x14ac:dyDescent="0.3">
      <c r="I4924" s="231"/>
      <c r="J4924" s="231"/>
    </row>
    <row r="4925" spans="9:10" x14ac:dyDescent="0.3">
      <c r="I4925" s="231"/>
      <c r="J4925" s="231"/>
    </row>
    <row r="4926" spans="9:10" x14ac:dyDescent="0.3">
      <c r="I4926" s="231"/>
      <c r="J4926" s="231"/>
    </row>
    <row r="4927" spans="9:10" x14ac:dyDescent="0.3">
      <c r="I4927" s="231"/>
      <c r="J4927" s="231"/>
    </row>
    <row r="4928" spans="9:10" x14ac:dyDescent="0.3">
      <c r="I4928" s="231"/>
      <c r="J4928" s="231"/>
    </row>
    <row r="4929" spans="9:10" x14ac:dyDescent="0.3">
      <c r="I4929" s="231"/>
      <c r="J4929" s="231"/>
    </row>
    <row r="4930" spans="9:10" x14ac:dyDescent="0.3">
      <c r="I4930" s="231"/>
      <c r="J4930" s="231"/>
    </row>
    <row r="4931" spans="9:10" x14ac:dyDescent="0.3">
      <c r="I4931" s="231"/>
      <c r="J4931" s="231"/>
    </row>
    <row r="4932" spans="9:10" x14ac:dyDescent="0.3">
      <c r="I4932" s="231"/>
      <c r="J4932" s="231"/>
    </row>
    <row r="4933" spans="9:10" x14ac:dyDescent="0.3">
      <c r="I4933" s="231"/>
      <c r="J4933" s="231"/>
    </row>
    <row r="4934" spans="9:10" x14ac:dyDescent="0.3">
      <c r="I4934" s="231"/>
      <c r="J4934" s="231"/>
    </row>
    <row r="4935" spans="9:10" x14ac:dyDescent="0.3">
      <c r="I4935" s="231"/>
      <c r="J4935" s="231"/>
    </row>
    <row r="4936" spans="9:10" x14ac:dyDescent="0.3">
      <c r="I4936" s="231"/>
      <c r="J4936" s="231"/>
    </row>
    <row r="4937" spans="9:10" x14ac:dyDescent="0.3">
      <c r="I4937" s="231"/>
      <c r="J4937" s="231"/>
    </row>
    <row r="4938" spans="9:10" x14ac:dyDescent="0.3">
      <c r="I4938" s="231"/>
      <c r="J4938" s="231"/>
    </row>
    <row r="4939" spans="9:10" x14ac:dyDescent="0.3">
      <c r="I4939" s="231"/>
      <c r="J4939" s="231"/>
    </row>
    <row r="4940" spans="9:10" x14ac:dyDescent="0.3">
      <c r="I4940" s="231"/>
      <c r="J4940" s="231"/>
    </row>
    <row r="4941" spans="9:10" x14ac:dyDescent="0.3">
      <c r="I4941" s="231"/>
      <c r="J4941" s="231"/>
    </row>
    <row r="4942" spans="9:10" x14ac:dyDescent="0.3">
      <c r="I4942" s="231"/>
      <c r="J4942" s="231"/>
    </row>
    <row r="4943" spans="9:10" x14ac:dyDescent="0.3">
      <c r="I4943" s="231"/>
      <c r="J4943" s="231"/>
    </row>
    <row r="4944" spans="9:10" x14ac:dyDescent="0.3">
      <c r="I4944" s="231"/>
      <c r="J4944" s="231"/>
    </row>
    <row r="4945" spans="9:10" x14ac:dyDescent="0.3">
      <c r="I4945" s="231"/>
      <c r="J4945" s="231"/>
    </row>
    <row r="4946" spans="9:10" x14ac:dyDescent="0.3">
      <c r="I4946" s="231"/>
      <c r="J4946" s="231"/>
    </row>
    <row r="4947" spans="9:10" x14ac:dyDescent="0.3">
      <c r="I4947" s="231"/>
      <c r="J4947" s="231"/>
    </row>
    <row r="4948" spans="9:10" x14ac:dyDescent="0.3">
      <c r="I4948" s="231"/>
      <c r="J4948" s="231"/>
    </row>
    <row r="4949" spans="9:10" x14ac:dyDescent="0.3">
      <c r="I4949" s="231"/>
      <c r="J4949" s="231"/>
    </row>
    <row r="4950" spans="9:10" x14ac:dyDescent="0.3">
      <c r="I4950" s="231"/>
      <c r="J4950" s="231"/>
    </row>
    <row r="4951" spans="9:10" x14ac:dyDescent="0.3">
      <c r="I4951" s="231"/>
      <c r="J4951" s="231"/>
    </row>
    <row r="4952" spans="9:10" x14ac:dyDescent="0.3">
      <c r="I4952" s="231"/>
      <c r="J4952" s="231"/>
    </row>
    <row r="4953" spans="9:10" x14ac:dyDescent="0.3">
      <c r="I4953" s="231"/>
      <c r="J4953" s="231"/>
    </row>
    <row r="4954" spans="9:10" x14ac:dyDescent="0.3">
      <c r="I4954" s="231"/>
      <c r="J4954" s="231"/>
    </row>
    <row r="4955" spans="9:10" x14ac:dyDescent="0.3">
      <c r="I4955" s="231"/>
      <c r="J4955" s="231"/>
    </row>
    <row r="4956" spans="9:10" x14ac:dyDescent="0.3">
      <c r="I4956" s="231"/>
      <c r="J4956" s="231"/>
    </row>
    <row r="4957" spans="9:10" x14ac:dyDescent="0.3">
      <c r="I4957" s="231"/>
      <c r="J4957" s="231"/>
    </row>
    <row r="4958" spans="9:10" x14ac:dyDescent="0.3">
      <c r="I4958" s="231"/>
      <c r="J4958" s="231"/>
    </row>
    <row r="4959" spans="9:10" x14ac:dyDescent="0.3">
      <c r="I4959" s="231"/>
      <c r="J4959" s="231"/>
    </row>
    <row r="4960" spans="9:10" x14ac:dyDescent="0.3">
      <c r="I4960" s="231"/>
      <c r="J4960" s="231"/>
    </row>
    <row r="4961" spans="9:10" x14ac:dyDescent="0.3">
      <c r="I4961" s="231"/>
      <c r="J4961" s="231"/>
    </row>
    <row r="4962" spans="9:10" x14ac:dyDescent="0.3">
      <c r="I4962" s="231"/>
      <c r="J4962" s="231"/>
    </row>
    <row r="4963" spans="9:10" x14ac:dyDescent="0.3">
      <c r="I4963" s="231"/>
      <c r="J4963" s="231"/>
    </row>
    <row r="4964" spans="9:10" x14ac:dyDescent="0.3">
      <c r="I4964" s="231"/>
      <c r="J4964" s="231"/>
    </row>
    <row r="4965" spans="9:10" x14ac:dyDescent="0.3">
      <c r="I4965" s="231"/>
      <c r="J4965" s="231"/>
    </row>
    <row r="4966" spans="9:10" x14ac:dyDescent="0.3">
      <c r="I4966" s="231"/>
      <c r="J4966" s="231"/>
    </row>
    <row r="4967" spans="9:10" x14ac:dyDescent="0.3">
      <c r="I4967" s="231"/>
      <c r="J4967" s="231"/>
    </row>
    <row r="4968" spans="9:10" x14ac:dyDescent="0.3">
      <c r="I4968" s="231"/>
      <c r="J4968" s="231"/>
    </row>
    <row r="4969" spans="9:10" x14ac:dyDescent="0.3">
      <c r="I4969" s="231"/>
      <c r="J4969" s="231"/>
    </row>
    <row r="4970" spans="9:10" x14ac:dyDescent="0.3">
      <c r="I4970" s="231"/>
      <c r="J4970" s="231"/>
    </row>
    <row r="4971" spans="9:10" x14ac:dyDescent="0.3">
      <c r="I4971" s="231"/>
      <c r="J4971" s="231"/>
    </row>
    <row r="4972" spans="9:10" x14ac:dyDescent="0.3">
      <c r="I4972" s="231"/>
      <c r="J4972" s="231"/>
    </row>
    <row r="4973" spans="9:10" x14ac:dyDescent="0.3">
      <c r="I4973" s="231"/>
      <c r="J4973" s="231"/>
    </row>
    <row r="4974" spans="9:10" x14ac:dyDescent="0.3">
      <c r="I4974" s="231"/>
      <c r="J4974" s="231"/>
    </row>
    <row r="4975" spans="9:10" x14ac:dyDescent="0.3">
      <c r="I4975" s="231"/>
      <c r="J4975" s="231"/>
    </row>
    <row r="4976" spans="9:10" x14ac:dyDescent="0.3">
      <c r="I4976" s="231"/>
      <c r="J4976" s="231"/>
    </row>
    <row r="4977" spans="9:10" x14ac:dyDescent="0.3">
      <c r="I4977" s="231"/>
      <c r="J4977" s="231"/>
    </row>
    <row r="4978" spans="9:10" x14ac:dyDescent="0.3">
      <c r="I4978" s="231"/>
      <c r="J4978" s="231"/>
    </row>
    <row r="4979" spans="9:10" x14ac:dyDescent="0.3">
      <c r="I4979" s="231"/>
      <c r="J4979" s="231"/>
    </row>
    <row r="4980" spans="9:10" x14ac:dyDescent="0.3">
      <c r="I4980" s="231"/>
      <c r="J4980" s="231"/>
    </row>
    <row r="4981" spans="9:10" x14ac:dyDescent="0.3">
      <c r="I4981" s="231"/>
      <c r="J4981" s="231"/>
    </row>
    <row r="4982" spans="9:10" x14ac:dyDescent="0.3">
      <c r="I4982" s="231"/>
      <c r="J4982" s="231"/>
    </row>
    <row r="4983" spans="9:10" x14ac:dyDescent="0.3">
      <c r="I4983" s="231"/>
      <c r="J4983" s="231"/>
    </row>
    <row r="4984" spans="9:10" x14ac:dyDescent="0.3">
      <c r="I4984" s="231"/>
      <c r="J4984" s="231"/>
    </row>
    <row r="4985" spans="9:10" x14ac:dyDescent="0.3">
      <c r="I4985" s="231"/>
      <c r="J4985" s="231"/>
    </row>
    <row r="4986" spans="9:10" x14ac:dyDescent="0.3">
      <c r="I4986" s="231"/>
      <c r="J4986" s="231"/>
    </row>
    <row r="4987" spans="9:10" x14ac:dyDescent="0.3">
      <c r="I4987" s="231"/>
      <c r="J4987" s="231"/>
    </row>
    <row r="4988" spans="9:10" x14ac:dyDescent="0.3">
      <c r="I4988" s="231"/>
      <c r="J4988" s="231"/>
    </row>
    <row r="4989" spans="9:10" x14ac:dyDescent="0.3">
      <c r="I4989" s="231"/>
      <c r="J4989" s="231"/>
    </row>
    <row r="4990" spans="9:10" x14ac:dyDescent="0.3">
      <c r="I4990" s="231"/>
      <c r="J4990" s="231"/>
    </row>
    <row r="4991" spans="9:10" x14ac:dyDescent="0.3">
      <c r="I4991" s="231"/>
      <c r="J4991" s="231"/>
    </row>
    <row r="4992" spans="9:10" x14ac:dyDescent="0.3">
      <c r="I4992" s="231"/>
      <c r="J4992" s="231"/>
    </row>
    <row r="4993" spans="9:10" x14ac:dyDescent="0.3">
      <c r="I4993" s="231"/>
      <c r="J4993" s="231"/>
    </row>
    <row r="4994" spans="9:10" x14ac:dyDescent="0.3">
      <c r="I4994" s="231"/>
      <c r="J4994" s="231"/>
    </row>
    <row r="4995" spans="9:10" x14ac:dyDescent="0.3">
      <c r="I4995" s="231"/>
      <c r="J4995" s="231"/>
    </row>
    <row r="4996" spans="9:10" x14ac:dyDescent="0.3">
      <c r="I4996" s="231"/>
      <c r="J4996" s="231"/>
    </row>
    <row r="4997" spans="9:10" x14ac:dyDescent="0.3">
      <c r="I4997" s="231"/>
      <c r="J4997" s="231"/>
    </row>
    <row r="4998" spans="9:10" x14ac:dyDescent="0.3">
      <c r="I4998" s="231"/>
      <c r="J4998" s="231"/>
    </row>
    <row r="4999" spans="9:10" x14ac:dyDescent="0.3">
      <c r="I4999" s="231"/>
      <c r="J4999" s="231"/>
    </row>
    <row r="5000" spans="9:10" x14ac:dyDescent="0.3">
      <c r="I5000" s="231"/>
      <c r="J5000" s="231"/>
    </row>
    <row r="5001" spans="9:10" x14ac:dyDescent="0.3">
      <c r="I5001" s="231"/>
      <c r="J5001" s="231"/>
    </row>
    <row r="5002" spans="9:10" x14ac:dyDescent="0.3">
      <c r="I5002" s="231"/>
      <c r="J5002" s="231"/>
    </row>
    <row r="5003" spans="9:10" x14ac:dyDescent="0.3">
      <c r="I5003" s="231"/>
      <c r="J5003" s="231"/>
    </row>
    <row r="5004" spans="9:10" x14ac:dyDescent="0.3">
      <c r="I5004" s="231"/>
      <c r="J5004" s="231"/>
    </row>
    <row r="5005" spans="9:10" x14ac:dyDescent="0.3">
      <c r="I5005" s="231"/>
      <c r="J5005" s="231"/>
    </row>
    <row r="5006" spans="9:10" x14ac:dyDescent="0.3">
      <c r="I5006" s="231"/>
      <c r="J5006" s="231"/>
    </row>
    <row r="5007" spans="9:10" x14ac:dyDescent="0.3">
      <c r="I5007" s="231"/>
      <c r="J5007" s="231"/>
    </row>
    <row r="5008" spans="9:10" x14ac:dyDescent="0.3">
      <c r="I5008" s="231"/>
      <c r="J5008" s="231"/>
    </row>
    <row r="5009" spans="9:10" x14ac:dyDescent="0.3">
      <c r="I5009" s="231"/>
      <c r="J5009" s="231"/>
    </row>
    <row r="5010" spans="9:10" x14ac:dyDescent="0.3">
      <c r="I5010" s="231"/>
      <c r="J5010" s="231"/>
    </row>
    <row r="5011" spans="9:10" x14ac:dyDescent="0.3">
      <c r="I5011" s="231"/>
      <c r="J5011" s="231"/>
    </row>
    <row r="5012" spans="9:10" x14ac:dyDescent="0.3">
      <c r="I5012" s="231"/>
      <c r="J5012" s="231"/>
    </row>
    <row r="5013" spans="9:10" x14ac:dyDescent="0.3">
      <c r="I5013" s="231"/>
      <c r="J5013" s="231"/>
    </row>
    <row r="5014" spans="9:10" x14ac:dyDescent="0.3">
      <c r="I5014" s="231"/>
      <c r="J5014" s="231"/>
    </row>
    <row r="5015" spans="9:10" x14ac:dyDescent="0.3">
      <c r="I5015" s="231"/>
      <c r="J5015" s="231"/>
    </row>
    <row r="5016" spans="9:10" x14ac:dyDescent="0.3">
      <c r="I5016" s="231"/>
      <c r="J5016" s="231"/>
    </row>
    <row r="5017" spans="9:10" x14ac:dyDescent="0.3">
      <c r="I5017" s="231"/>
      <c r="J5017" s="231"/>
    </row>
    <row r="5018" spans="9:10" x14ac:dyDescent="0.3">
      <c r="I5018" s="231"/>
      <c r="J5018" s="231"/>
    </row>
    <row r="5019" spans="9:10" x14ac:dyDescent="0.3">
      <c r="I5019" s="231"/>
      <c r="J5019" s="231"/>
    </row>
    <row r="5020" spans="9:10" x14ac:dyDescent="0.3">
      <c r="I5020" s="231"/>
      <c r="J5020" s="231"/>
    </row>
    <row r="5021" spans="9:10" x14ac:dyDescent="0.3">
      <c r="I5021" s="231"/>
      <c r="J5021" s="231"/>
    </row>
    <row r="5022" spans="9:10" x14ac:dyDescent="0.3">
      <c r="I5022" s="231"/>
      <c r="J5022" s="231"/>
    </row>
    <row r="5023" spans="9:10" x14ac:dyDescent="0.3">
      <c r="I5023" s="231"/>
      <c r="J5023" s="231"/>
    </row>
    <row r="5024" spans="9:10" x14ac:dyDescent="0.3">
      <c r="I5024" s="231"/>
      <c r="J5024" s="231"/>
    </row>
    <row r="5025" spans="9:10" x14ac:dyDescent="0.3">
      <c r="I5025" s="231"/>
      <c r="J5025" s="231"/>
    </row>
    <row r="5026" spans="9:10" x14ac:dyDescent="0.3">
      <c r="I5026" s="231"/>
      <c r="J5026" s="231"/>
    </row>
    <row r="5027" spans="9:10" x14ac:dyDescent="0.3">
      <c r="I5027" s="231"/>
      <c r="J5027" s="231"/>
    </row>
    <row r="5028" spans="9:10" x14ac:dyDescent="0.3">
      <c r="I5028" s="231"/>
      <c r="J5028" s="231"/>
    </row>
    <row r="5029" spans="9:10" x14ac:dyDescent="0.3">
      <c r="I5029" s="231"/>
      <c r="J5029" s="231"/>
    </row>
    <row r="5030" spans="9:10" x14ac:dyDescent="0.3">
      <c r="I5030" s="231"/>
      <c r="J5030" s="231"/>
    </row>
    <row r="5031" spans="9:10" x14ac:dyDescent="0.3">
      <c r="I5031" s="231"/>
      <c r="J5031" s="231"/>
    </row>
    <row r="5032" spans="9:10" x14ac:dyDescent="0.3">
      <c r="I5032" s="231"/>
      <c r="J5032" s="231"/>
    </row>
    <row r="5033" spans="9:10" x14ac:dyDescent="0.3">
      <c r="I5033" s="231"/>
      <c r="J5033" s="231"/>
    </row>
    <row r="5034" spans="9:10" x14ac:dyDescent="0.3">
      <c r="I5034" s="231"/>
      <c r="J5034" s="231"/>
    </row>
    <row r="5035" spans="9:10" x14ac:dyDescent="0.3">
      <c r="I5035" s="231"/>
      <c r="J5035" s="231"/>
    </row>
    <row r="5036" spans="9:10" x14ac:dyDescent="0.3">
      <c r="I5036" s="231"/>
      <c r="J5036" s="231"/>
    </row>
    <row r="5037" spans="9:10" x14ac:dyDescent="0.3">
      <c r="I5037" s="231"/>
      <c r="J5037" s="231"/>
    </row>
    <row r="5038" spans="9:10" x14ac:dyDescent="0.3">
      <c r="I5038" s="231"/>
      <c r="J5038" s="231"/>
    </row>
    <row r="5039" spans="9:10" x14ac:dyDescent="0.3">
      <c r="I5039" s="231"/>
      <c r="J5039" s="231"/>
    </row>
    <row r="5040" spans="9:10" x14ac:dyDescent="0.3">
      <c r="I5040" s="231"/>
      <c r="J5040" s="231"/>
    </row>
    <row r="5041" spans="9:10" x14ac:dyDescent="0.3">
      <c r="I5041" s="231"/>
      <c r="J5041" s="231"/>
    </row>
    <row r="5042" spans="9:10" x14ac:dyDescent="0.3">
      <c r="I5042" s="231"/>
      <c r="J5042" s="231"/>
    </row>
    <row r="5043" spans="9:10" x14ac:dyDescent="0.3">
      <c r="I5043" s="231"/>
      <c r="J5043" s="231"/>
    </row>
    <row r="5044" spans="9:10" x14ac:dyDescent="0.3">
      <c r="I5044" s="231"/>
      <c r="J5044" s="231"/>
    </row>
    <row r="5045" spans="9:10" x14ac:dyDescent="0.3">
      <c r="I5045" s="231"/>
      <c r="J5045" s="231"/>
    </row>
    <row r="5046" spans="9:10" x14ac:dyDescent="0.3">
      <c r="I5046" s="231"/>
      <c r="J5046" s="231"/>
    </row>
    <row r="5047" spans="9:10" x14ac:dyDescent="0.3">
      <c r="I5047" s="231"/>
      <c r="J5047" s="231"/>
    </row>
    <row r="5048" spans="9:10" x14ac:dyDescent="0.3">
      <c r="I5048" s="231"/>
      <c r="J5048" s="231"/>
    </row>
    <row r="5049" spans="9:10" x14ac:dyDescent="0.3">
      <c r="I5049" s="231"/>
      <c r="J5049" s="231"/>
    </row>
    <row r="5050" spans="9:10" x14ac:dyDescent="0.3">
      <c r="I5050" s="231"/>
      <c r="J5050" s="231"/>
    </row>
    <row r="5051" spans="9:10" x14ac:dyDescent="0.3">
      <c r="I5051" s="231"/>
      <c r="J5051" s="231"/>
    </row>
    <row r="5052" spans="9:10" x14ac:dyDescent="0.3">
      <c r="I5052" s="231"/>
      <c r="J5052" s="231"/>
    </row>
    <row r="5053" spans="9:10" x14ac:dyDescent="0.3">
      <c r="I5053" s="231"/>
      <c r="J5053" s="231"/>
    </row>
    <row r="5054" spans="9:10" x14ac:dyDescent="0.3">
      <c r="I5054" s="231"/>
      <c r="J5054" s="231"/>
    </row>
    <row r="5055" spans="9:10" x14ac:dyDescent="0.3">
      <c r="I5055" s="231"/>
      <c r="J5055" s="231"/>
    </row>
    <row r="5056" spans="9:10" x14ac:dyDescent="0.3">
      <c r="I5056" s="231"/>
      <c r="J5056" s="231"/>
    </row>
    <row r="5057" spans="9:10" x14ac:dyDescent="0.3">
      <c r="I5057" s="231"/>
      <c r="J5057" s="231"/>
    </row>
    <row r="5058" spans="9:10" x14ac:dyDescent="0.3">
      <c r="I5058" s="231"/>
      <c r="J5058" s="231"/>
    </row>
    <row r="5059" spans="9:10" x14ac:dyDescent="0.3">
      <c r="I5059" s="231"/>
      <c r="J5059" s="231"/>
    </row>
    <row r="5060" spans="9:10" x14ac:dyDescent="0.3">
      <c r="I5060" s="231"/>
      <c r="J5060" s="231"/>
    </row>
    <row r="5061" spans="9:10" x14ac:dyDescent="0.3">
      <c r="I5061" s="231"/>
      <c r="J5061" s="231"/>
    </row>
    <row r="5062" spans="9:10" x14ac:dyDescent="0.3">
      <c r="I5062" s="231"/>
      <c r="J5062" s="231"/>
    </row>
    <row r="5063" spans="9:10" x14ac:dyDescent="0.3">
      <c r="I5063" s="231"/>
      <c r="J5063" s="231"/>
    </row>
    <row r="5064" spans="9:10" x14ac:dyDescent="0.3">
      <c r="I5064" s="231"/>
      <c r="J5064" s="231"/>
    </row>
    <row r="5065" spans="9:10" x14ac:dyDescent="0.3">
      <c r="I5065" s="231"/>
      <c r="J5065" s="231"/>
    </row>
    <row r="5066" spans="9:10" x14ac:dyDescent="0.3">
      <c r="I5066" s="231"/>
      <c r="J5066" s="231"/>
    </row>
    <row r="5067" spans="9:10" x14ac:dyDescent="0.3">
      <c r="I5067" s="231"/>
      <c r="J5067" s="231"/>
    </row>
    <row r="5068" spans="9:10" x14ac:dyDescent="0.3">
      <c r="I5068" s="231"/>
      <c r="J5068" s="231"/>
    </row>
    <row r="5069" spans="9:10" x14ac:dyDescent="0.3">
      <c r="I5069" s="231"/>
      <c r="J5069" s="231"/>
    </row>
    <row r="5070" spans="9:10" x14ac:dyDescent="0.3">
      <c r="I5070" s="231"/>
      <c r="J5070" s="231"/>
    </row>
    <row r="5071" spans="9:10" x14ac:dyDescent="0.3">
      <c r="I5071" s="231"/>
      <c r="J5071" s="231"/>
    </row>
    <row r="5072" spans="9:10" x14ac:dyDescent="0.3">
      <c r="I5072" s="231"/>
      <c r="J5072" s="231"/>
    </row>
    <row r="5073" spans="9:10" x14ac:dyDescent="0.3">
      <c r="I5073" s="231"/>
      <c r="J5073" s="231"/>
    </row>
    <row r="5074" spans="9:10" x14ac:dyDescent="0.3">
      <c r="I5074" s="231"/>
      <c r="J5074" s="231"/>
    </row>
    <row r="5075" spans="9:10" x14ac:dyDescent="0.3">
      <c r="I5075" s="231"/>
      <c r="J5075" s="231"/>
    </row>
    <row r="5076" spans="9:10" x14ac:dyDescent="0.3">
      <c r="I5076" s="231"/>
      <c r="J5076" s="231"/>
    </row>
    <row r="5077" spans="9:10" x14ac:dyDescent="0.3">
      <c r="I5077" s="231"/>
      <c r="J5077" s="231"/>
    </row>
    <row r="5078" spans="9:10" x14ac:dyDescent="0.3">
      <c r="I5078" s="231"/>
      <c r="J5078" s="231"/>
    </row>
    <row r="5079" spans="9:10" x14ac:dyDescent="0.3">
      <c r="I5079" s="231"/>
      <c r="J5079" s="231"/>
    </row>
    <row r="5080" spans="9:10" x14ac:dyDescent="0.3">
      <c r="I5080" s="231"/>
      <c r="J5080" s="231"/>
    </row>
    <row r="5081" spans="9:10" x14ac:dyDescent="0.3">
      <c r="I5081" s="231"/>
      <c r="J5081" s="231"/>
    </row>
    <row r="5082" spans="9:10" x14ac:dyDescent="0.3">
      <c r="I5082" s="231"/>
      <c r="J5082" s="231"/>
    </row>
    <row r="5083" spans="9:10" x14ac:dyDescent="0.3">
      <c r="I5083" s="231"/>
      <c r="J5083" s="231"/>
    </row>
    <row r="5084" spans="9:10" x14ac:dyDescent="0.3">
      <c r="I5084" s="231"/>
      <c r="J5084" s="231"/>
    </row>
    <row r="5085" spans="9:10" x14ac:dyDescent="0.3">
      <c r="I5085" s="231"/>
      <c r="J5085" s="231"/>
    </row>
    <row r="5086" spans="9:10" x14ac:dyDescent="0.3">
      <c r="I5086" s="231"/>
      <c r="J5086" s="231"/>
    </row>
    <row r="5087" spans="9:10" x14ac:dyDescent="0.3">
      <c r="I5087" s="231"/>
      <c r="J5087" s="231"/>
    </row>
    <row r="5088" spans="9:10" x14ac:dyDescent="0.3">
      <c r="I5088" s="231"/>
      <c r="J5088" s="231"/>
    </row>
    <row r="5089" spans="9:10" x14ac:dyDescent="0.3">
      <c r="I5089" s="231"/>
      <c r="J5089" s="231"/>
    </row>
    <row r="5090" spans="9:10" x14ac:dyDescent="0.3">
      <c r="I5090" s="231"/>
      <c r="J5090" s="231"/>
    </row>
    <row r="5091" spans="9:10" x14ac:dyDescent="0.3">
      <c r="I5091" s="231"/>
      <c r="J5091" s="231"/>
    </row>
    <row r="5092" spans="9:10" x14ac:dyDescent="0.3">
      <c r="I5092" s="231"/>
      <c r="J5092" s="231"/>
    </row>
    <row r="5093" spans="9:10" x14ac:dyDescent="0.3">
      <c r="I5093" s="231"/>
      <c r="J5093" s="231"/>
    </row>
    <row r="5094" spans="9:10" x14ac:dyDescent="0.3">
      <c r="I5094" s="231"/>
      <c r="J5094" s="231"/>
    </row>
    <row r="5095" spans="9:10" x14ac:dyDescent="0.3">
      <c r="I5095" s="231"/>
      <c r="J5095" s="231"/>
    </row>
    <row r="5096" spans="9:10" x14ac:dyDescent="0.3">
      <c r="I5096" s="231"/>
      <c r="J5096" s="231"/>
    </row>
    <row r="5097" spans="9:10" x14ac:dyDescent="0.3">
      <c r="I5097" s="231"/>
      <c r="J5097" s="231"/>
    </row>
    <row r="5098" spans="9:10" x14ac:dyDescent="0.3">
      <c r="I5098" s="231"/>
      <c r="J5098" s="231"/>
    </row>
    <row r="5099" spans="9:10" x14ac:dyDescent="0.3">
      <c r="I5099" s="231"/>
      <c r="J5099" s="231"/>
    </row>
    <row r="5100" spans="9:10" x14ac:dyDescent="0.3">
      <c r="I5100" s="231"/>
      <c r="J5100" s="231"/>
    </row>
    <row r="5101" spans="9:10" x14ac:dyDescent="0.3">
      <c r="I5101" s="231"/>
      <c r="J5101" s="231"/>
    </row>
    <row r="5102" spans="9:10" x14ac:dyDescent="0.3">
      <c r="I5102" s="231"/>
      <c r="J5102" s="231"/>
    </row>
    <row r="5103" spans="9:10" x14ac:dyDescent="0.3">
      <c r="I5103" s="231"/>
      <c r="J5103" s="231"/>
    </row>
    <row r="5104" spans="9:10" x14ac:dyDescent="0.3">
      <c r="I5104" s="231"/>
      <c r="J5104" s="231"/>
    </row>
    <row r="5105" spans="9:10" x14ac:dyDescent="0.3">
      <c r="I5105" s="231"/>
      <c r="J5105" s="231"/>
    </row>
    <row r="5106" spans="9:10" x14ac:dyDescent="0.3">
      <c r="I5106" s="231"/>
      <c r="J5106" s="231"/>
    </row>
    <row r="5107" spans="9:10" x14ac:dyDescent="0.3">
      <c r="I5107" s="231"/>
      <c r="J5107" s="231"/>
    </row>
    <row r="5108" spans="9:10" x14ac:dyDescent="0.3">
      <c r="I5108" s="231"/>
      <c r="J5108" s="231"/>
    </row>
    <row r="5109" spans="9:10" x14ac:dyDescent="0.3">
      <c r="I5109" s="231"/>
      <c r="J5109" s="231"/>
    </row>
    <row r="5110" spans="9:10" x14ac:dyDescent="0.3">
      <c r="I5110" s="231"/>
      <c r="J5110" s="231"/>
    </row>
    <row r="5111" spans="9:10" x14ac:dyDescent="0.3">
      <c r="I5111" s="231"/>
      <c r="J5111" s="231"/>
    </row>
    <row r="5112" spans="9:10" x14ac:dyDescent="0.3">
      <c r="I5112" s="231"/>
      <c r="J5112" s="231"/>
    </row>
    <row r="5113" spans="9:10" x14ac:dyDescent="0.3">
      <c r="I5113" s="231"/>
      <c r="J5113" s="231"/>
    </row>
    <row r="5114" spans="9:10" x14ac:dyDescent="0.3">
      <c r="I5114" s="231"/>
      <c r="J5114" s="231"/>
    </row>
    <row r="5115" spans="9:10" x14ac:dyDescent="0.3">
      <c r="I5115" s="231"/>
      <c r="J5115" s="231"/>
    </row>
    <row r="5116" spans="9:10" x14ac:dyDescent="0.3">
      <c r="I5116" s="231"/>
      <c r="J5116" s="231"/>
    </row>
    <row r="5117" spans="9:10" x14ac:dyDescent="0.3">
      <c r="I5117" s="231"/>
      <c r="J5117" s="231"/>
    </row>
    <row r="5118" spans="9:10" x14ac:dyDescent="0.3">
      <c r="I5118" s="231"/>
      <c r="J5118" s="231"/>
    </row>
    <row r="5119" spans="9:10" x14ac:dyDescent="0.3">
      <c r="I5119" s="231"/>
      <c r="J5119" s="231"/>
    </row>
    <row r="5120" spans="9:10" x14ac:dyDescent="0.3">
      <c r="I5120" s="231"/>
      <c r="J5120" s="231"/>
    </row>
    <row r="5121" spans="9:10" x14ac:dyDescent="0.3">
      <c r="I5121" s="231"/>
      <c r="J5121" s="231"/>
    </row>
    <row r="5122" spans="9:10" x14ac:dyDescent="0.3">
      <c r="I5122" s="231"/>
      <c r="J5122" s="231"/>
    </row>
    <row r="5123" spans="9:10" x14ac:dyDescent="0.3">
      <c r="I5123" s="231"/>
      <c r="J5123" s="231"/>
    </row>
    <row r="5124" spans="9:10" x14ac:dyDescent="0.3">
      <c r="I5124" s="231"/>
      <c r="J5124" s="231"/>
    </row>
    <row r="5125" spans="9:10" x14ac:dyDescent="0.3">
      <c r="I5125" s="231"/>
      <c r="J5125" s="231"/>
    </row>
    <row r="5126" spans="9:10" x14ac:dyDescent="0.3">
      <c r="I5126" s="231"/>
      <c r="J5126" s="231"/>
    </row>
    <row r="5127" spans="9:10" x14ac:dyDescent="0.3">
      <c r="I5127" s="231"/>
      <c r="J5127" s="231"/>
    </row>
    <row r="5128" spans="9:10" x14ac:dyDescent="0.3">
      <c r="I5128" s="231"/>
      <c r="J5128" s="231"/>
    </row>
    <row r="5129" spans="9:10" x14ac:dyDescent="0.3">
      <c r="I5129" s="231"/>
      <c r="J5129" s="231"/>
    </row>
    <row r="5130" spans="9:10" x14ac:dyDescent="0.3">
      <c r="I5130" s="231"/>
      <c r="J5130" s="231"/>
    </row>
    <row r="5131" spans="9:10" x14ac:dyDescent="0.3">
      <c r="I5131" s="231"/>
      <c r="J5131" s="231"/>
    </row>
    <row r="5132" spans="9:10" x14ac:dyDescent="0.3">
      <c r="I5132" s="231"/>
      <c r="J5132" s="231"/>
    </row>
    <row r="5133" spans="9:10" x14ac:dyDescent="0.3">
      <c r="I5133" s="231"/>
      <c r="J5133" s="231"/>
    </row>
    <row r="5134" spans="9:10" x14ac:dyDescent="0.3">
      <c r="I5134" s="231"/>
      <c r="J5134" s="231"/>
    </row>
    <row r="5135" spans="9:10" x14ac:dyDescent="0.3">
      <c r="I5135" s="231"/>
      <c r="J5135" s="231"/>
    </row>
    <row r="5136" spans="9:10" x14ac:dyDescent="0.3">
      <c r="I5136" s="231"/>
      <c r="J5136" s="231"/>
    </row>
    <row r="5137" spans="9:10" x14ac:dyDescent="0.3">
      <c r="I5137" s="231"/>
      <c r="J5137" s="231"/>
    </row>
    <row r="5138" spans="9:10" x14ac:dyDescent="0.3">
      <c r="I5138" s="231"/>
      <c r="J5138" s="231"/>
    </row>
    <row r="5139" spans="9:10" x14ac:dyDescent="0.3">
      <c r="I5139" s="231"/>
      <c r="J5139" s="231"/>
    </row>
    <row r="5140" spans="9:10" x14ac:dyDescent="0.3">
      <c r="I5140" s="231"/>
      <c r="J5140" s="231"/>
    </row>
    <row r="5141" spans="9:10" x14ac:dyDescent="0.3">
      <c r="I5141" s="231"/>
      <c r="J5141" s="231"/>
    </row>
    <row r="5142" spans="9:10" x14ac:dyDescent="0.3">
      <c r="I5142" s="231"/>
      <c r="J5142" s="231"/>
    </row>
    <row r="5143" spans="9:10" x14ac:dyDescent="0.3">
      <c r="I5143" s="231"/>
      <c r="J5143" s="231"/>
    </row>
    <row r="5144" spans="9:10" x14ac:dyDescent="0.3">
      <c r="I5144" s="231"/>
      <c r="J5144" s="231"/>
    </row>
    <row r="5145" spans="9:10" x14ac:dyDescent="0.3">
      <c r="I5145" s="231"/>
      <c r="J5145" s="231"/>
    </row>
    <row r="5146" spans="9:10" x14ac:dyDescent="0.3">
      <c r="I5146" s="231"/>
      <c r="J5146" s="231"/>
    </row>
    <row r="5147" spans="9:10" x14ac:dyDescent="0.3">
      <c r="I5147" s="231"/>
      <c r="J5147" s="231"/>
    </row>
    <row r="5148" spans="9:10" x14ac:dyDescent="0.3">
      <c r="I5148" s="231"/>
      <c r="J5148" s="231"/>
    </row>
    <row r="5149" spans="9:10" x14ac:dyDescent="0.3">
      <c r="I5149" s="231"/>
      <c r="J5149" s="231"/>
    </row>
    <row r="5150" spans="9:10" x14ac:dyDescent="0.3">
      <c r="I5150" s="231"/>
      <c r="J5150" s="231"/>
    </row>
    <row r="5151" spans="9:10" x14ac:dyDescent="0.3">
      <c r="I5151" s="231"/>
      <c r="J5151" s="231"/>
    </row>
    <row r="5152" spans="9:10" x14ac:dyDescent="0.3">
      <c r="I5152" s="231"/>
      <c r="J5152" s="231"/>
    </row>
    <row r="5153" spans="9:10" x14ac:dyDescent="0.3">
      <c r="I5153" s="231"/>
      <c r="J5153" s="231"/>
    </row>
    <row r="5154" spans="9:10" x14ac:dyDescent="0.3">
      <c r="I5154" s="231"/>
      <c r="J5154" s="231"/>
    </row>
    <row r="5155" spans="9:10" x14ac:dyDescent="0.3">
      <c r="I5155" s="231"/>
      <c r="J5155" s="231"/>
    </row>
    <row r="5156" spans="9:10" x14ac:dyDescent="0.3">
      <c r="I5156" s="231"/>
      <c r="J5156" s="231"/>
    </row>
    <row r="5157" spans="9:10" x14ac:dyDescent="0.3">
      <c r="I5157" s="231"/>
      <c r="J5157" s="231"/>
    </row>
    <row r="5158" spans="9:10" x14ac:dyDescent="0.3">
      <c r="I5158" s="231"/>
      <c r="J5158" s="231"/>
    </row>
    <row r="5159" spans="9:10" x14ac:dyDescent="0.3">
      <c r="I5159" s="231"/>
      <c r="J5159" s="231"/>
    </row>
    <row r="5160" spans="9:10" x14ac:dyDescent="0.3">
      <c r="I5160" s="231"/>
      <c r="J5160" s="231"/>
    </row>
    <row r="5161" spans="9:10" x14ac:dyDescent="0.3">
      <c r="I5161" s="231"/>
      <c r="J5161" s="231"/>
    </row>
    <row r="5162" spans="9:10" x14ac:dyDescent="0.3">
      <c r="I5162" s="231"/>
      <c r="J5162" s="231"/>
    </row>
    <row r="5163" spans="9:10" x14ac:dyDescent="0.3">
      <c r="I5163" s="231"/>
      <c r="J5163" s="231"/>
    </row>
    <row r="5164" spans="9:10" x14ac:dyDescent="0.3">
      <c r="I5164" s="231"/>
      <c r="J5164" s="231"/>
    </row>
    <row r="5165" spans="9:10" x14ac:dyDescent="0.3">
      <c r="I5165" s="231"/>
      <c r="J5165" s="231"/>
    </row>
    <row r="5166" spans="9:10" x14ac:dyDescent="0.3">
      <c r="I5166" s="231"/>
      <c r="J5166" s="231"/>
    </row>
    <row r="5167" spans="9:10" x14ac:dyDescent="0.3">
      <c r="I5167" s="231"/>
      <c r="J5167" s="231"/>
    </row>
    <row r="5168" spans="9:10" x14ac:dyDescent="0.3">
      <c r="I5168" s="231"/>
      <c r="J5168" s="231"/>
    </row>
    <row r="5169" spans="9:10" x14ac:dyDescent="0.3">
      <c r="I5169" s="231"/>
      <c r="J5169" s="231"/>
    </row>
    <row r="5170" spans="9:10" x14ac:dyDescent="0.3">
      <c r="I5170" s="231"/>
      <c r="J5170" s="231"/>
    </row>
    <row r="5171" spans="9:10" x14ac:dyDescent="0.3">
      <c r="I5171" s="231"/>
      <c r="J5171" s="231"/>
    </row>
    <row r="5172" spans="9:10" x14ac:dyDescent="0.3">
      <c r="I5172" s="231"/>
      <c r="J5172" s="231"/>
    </row>
    <row r="5173" spans="9:10" x14ac:dyDescent="0.3">
      <c r="I5173" s="231"/>
      <c r="J5173" s="231"/>
    </row>
    <row r="5174" spans="9:10" x14ac:dyDescent="0.3">
      <c r="I5174" s="231"/>
      <c r="J5174" s="231"/>
    </row>
    <row r="5175" spans="9:10" x14ac:dyDescent="0.3">
      <c r="I5175" s="231"/>
      <c r="J5175" s="231"/>
    </row>
    <row r="5176" spans="9:10" x14ac:dyDescent="0.3">
      <c r="I5176" s="231"/>
      <c r="J5176" s="231"/>
    </row>
    <row r="5177" spans="9:10" x14ac:dyDescent="0.3">
      <c r="I5177" s="231"/>
      <c r="J5177" s="231"/>
    </row>
    <row r="5178" spans="9:10" x14ac:dyDescent="0.3">
      <c r="I5178" s="231"/>
      <c r="J5178" s="231"/>
    </row>
    <row r="5179" spans="9:10" x14ac:dyDescent="0.3">
      <c r="I5179" s="231"/>
      <c r="J5179" s="231"/>
    </row>
    <row r="5180" spans="9:10" x14ac:dyDescent="0.3">
      <c r="I5180" s="231"/>
      <c r="J5180" s="231"/>
    </row>
    <row r="5181" spans="9:10" x14ac:dyDescent="0.3">
      <c r="I5181" s="231"/>
      <c r="J5181" s="231"/>
    </row>
    <row r="5182" spans="9:10" x14ac:dyDescent="0.3">
      <c r="I5182" s="231"/>
      <c r="J5182" s="231"/>
    </row>
    <row r="5183" spans="9:10" x14ac:dyDescent="0.3">
      <c r="I5183" s="231"/>
      <c r="J5183" s="231"/>
    </row>
    <row r="5184" spans="9:10" x14ac:dyDescent="0.3">
      <c r="I5184" s="231"/>
      <c r="J5184" s="231"/>
    </row>
    <row r="5185" spans="9:10" x14ac:dyDescent="0.3">
      <c r="I5185" s="231"/>
      <c r="J5185" s="231"/>
    </row>
    <row r="5186" spans="9:10" x14ac:dyDescent="0.3">
      <c r="I5186" s="231"/>
      <c r="J5186" s="231"/>
    </row>
    <row r="5187" spans="9:10" x14ac:dyDescent="0.3">
      <c r="I5187" s="231"/>
      <c r="J5187" s="231"/>
    </row>
    <row r="5188" spans="9:10" x14ac:dyDescent="0.3">
      <c r="I5188" s="231"/>
      <c r="J5188" s="231"/>
    </row>
    <row r="5189" spans="9:10" x14ac:dyDescent="0.3">
      <c r="I5189" s="231"/>
      <c r="J5189" s="231"/>
    </row>
    <row r="5190" spans="9:10" x14ac:dyDescent="0.3">
      <c r="I5190" s="231"/>
      <c r="J5190" s="231"/>
    </row>
    <row r="5191" spans="9:10" x14ac:dyDescent="0.3">
      <c r="I5191" s="231"/>
      <c r="J5191" s="231"/>
    </row>
    <row r="5192" spans="9:10" x14ac:dyDescent="0.3">
      <c r="I5192" s="231"/>
      <c r="J5192" s="231"/>
    </row>
    <row r="5193" spans="9:10" x14ac:dyDescent="0.3">
      <c r="I5193" s="231"/>
      <c r="J5193" s="231"/>
    </row>
    <row r="5194" spans="9:10" x14ac:dyDescent="0.3">
      <c r="I5194" s="231"/>
      <c r="J5194" s="231"/>
    </row>
    <row r="5195" spans="9:10" x14ac:dyDescent="0.3">
      <c r="I5195" s="231"/>
      <c r="J5195" s="231"/>
    </row>
    <row r="5196" spans="9:10" x14ac:dyDescent="0.3">
      <c r="I5196" s="231"/>
      <c r="J5196" s="231"/>
    </row>
    <row r="5197" spans="9:10" x14ac:dyDescent="0.3">
      <c r="I5197" s="231"/>
      <c r="J5197" s="231"/>
    </row>
    <row r="5198" spans="9:10" x14ac:dyDescent="0.3">
      <c r="I5198" s="231"/>
      <c r="J5198" s="231"/>
    </row>
    <row r="5199" spans="9:10" x14ac:dyDescent="0.3">
      <c r="I5199" s="231"/>
      <c r="J5199" s="231"/>
    </row>
    <row r="5200" spans="9:10" x14ac:dyDescent="0.3">
      <c r="I5200" s="231"/>
      <c r="J5200" s="231"/>
    </row>
    <row r="5201" spans="9:10" x14ac:dyDescent="0.3">
      <c r="I5201" s="231"/>
      <c r="J5201" s="231"/>
    </row>
    <row r="5202" spans="9:10" x14ac:dyDescent="0.3">
      <c r="I5202" s="231"/>
      <c r="J5202" s="231"/>
    </row>
    <row r="5203" spans="9:10" x14ac:dyDescent="0.3">
      <c r="I5203" s="231"/>
      <c r="J5203" s="231"/>
    </row>
    <row r="5204" spans="9:10" x14ac:dyDescent="0.3">
      <c r="I5204" s="231"/>
      <c r="J5204" s="231"/>
    </row>
    <row r="5205" spans="9:10" x14ac:dyDescent="0.3">
      <c r="I5205" s="231"/>
      <c r="J5205" s="231"/>
    </row>
    <row r="5206" spans="9:10" x14ac:dyDescent="0.3">
      <c r="I5206" s="231"/>
      <c r="J5206" s="231"/>
    </row>
    <row r="5207" spans="9:10" x14ac:dyDescent="0.3">
      <c r="I5207" s="231"/>
      <c r="J5207" s="231"/>
    </row>
    <row r="5208" spans="9:10" x14ac:dyDescent="0.3">
      <c r="I5208" s="231"/>
      <c r="J5208" s="231"/>
    </row>
    <row r="5209" spans="9:10" x14ac:dyDescent="0.3">
      <c r="I5209" s="231"/>
      <c r="J5209" s="231"/>
    </row>
    <row r="5210" spans="9:10" x14ac:dyDescent="0.3">
      <c r="I5210" s="231"/>
      <c r="J5210" s="231"/>
    </row>
    <row r="5211" spans="9:10" x14ac:dyDescent="0.3">
      <c r="I5211" s="231"/>
      <c r="J5211" s="231"/>
    </row>
    <row r="5212" spans="9:10" x14ac:dyDescent="0.3">
      <c r="I5212" s="231"/>
      <c r="J5212" s="231"/>
    </row>
    <row r="5213" spans="9:10" x14ac:dyDescent="0.3">
      <c r="I5213" s="231"/>
      <c r="J5213" s="231"/>
    </row>
    <row r="5214" spans="9:10" x14ac:dyDescent="0.3">
      <c r="I5214" s="231"/>
      <c r="J5214" s="231"/>
    </row>
    <row r="5215" spans="9:10" x14ac:dyDescent="0.3">
      <c r="I5215" s="231"/>
      <c r="J5215" s="231"/>
    </row>
    <row r="5216" spans="9:10" x14ac:dyDescent="0.3">
      <c r="I5216" s="231"/>
      <c r="J5216" s="231"/>
    </row>
    <row r="5217" spans="9:10" x14ac:dyDescent="0.3">
      <c r="I5217" s="231"/>
      <c r="J5217" s="231"/>
    </row>
    <row r="5218" spans="9:10" x14ac:dyDescent="0.3">
      <c r="I5218" s="231"/>
      <c r="J5218" s="231"/>
    </row>
    <row r="5219" spans="9:10" x14ac:dyDescent="0.3">
      <c r="I5219" s="231"/>
      <c r="J5219" s="231"/>
    </row>
    <row r="5220" spans="9:10" x14ac:dyDescent="0.3">
      <c r="I5220" s="231"/>
      <c r="J5220" s="231"/>
    </row>
    <row r="5221" spans="9:10" x14ac:dyDescent="0.3">
      <c r="I5221" s="231"/>
      <c r="J5221" s="231"/>
    </row>
    <row r="5222" spans="9:10" x14ac:dyDescent="0.3">
      <c r="I5222" s="231"/>
      <c r="J5222" s="231"/>
    </row>
    <row r="5223" spans="9:10" x14ac:dyDescent="0.3">
      <c r="I5223" s="231"/>
      <c r="J5223" s="231"/>
    </row>
    <row r="5224" spans="9:10" x14ac:dyDescent="0.3">
      <c r="I5224" s="231"/>
      <c r="J5224" s="231"/>
    </row>
    <row r="5225" spans="9:10" x14ac:dyDescent="0.3">
      <c r="I5225" s="231"/>
      <c r="J5225" s="231"/>
    </row>
    <row r="5226" spans="9:10" x14ac:dyDescent="0.3">
      <c r="I5226" s="231"/>
      <c r="J5226" s="231"/>
    </row>
    <row r="5227" spans="9:10" x14ac:dyDescent="0.3">
      <c r="I5227" s="231"/>
      <c r="J5227" s="231"/>
    </row>
    <row r="5228" spans="9:10" x14ac:dyDescent="0.3">
      <c r="I5228" s="231"/>
      <c r="J5228" s="231"/>
    </row>
    <row r="5229" spans="9:10" x14ac:dyDescent="0.3">
      <c r="I5229" s="231"/>
      <c r="J5229" s="231"/>
    </row>
    <row r="5230" spans="9:10" x14ac:dyDescent="0.3">
      <c r="I5230" s="231"/>
      <c r="J5230" s="231"/>
    </row>
    <row r="5231" spans="9:10" x14ac:dyDescent="0.3">
      <c r="I5231" s="231"/>
      <c r="J5231" s="231"/>
    </row>
    <row r="5232" spans="9:10" x14ac:dyDescent="0.3">
      <c r="I5232" s="231"/>
      <c r="J5232" s="231"/>
    </row>
    <row r="5233" spans="9:10" x14ac:dyDescent="0.3">
      <c r="I5233" s="231"/>
      <c r="J5233" s="231"/>
    </row>
    <row r="5234" spans="9:10" x14ac:dyDescent="0.3">
      <c r="I5234" s="231"/>
      <c r="J5234" s="231"/>
    </row>
    <row r="5235" spans="9:10" x14ac:dyDescent="0.3">
      <c r="I5235" s="231"/>
      <c r="J5235" s="231"/>
    </row>
    <row r="5236" spans="9:10" x14ac:dyDescent="0.3">
      <c r="I5236" s="231"/>
      <c r="J5236" s="231"/>
    </row>
    <row r="5237" spans="9:10" x14ac:dyDescent="0.3">
      <c r="I5237" s="231"/>
      <c r="J5237" s="231"/>
    </row>
    <row r="5238" spans="9:10" x14ac:dyDescent="0.3">
      <c r="I5238" s="231"/>
      <c r="J5238" s="231"/>
    </row>
    <row r="5239" spans="9:10" x14ac:dyDescent="0.3">
      <c r="I5239" s="231"/>
      <c r="J5239" s="231"/>
    </row>
    <row r="5240" spans="9:10" x14ac:dyDescent="0.3">
      <c r="I5240" s="231"/>
      <c r="J5240" s="231"/>
    </row>
    <row r="5241" spans="9:10" x14ac:dyDescent="0.3">
      <c r="I5241" s="231"/>
      <c r="J5241" s="231"/>
    </row>
    <row r="5242" spans="9:10" x14ac:dyDescent="0.3">
      <c r="I5242" s="231"/>
      <c r="J5242" s="231"/>
    </row>
    <row r="5243" spans="9:10" x14ac:dyDescent="0.3">
      <c r="I5243" s="231"/>
      <c r="J5243" s="231"/>
    </row>
    <row r="5244" spans="9:10" x14ac:dyDescent="0.3">
      <c r="I5244" s="231"/>
      <c r="J5244" s="231"/>
    </row>
    <row r="5245" spans="9:10" x14ac:dyDescent="0.3">
      <c r="I5245" s="231"/>
      <c r="J5245" s="231"/>
    </row>
    <row r="5246" spans="9:10" x14ac:dyDescent="0.3">
      <c r="I5246" s="231"/>
      <c r="J5246" s="231"/>
    </row>
    <row r="5247" spans="9:10" x14ac:dyDescent="0.3">
      <c r="I5247" s="231"/>
      <c r="J5247" s="231"/>
    </row>
    <row r="5248" spans="9:10" x14ac:dyDescent="0.3">
      <c r="I5248" s="231"/>
      <c r="J5248" s="231"/>
    </row>
    <row r="5249" spans="9:10" x14ac:dyDescent="0.3">
      <c r="I5249" s="231"/>
      <c r="J5249" s="231"/>
    </row>
    <row r="5250" spans="9:10" x14ac:dyDescent="0.3">
      <c r="I5250" s="231"/>
      <c r="J5250" s="231"/>
    </row>
    <row r="5251" spans="9:10" x14ac:dyDescent="0.3">
      <c r="I5251" s="231"/>
      <c r="J5251" s="231"/>
    </row>
    <row r="5252" spans="9:10" x14ac:dyDescent="0.3">
      <c r="I5252" s="231"/>
      <c r="J5252" s="231"/>
    </row>
    <row r="5253" spans="9:10" x14ac:dyDescent="0.3">
      <c r="I5253" s="231"/>
      <c r="J5253" s="231"/>
    </row>
    <row r="5254" spans="9:10" x14ac:dyDescent="0.3">
      <c r="I5254" s="231"/>
      <c r="J5254" s="231"/>
    </row>
    <row r="5255" spans="9:10" x14ac:dyDescent="0.3">
      <c r="I5255" s="231"/>
      <c r="J5255" s="231"/>
    </row>
    <row r="5256" spans="9:10" x14ac:dyDescent="0.3">
      <c r="I5256" s="231"/>
      <c r="J5256" s="231"/>
    </row>
    <row r="5257" spans="9:10" x14ac:dyDescent="0.3">
      <c r="I5257" s="231"/>
      <c r="J5257" s="231"/>
    </row>
    <row r="5258" spans="9:10" x14ac:dyDescent="0.3">
      <c r="I5258" s="231"/>
      <c r="J5258" s="231"/>
    </row>
    <row r="5259" spans="9:10" x14ac:dyDescent="0.3">
      <c r="I5259" s="231"/>
      <c r="J5259" s="231"/>
    </row>
    <row r="5260" spans="9:10" x14ac:dyDescent="0.3">
      <c r="I5260" s="231"/>
      <c r="J5260" s="231"/>
    </row>
    <row r="5261" spans="9:10" x14ac:dyDescent="0.3">
      <c r="I5261" s="231"/>
      <c r="J5261" s="231"/>
    </row>
    <row r="5262" spans="9:10" x14ac:dyDescent="0.3">
      <c r="I5262" s="231"/>
      <c r="J5262" s="231"/>
    </row>
    <row r="5263" spans="9:10" x14ac:dyDescent="0.3">
      <c r="I5263" s="231"/>
      <c r="J5263" s="231"/>
    </row>
    <row r="5264" spans="9:10" x14ac:dyDescent="0.3">
      <c r="I5264" s="231"/>
      <c r="J5264" s="231"/>
    </row>
    <row r="5265" spans="9:10" x14ac:dyDescent="0.3">
      <c r="I5265" s="231"/>
      <c r="J5265" s="231"/>
    </row>
    <row r="5266" spans="9:10" x14ac:dyDescent="0.3">
      <c r="I5266" s="231"/>
      <c r="J5266" s="231"/>
    </row>
    <row r="5267" spans="9:10" x14ac:dyDescent="0.3">
      <c r="I5267" s="231"/>
      <c r="J5267" s="231"/>
    </row>
    <row r="5268" spans="9:10" x14ac:dyDescent="0.3">
      <c r="I5268" s="231"/>
      <c r="J5268" s="231"/>
    </row>
    <row r="5269" spans="9:10" x14ac:dyDescent="0.3">
      <c r="I5269" s="231"/>
      <c r="J5269" s="231"/>
    </row>
    <row r="5270" spans="9:10" x14ac:dyDescent="0.3">
      <c r="I5270" s="231"/>
      <c r="J5270" s="231"/>
    </row>
    <row r="5271" spans="9:10" x14ac:dyDescent="0.3">
      <c r="I5271" s="231"/>
      <c r="J5271" s="231"/>
    </row>
    <row r="5272" spans="9:10" x14ac:dyDescent="0.3">
      <c r="I5272" s="231"/>
      <c r="J5272" s="231"/>
    </row>
    <row r="5273" spans="9:10" x14ac:dyDescent="0.3">
      <c r="I5273" s="231"/>
      <c r="J5273" s="231"/>
    </row>
    <row r="5274" spans="9:10" x14ac:dyDescent="0.3">
      <c r="I5274" s="231"/>
      <c r="J5274" s="231"/>
    </row>
    <row r="5275" spans="9:10" x14ac:dyDescent="0.3">
      <c r="I5275" s="231"/>
      <c r="J5275" s="231"/>
    </row>
    <row r="5276" spans="9:10" x14ac:dyDescent="0.3">
      <c r="I5276" s="231"/>
      <c r="J5276" s="231"/>
    </row>
    <row r="5277" spans="9:10" x14ac:dyDescent="0.3">
      <c r="I5277" s="231"/>
      <c r="J5277" s="231"/>
    </row>
    <row r="5278" spans="9:10" x14ac:dyDescent="0.3">
      <c r="I5278" s="231"/>
      <c r="J5278" s="231"/>
    </row>
    <row r="5279" spans="9:10" x14ac:dyDescent="0.3">
      <c r="I5279" s="231"/>
      <c r="J5279" s="231"/>
    </row>
    <row r="5280" spans="9:10" x14ac:dyDescent="0.3">
      <c r="I5280" s="231"/>
      <c r="J5280" s="231"/>
    </row>
    <row r="5281" spans="9:10" x14ac:dyDescent="0.3">
      <c r="I5281" s="231"/>
      <c r="J5281" s="231"/>
    </row>
    <row r="5282" spans="9:10" x14ac:dyDescent="0.3">
      <c r="I5282" s="231"/>
      <c r="J5282" s="231"/>
    </row>
    <row r="5283" spans="9:10" x14ac:dyDescent="0.3">
      <c r="I5283" s="231"/>
      <c r="J5283" s="231"/>
    </row>
    <row r="5284" spans="9:10" x14ac:dyDescent="0.3">
      <c r="I5284" s="231"/>
      <c r="J5284" s="231"/>
    </row>
    <row r="5285" spans="9:10" x14ac:dyDescent="0.3">
      <c r="I5285" s="231"/>
      <c r="J5285" s="231"/>
    </row>
    <row r="5286" spans="9:10" x14ac:dyDescent="0.3">
      <c r="I5286" s="231"/>
      <c r="J5286" s="231"/>
    </row>
    <row r="5287" spans="9:10" x14ac:dyDescent="0.3">
      <c r="I5287" s="231"/>
      <c r="J5287" s="231"/>
    </row>
    <row r="5288" spans="9:10" x14ac:dyDescent="0.3">
      <c r="I5288" s="231"/>
      <c r="J5288" s="231"/>
    </row>
    <row r="5289" spans="9:10" x14ac:dyDescent="0.3">
      <c r="I5289" s="231"/>
      <c r="J5289" s="231"/>
    </row>
    <row r="5290" spans="9:10" x14ac:dyDescent="0.3">
      <c r="I5290" s="231"/>
      <c r="J5290" s="231"/>
    </row>
    <row r="5291" spans="9:10" x14ac:dyDescent="0.3">
      <c r="I5291" s="231"/>
      <c r="J5291" s="231"/>
    </row>
    <row r="5292" spans="9:10" x14ac:dyDescent="0.3">
      <c r="I5292" s="231"/>
      <c r="J5292" s="231"/>
    </row>
    <row r="5293" spans="9:10" x14ac:dyDescent="0.3">
      <c r="I5293" s="231"/>
      <c r="J5293" s="231"/>
    </row>
    <row r="5294" spans="9:10" x14ac:dyDescent="0.3">
      <c r="I5294" s="231"/>
      <c r="J5294" s="231"/>
    </row>
    <row r="5295" spans="9:10" x14ac:dyDescent="0.3">
      <c r="I5295" s="231"/>
      <c r="J5295" s="231"/>
    </row>
    <row r="5296" spans="9:10" x14ac:dyDescent="0.3">
      <c r="I5296" s="231"/>
      <c r="J5296" s="231"/>
    </row>
    <row r="5297" spans="9:10" x14ac:dyDescent="0.3">
      <c r="I5297" s="231"/>
      <c r="J5297" s="231"/>
    </row>
    <row r="5298" spans="9:10" x14ac:dyDescent="0.3">
      <c r="I5298" s="231"/>
      <c r="J5298" s="231"/>
    </row>
    <row r="5299" spans="9:10" x14ac:dyDescent="0.3">
      <c r="I5299" s="231"/>
      <c r="J5299" s="231"/>
    </row>
    <row r="5300" spans="9:10" x14ac:dyDescent="0.3">
      <c r="I5300" s="231"/>
      <c r="J5300" s="231"/>
    </row>
    <row r="5301" spans="9:10" x14ac:dyDescent="0.3">
      <c r="I5301" s="231"/>
      <c r="J5301" s="231"/>
    </row>
    <row r="5302" spans="9:10" x14ac:dyDescent="0.3">
      <c r="I5302" s="231"/>
      <c r="J5302" s="231"/>
    </row>
    <row r="5303" spans="9:10" x14ac:dyDescent="0.3">
      <c r="I5303" s="231"/>
      <c r="J5303" s="231"/>
    </row>
    <row r="5304" spans="9:10" x14ac:dyDescent="0.3">
      <c r="I5304" s="231"/>
      <c r="J5304" s="231"/>
    </row>
    <row r="5305" spans="9:10" x14ac:dyDescent="0.3">
      <c r="I5305" s="231"/>
      <c r="J5305" s="231"/>
    </row>
    <row r="5306" spans="9:10" x14ac:dyDescent="0.3">
      <c r="I5306" s="231"/>
      <c r="J5306" s="231"/>
    </row>
    <row r="5307" spans="9:10" x14ac:dyDescent="0.3">
      <c r="I5307" s="231"/>
      <c r="J5307" s="231"/>
    </row>
    <row r="5308" spans="9:10" x14ac:dyDescent="0.3">
      <c r="I5308" s="231"/>
      <c r="J5308" s="231"/>
    </row>
    <row r="5309" spans="9:10" x14ac:dyDescent="0.3">
      <c r="I5309" s="231"/>
      <c r="J5309" s="231"/>
    </row>
    <row r="5310" spans="9:10" x14ac:dyDescent="0.3">
      <c r="I5310" s="231"/>
      <c r="J5310" s="231"/>
    </row>
    <row r="5311" spans="9:10" x14ac:dyDescent="0.3">
      <c r="I5311" s="231"/>
      <c r="J5311" s="231"/>
    </row>
    <row r="5312" spans="9:10" x14ac:dyDescent="0.3">
      <c r="I5312" s="231"/>
      <c r="J5312" s="231"/>
    </row>
    <row r="5313" spans="9:10" x14ac:dyDescent="0.3">
      <c r="I5313" s="231"/>
      <c r="J5313" s="231"/>
    </row>
    <row r="5314" spans="9:10" x14ac:dyDescent="0.3">
      <c r="I5314" s="231"/>
      <c r="J5314" s="231"/>
    </row>
    <row r="5315" spans="9:10" x14ac:dyDescent="0.3">
      <c r="I5315" s="231"/>
      <c r="J5315" s="231"/>
    </row>
    <row r="5316" spans="9:10" x14ac:dyDescent="0.3">
      <c r="I5316" s="231"/>
      <c r="J5316" s="231"/>
    </row>
    <row r="5317" spans="9:10" x14ac:dyDescent="0.3">
      <c r="I5317" s="231"/>
      <c r="J5317" s="231"/>
    </row>
    <row r="5318" spans="9:10" x14ac:dyDescent="0.3">
      <c r="I5318" s="231"/>
      <c r="J5318" s="231"/>
    </row>
    <row r="5319" spans="9:10" x14ac:dyDescent="0.3">
      <c r="I5319" s="231"/>
      <c r="J5319" s="231"/>
    </row>
    <row r="5320" spans="9:10" x14ac:dyDescent="0.3">
      <c r="I5320" s="231"/>
      <c r="J5320" s="231"/>
    </row>
    <row r="5321" spans="9:10" x14ac:dyDescent="0.3">
      <c r="I5321" s="231"/>
      <c r="J5321" s="231"/>
    </row>
    <row r="5322" spans="9:10" x14ac:dyDescent="0.3">
      <c r="I5322" s="231"/>
      <c r="J5322" s="231"/>
    </row>
    <row r="5323" spans="9:10" x14ac:dyDescent="0.3">
      <c r="I5323" s="231"/>
      <c r="J5323" s="231"/>
    </row>
    <row r="5324" spans="9:10" x14ac:dyDescent="0.3">
      <c r="I5324" s="231"/>
      <c r="J5324" s="231"/>
    </row>
    <row r="5325" spans="9:10" x14ac:dyDescent="0.3">
      <c r="I5325" s="231"/>
      <c r="J5325" s="231"/>
    </row>
    <row r="5326" spans="9:10" x14ac:dyDescent="0.3">
      <c r="I5326" s="231"/>
      <c r="J5326" s="231"/>
    </row>
    <row r="5327" spans="9:10" x14ac:dyDescent="0.3">
      <c r="I5327" s="231"/>
      <c r="J5327" s="231"/>
    </row>
    <row r="5328" spans="9:10" x14ac:dyDescent="0.3">
      <c r="I5328" s="231"/>
      <c r="J5328" s="231"/>
    </row>
    <row r="5329" spans="9:10" x14ac:dyDescent="0.3">
      <c r="I5329" s="231"/>
      <c r="J5329" s="231"/>
    </row>
    <row r="5330" spans="9:10" x14ac:dyDescent="0.3">
      <c r="I5330" s="231"/>
      <c r="J5330" s="231"/>
    </row>
    <row r="5331" spans="9:10" x14ac:dyDescent="0.3">
      <c r="I5331" s="231"/>
      <c r="J5331" s="231"/>
    </row>
    <row r="5332" spans="9:10" x14ac:dyDescent="0.3">
      <c r="I5332" s="231"/>
      <c r="J5332" s="231"/>
    </row>
    <row r="5333" spans="9:10" x14ac:dyDescent="0.3">
      <c r="I5333" s="231"/>
      <c r="J5333" s="231"/>
    </row>
    <row r="5334" spans="9:10" x14ac:dyDescent="0.3">
      <c r="I5334" s="231"/>
      <c r="J5334" s="231"/>
    </row>
    <row r="5335" spans="9:10" x14ac:dyDescent="0.3">
      <c r="I5335" s="231"/>
      <c r="J5335" s="231"/>
    </row>
    <row r="5336" spans="9:10" x14ac:dyDescent="0.3">
      <c r="I5336" s="231"/>
      <c r="J5336" s="231"/>
    </row>
    <row r="5337" spans="9:10" x14ac:dyDescent="0.3">
      <c r="I5337" s="231"/>
      <c r="J5337" s="231"/>
    </row>
    <row r="5338" spans="9:10" x14ac:dyDescent="0.3">
      <c r="I5338" s="231"/>
      <c r="J5338" s="231"/>
    </row>
    <row r="5339" spans="9:10" x14ac:dyDescent="0.3">
      <c r="I5339" s="231"/>
      <c r="J5339" s="231"/>
    </row>
    <row r="5340" spans="9:10" x14ac:dyDescent="0.3">
      <c r="I5340" s="231"/>
      <c r="J5340" s="231"/>
    </row>
    <row r="5341" spans="9:10" x14ac:dyDescent="0.3">
      <c r="I5341" s="231"/>
      <c r="J5341" s="231"/>
    </row>
    <row r="5342" spans="9:10" x14ac:dyDescent="0.3">
      <c r="I5342" s="231"/>
      <c r="J5342" s="231"/>
    </row>
    <row r="5343" spans="9:10" x14ac:dyDescent="0.3">
      <c r="I5343" s="231"/>
      <c r="J5343" s="231"/>
    </row>
    <row r="5344" spans="9:10" x14ac:dyDescent="0.3">
      <c r="I5344" s="231"/>
      <c r="J5344" s="231"/>
    </row>
    <row r="5345" spans="9:10" x14ac:dyDescent="0.3">
      <c r="I5345" s="231"/>
      <c r="J5345" s="231"/>
    </row>
    <row r="5346" spans="9:10" x14ac:dyDescent="0.3">
      <c r="I5346" s="231"/>
      <c r="J5346" s="231"/>
    </row>
    <row r="5347" spans="9:10" x14ac:dyDescent="0.3">
      <c r="I5347" s="231"/>
      <c r="J5347" s="231"/>
    </row>
    <row r="5348" spans="9:10" x14ac:dyDescent="0.3">
      <c r="I5348" s="231"/>
      <c r="J5348" s="231"/>
    </row>
    <row r="5349" spans="9:10" x14ac:dyDescent="0.3">
      <c r="I5349" s="231"/>
      <c r="J5349" s="231"/>
    </row>
    <row r="5350" spans="9:10" x14ac:dyDescent="0.3">
      <c r="I5350" s="231"/>
      <c r="J5350" s="231"/>
    </row>
    <row r="5351" spans="9:10" x14ac:dyDescent="0.3">
      <c r="I5351" s="231"/>
      <c r="J5351" s="231"/>
    </row>
    <row r="5352" spans="9:10" x14ac:dyDescent="0.3">
      <c r="I5352" s="231"/>
      <c r="J5352" s="231"/>
    </row>
    <row r="5353" spans="9:10" x14ac:dyDescent="0.3">
      <c r="I5353" s="231"/>
      <c r="J5353" s="231"/>
    </row>
    <row r="5354" spans="9:10" x14ac:dyDescent="0.3">
      <c r="I5354" s="231"/>
      <c r="J5354" s="231"/>
    </row>
    <row r="5355" spans="9:10" x14ac:dyDescent="0.3">
      <c r="I5355" s="231"/>
      <c r="J5355" s="231"/>
    </row>
    <row r="5356" spans="9:10" x14ac:dyDescent="0.3">
      <c r="I5356" s="231"/>
      <c r="J5356" s="231"/>
    </row>
    <row r="5357" spans="9:10" x14ac:dyDescent="0.3">
      <c r="I5357" s="231"/>
      <c r="J5357" s="231"/>
    </row>
    <row r="5358" spans="9:10" x14ac:dyDescent="0.3">
      <c r="I5358" s="231"/>
      <c r="J5358" s="231"/>
    </row>
    <row r="5359" spans="9:10" x14ac:dyDescent="0.3">
      <c r="I5359" s="231"/>
      <c r="J5359" s="231"/>
    </row>
    <row r="5360" spans="9:10" x14ac:dyDescent="0.3">
      <c r="I5360" s="231"/>
      <c r="J5360" s="231"/>
    </row>
    <row r="5361" spans="9:10" x14ac:dyDescent="0.3">
      <c r="I5361" s="231"/>
      <c r="J5361" s="231"/>
    </row>
    <row r="5362" spans="9:10" x14ac:dyDescent="0.3">
      <c r="I5362" s="231"/>
      <c r="J5362" s="231"/>
    </row>
    <row r="5363" spans="9:10" x14ac:dyDescent="0.3">
      <c r="I5363" s="231"/>
      <c r="J5363" s="231"/>
    </row>
    <row r="5364" spans="9:10" x14ac:dyDescent="0.3">
      <c r="I5364" s="231"/>
      <c r="J5364" s="231"/>
    </row>
    <row r="5365" spans="9:10" x14ac:dyDescent="0.3">
      <c r="I5365" s="231"/>
      <c r="J5365" s="231"/>
    </row>
    <row r="5366" spans="9:10" x14ac:dyDescent="0.3">
      <c r="I5366" s="231"/>
      <c r="J5366" s="231"/>
    </row>
    <row r="5367" spans="9:10" x14ac:dyDescent="0.3">
      <c r="I5367" s="231"/>
      <c r="J5367" s="231"/>
    </row>
    <row r="5368" spans="9:10" x14ac:dyDescent="0.3">
      <c r="I5368" s="231"/>
      <c r="J5368" s="231"/>
    </row>
    <row r="5369" spans="9:10" x14ac:dyDescent="0.3">
      <c r="I5369" s="231"/>
      <c r="J5369" s="231"/>
    </row>
    <row r="5370" spans="9:10" x14ac:dyDescent="0.3">
      <c r="I5370" s="231"/>
      <c r="J5370" s="231"/>
    </row>
    <row r="5371" spans="9:10" x14ac:dyDescent="0.3">
      <c r="I5371" s="231"/>
      <c r="J5371" s="231"/>
    </row>
    <row r="5372" spans="9:10" x14ac:dyDescent="0.3">
      <c r="I5372" s="231"/>
      <c r="J5372" s="231"/>
    </row>
    <row r="5373" spans="9:10" x14ac:dyDescent="0.3">
      <c r="I5373" s="231"/>
      <c r="J5373" s="231"/>
    </row>
    <row r="5374" spans="9:10" x14ac:dyDescent="0.3">
      <c r="I5374" s="231"/>
      <c r="J5374" s="231"/>
    </row>
    <row r="5375" spans="9:10" x14ac:dyDescent="0.3">
      <c r="I5375" s="231"/>
      <c r="J5375" s="231"/>
    </row>
    <row r="5376" spans="9:10" x14ac:dyDescent="0.3">
      <c r="I5376" s="231"/>
      <c r="J5376" s="231"/>
    </row>
    <row r="5377" spans="9:10" x14ac:dyDescent="0.3">
      <c r="I5377" s="231"/>
      <c r="J5377" s="231"/>
    </row>
    <row r="5378" spans="9:10" x14ac:dyDescent="0.3">
      <c r="I5378" s="231"/>
      <c r="J5378" s="231"/>
    </row>
    <row r="5379" spans="9:10" x14ac:dyDescent="0.3">
      <c r="I5379" s="231"/>
      <c r="J5379" s="231"/>
    </row>
    <row r="5380" spans="9:10" x14ac:dyDescent="0.3">
      <c r="I5380" s="231"/>
      <c r="J5380" s="231"/>
    </row>
    <row r="5381" spans="9:10" x14ac:dyDescent="0.3">
      <c r="I5381" s="231"/>
      <c r="J5381" s="231"/>
    </row>
    <row r="5382" spans="9:10" x14ac:dyDescent="0.3">
      <c r="I5382" s="231"/>
      <c r="J5382" s="231"/>
    </row>
    <row r="5383" spans="9:10" x14ac:dyDescent="0.3">
      <c r="I5383" s="231"/>
      <c r="J5383" s="231"/>
    </row>
    <row r="5384" spans="9:10" x14ac:dyDescent="0.3">
      <c r="I5384" s="231"/>
      <c r="J5384" s="231"/>
    </row>
    <row r="5385" spans="9:10" x14ac:dyDescent="0.3">
      <c r="I5385" s="231"/>
      <c r="J5385" s="231"/>
    </row>
    <row r="5386" spans="9:10" x14ac:dyDescent="0.3">
      <c r="I5386" s="231"/>
      <c r="J5386" s="231"/>
    </row>
    <row r="5387" spans="9:10" x14ac:dyDescent="0.3">
      <c r="I5387" s="231"/>
      <c r="J5387" s="231"/>
    </row>
    <row r="5388" spans="9:10" x14ac:dyDescent="0.3">
      <c r="I5388" s="231"/>
      <c r="J5388" s="231"/>
    </row>
    <row r="5389" spans="9:10" x14ac:dyDescent="0.3">
      <c r="I5389" s="231"/>
      <c r="J5389" s="231"/>
    </row>
    <row r="5390" spans="9:10" x14ac:dyDescent="0.3">
      <c r="I5390" s="231"/>
      <c r="J5390" s="231"/>
    </row>
    <row r="5391" spans="9:10" x14ac:dyDescent="0.3">
      <c r="I5391" s="231"/>
      <c r="J5391" s="231"/>
    </row>
    <row r="5392" spans="9:10" x14ac:dyDescent="0.3">
      <c r="I5392" s="231"/>
      <c r="J5392" s="231"/>
    </row>
    <row r="5393" spans="9:10" x14ac:dyDescent="0.3">
      <c r="I5393" s="231"/>
      <c r="J5393" s="231"/>
    </row>
    <row r="5394" spans="9:10" x14ac:dyDescent="0.3">
      <c r="I5394" s="231"/>
      <c r="J5394" s="231"/>
    </row>
    <row r="5395" spans="9:10" x14ac:dyDescent="0.3">
      <c r="I5395" s="231"/>
      <c r="J5395" s="231"/>
    </row>
    <row r="5396" spans="9:10" x14ac:dyDescent="0.3">
      <c r="I5396" s="231"/>
      <c r="J5396" s="231"/>
    </row>
    <row r="5397" spans="9:10" x14ac:dyDescent="0.3">
      <c r="I5397" s="231"/>
      <c r="J5397" s="231"/>
    </row>
    <row r="5398" spans="9:10" x14ac:dyDescent="0.3">
      <c r="I5398" s="231"/>
      <c r="J5398" s="231"/>
    </row>
    <row r="5399" spans="9:10" x14ac:dyDescent="0.3">
      <c r="I5399" s="231"/>
      <c r="J5399" s="231"/>
    </row>
    <row r="5400" spans="9:10" x14ac:dyDescent="0.3">
      <c r="I5400" s="231"/>
      <c r="J5400" s="231"/>
    </row>
    <row r="5401" spans="9:10" x14ac:dyDescent="0.3">
      <c r="I5401" s="231"/>
      <c r="J5401" s="231"/>
    </row>
    <row r="5402" spans="9:10" x14ac:dyDescent="0.3">
      <c r="I5402" s="231"/>
      <c r="J5402" s="231"/>
    </row>
    <row r="5403" spans="9:10" x14ac:dyDescent="0.3">
      <c r="I5403" s="231"/>
      <c r="J5403" s="231"/>
    </row>
    <row r="5404" spans="9:10" x14ac:dyDescent="0.3">
      <c r="I5404" s="231"/>
      <c r="J5404" s="231"/>
    </row>
    <row r="5405" spans="9:10" x14ac:dyDescent="0.3">
      <c r="I5405" s="231"/>
      <c r="J5405" s="231"/>
    </row>
    <row r="5406" spans="9:10" x14ac:dyDescent="0.3">
      <c r="I5406" s="231"/>
      <c r="J5406" s="231"/>
    </row>
    <row r="5407" spans="9:10" x14ac:dyDescent="0.3">
      <c r="I5407" s="231"/>
      <c r="J5407" s="231"/>
    </row>
    <row r="5408" spans="9:10" x14ac:dyDescent="0.3">
      <c r="I5408" s="231"/>
      <c r="J5408" s="231"/>
    </row>
    <row r="5409" spans="9:10" x14ac:dyDescent="0.3">
      <c r="I5409" s="231"/>
      <c r="J5409" s="231"/>
    </row>
    <row r="5410" spans="9:10" x14ac:dyDescent="0.3">
      <c r="I5410" s="231"/>
      <c r="J5410" s="231"/>
    </row>
    <row r="5411" spans="9:10" x14ac:dyDescent="0.3">
      <c r="I5411" s="231"/>
      <c r="J5411" s="231"/>
    </row>
    <row r="5412" spans="9:10" x14ac:dyDescent="0.3">
      <c r="I5412" s="231"/>
      <c r="J5412" s="231"/>
    </row>
    <row r="5413" spans="9:10" x14ac:dyDescent="0.3">
      <c r="I5413" s="231"/>
      <c r="J5413" s="231"/>
    </row>
    <row r="5414" spans="9:10" x14ac:dyDescent="0.3">
      <c r="I5414" s="231"/>
      <c r="J5414" s="231"/>
    </row>
    <row r="5415" spans="9:10" x14ac:dyDescent="0.3">
      <c r="I5415" s="231"/>
      <c r="J5415" s="231"/>
    </row>
    <row r="5416" spans="9:10" x14ac:dyDescent="0.3">
      <c r="I5416" s="231"/>
      <c r="J5416" s="231"/>
    </row>
    <row r="5417" spans="9:10" x14ac:dyDescent="0.3">
      <c r="I5417" s="231"/>
      <c r="J5417" s="231"/>
    </row>
    <row r="5418" spans="9:10" x14ac:dyDescent="0.3">
      <c r="I5418" s="231"/>
      <c r="J5418" s="231"/>
    </row>
    <row r="5419" spans="9:10" x14ac:dyDescent="0.3">
      <c r="I5419" s="231"/>
      <c r="J5419" s="231"/>
    </row>
    <row r="5420" spans="9:10" x14ac:dyDescent="0.3">
      <c r="I5420" s="231"/>
      <c r="J5420" s="231"/>
    </row>
    <row r="5421" spans="9:10" x14ac:dyDescent="0.3">
      <c r="I5421" s="231"/>
      <c r="J5421" s="231"/>
    </row>
    <row r="5422" spans="9:10" x14ac:dyDescent="0.3">
      <c r="I5422" s="231"/>
      <c r="J5422" s="231"/>
    </row>
    <row r="5423" spans="9:10" x14ac:dyDescent="0.3">
      <c r="I5423" s="231"/>
      <c r="J5423" s="231"/>
    </row>
    <row r="5424" spans="9:10" x14ac:dyDescent="0.3">
      <c r="I5424" s="231"/>
      <c r="J5424" s="231"/>
    </row>
    <row r="5425" spans="9:10" x14ac:dyDescent="0.3">
      <c r="I5425" s="231"/>
      <c r="J5425" s="231"/>
    </row>
    <row r="5426" spans="9:10" x14ac:dyDescent="0.3">
      <c r="I5426" s="231"/>
      <c r="J5426" s="231"/>
    </row>
    <row r="5427" spans="9:10" x14ac:dyDescent="0.3">
      <c r="I5427" s="231"/>
      <c r="J5427" s="231"/>
    </row>
    <row r="5428" spans="9:10" x14ac:dyDescent="0.3">
      <c r="I5428" s="231"/>
      <c r="J5428" s="231"/>
    </row>
    <row r="5429" spans="9:10" x14ac:dyDescent="0.3">
      <c r="I5429" s="231"/>
      <c r="J5429" s="231"/>
    </row>
    <row r="5430" spans="9:10" x14ac:dyDescent="0.3">
      <c r="I5430" s="231"/>
      <c r="J5430" s="231"/>
    </row>
    <row r="5431" spans="9:10" x14ac:dyDescent="0.3">
      <c r="I5431" s="231"/>
      <c r="J5431" s="231"/>
    </row>
    <row r="5432" spans="9:10" x14ac:dyDescent="0.3">
      <c r="I5432" s="231"/>
      <c r="J5432" s="231"/>
    </row>
    <row r="5433" spans="9:10" x14ac:dyDescent="0.3">
      <c r="I5433" s="231"/>
      <c r="J5433" s="231"/>
    </row>
    <row r="5434" spans="9:10" x14ac:dyDescent="0.3">
      <c r="I5434" s="231"/>
      <c r="J5434" s="231"/>
    </row>
    <row r="5435" spans="9:10" x14ac:dyDescent="0.3">
      <c r="I5435" s="231"/>
      <c r="J5435" s="231"/>
    </row>
    <row r="5436" spans="9:10" x14ac:dyDescent="0.3">
      <c r="I5436" s="231"/>
      <c r="J5436" s="231"/>
    </row>
    <row r="5437" spans="9:10" x14ac:dyDescent="0.3">
      <c r="I5437" s="231"/>
      <c r="J5437" s="231"/>
    </row>
    <row r="5438" spans="9:10" x14ac:dyDescent="0.3">
      <c r="I5438" s="231"/>
      <c r="J5438" s="231"/>
    </row>
    <row r="5439" spans="9:10" x14ac:dyDescent="0.3">
      <c r="I5439" s="231"/>
      <c r="J5439" s="231"/>
    </row>
    <row r="5440" spans="9:10" x14ac:dyDescent="0.3">
      <c r="I5440" s="231"/>
      <c r="J5440" s="231"/>
    </row>
    <row r="5441" spans="9:10" x14ac:dyDescent="0.3">
      <c r="I5441" s="231"/>
      <c r="J5441" s="231"/>
    </row>
    <row r="5442" spans="9:10" x14ac:dyDescent="0.3">
      <c r="I5442" s="231"/>
      <c r="J5442" s="231"/>
    </row>
    <row r="5443" spans="9:10" x14ac:dyDescent="0.3">
      <c r="I5443" s="231"/>
      <c r="J5443" s="231"/>
    </row>
    <row r="5444" spans="9:10" x14ac:dyDescent="0.3">
      <c r="I5444" s="231"/>
      <c r="J5444" s="231"/>
    </row>
    <row r="5445" spans="9:10" x14ac:dyDescent="0.3">
      <c r="I5445" s="231"/>
      <c r="J5445" s="231"/>
    </row>
    <row r="5446" spans="9:10" x14ac:dyDescent="0.3">
      <c r="I5446" s="231"/>
      <c r="J5446" s="231"/>
    </row>
    <row r="5447" spans="9:10" x14ac:dyDescent="0.3">
      <c r="I5447" s="231"/>
      <c r="J5447" s="231"/>
    </row>
    <row r="5448" spans="9:10" x14ac:dyDescent="0.3">
      <c r="I5448" s="231"/>
      <c r="J5448" s="231"/>
    </row>
    <row r="5449" spans="9:10" x14ac:dyDescent="0.3">
      <c r="I5449" s="231"/>
      <c r="J5449" s="231"/>
    </row>
    <row r="5450" spans="9:10" x14ac:dyDescent="0.3">
      <c r="I5450" s="231"/>
      <c r="J5450" s="231"/>
    </row>
    <row r="5451" spans="9:10" x14ac:dyDescent="0.3">
      <c r="I5451" s="231"/>
      <c r="J5451" s="231"/>
    </row>
    <row r="5452" spans="9:10" x14ac:dyDescent="0.3">
      <c r="I5452" s="231"/>
      <c r="J5452" s="231"/>
    </row>
    <row r="5453" spans="9:10" x14ac:dyDescent="0.3">
      <c r="I5453" s="231"/>
      <c r="J5453" s="231"/>
    </row>
    <row r="5454" spans="9:10" x14ac:dyDescent="0.3">
      <c r="I5454" s="231"/>
      <c r="J5454" s="231"/>
    </row>
    <row r="5455" spans="9:10" x14ac:dyDescent="0.3">
      <c r="I5455" s="231"/>
      <c r="J5455" s="231"/>
    </row>
    <row r="5456" spans="9:10" x14ac:dyDescent="0.3">
      <c r="I5456" s="231"/>
      <c r="J5456" s="231"/>
    </row>
    <row r="5457" spans="9:10" x14ac:dyDescent="0.3">
      <c r="I5457" s="231"/>
      <c r="J5457" s="231"/>
    </row>
    <row r="5458" spans="9:10" x14ac:dyDescent="0.3">
      <c r="I5458" s="231"/>
      <c r="J5458" s="231"/>
    </row>
    <row r="5459" spans="9:10" x14ac:dyDescent="0.3">
      <c r="I5459" s="231"/>
      <c r="J5459" s="231"/>
    </row>
    <row r="5460" spans="9:10" x14ac:dyDescent="0.3">
      <c r="I5460" s="231"/>
      <c r="J5460" s="231"/>
    </row>
    <row r="5461" spans="9:10" x14ac:dyDescent="0.3">
      <c r="I5461" s="231"/>
      <c r="J5461" s="231"/>
    </row>
    <row r="5462" spans="9:10" x14ac:dyDescent="0.3">
      <c r="I5462" s="231"/>
      <c r="J5462" s="231"/>
    </row>
    <row r="5463" spans="9:10" x14ac:dyDescent="0.3">
      <c r="I5463" s="231"/>
      <c r="J5463" s="231"/>
    </row>
    <row r="5464" spans="9:10" x14ac:dyDescent="0.3">
      <c r="I5464" s="231"/>
      <c r="J5464" s="231"/>
    </row>
    <row r="5465" spans="9:10" x14ac:dyDescent="0.3">
      <c r="I5465" s="231"/>
      <c r="J5465" s="231"/>
    </row>
    <row r="5466" spans="9:10" x14ac:dyDescent="0.3">
      <c r="I5466" s="231"/>
      <c r="J5466" s="231"/>
    </row>
    <row r="5467" spans="9:10" x14ac:dyDescent="0.3">
      <c r="I5467" s="231"/>
      <c r="J5467" s="231"/>
    </row>
    <row r="5468" spans="9:10" x14ac:dyDescent="0.3">
      <c r="I5468" s="231"/>
      <c r="J5468" s="231"/>
    </row>
    <row r="5469" spans="9:10" x14ac:dyDescent="0.3">
      <c r="I5469" s="231"/>
      <c r="J5469" s="231"/>
    </row>
    <row r="5470" spans="9:10" x14ac:dyDescent="0.3">
      <c r="I5470" s="231"/>
      <c r="J5470" s="231"/>
    </row>
    <row r="5471" spans="9:10" x14ac:dyDescent="0.3">
      <c r="I5471" s="231"/>
      <c r="J5471" s="231"/>
    </row>
    <row r="5472" spans="9:10" x14ac:dyDescent="0.3">
      <c r="I5472" s="231"/>
      <c r="J5472" s="231"/>
    </row>
    <row r="5473" spans="9:10" x14ac:dyDescent="0.3">
      <c r="I5473" s="231"/>
      <c r="J5473" s="231"/>
    </row>
    <row r="5474" spans="9:10" x14ac:dyDescent="0.3">
      <c r="I5474" s="231"/>
      <c r="J5474" s="231"/>
    </row>
    <row r="5475" spans="9:10" x14ac:dyDescent="0.3">
      <c r="I5475" s="231"/>
      <c r="J5475" s="231"/>
    </row>
    <row r="5476" spans="9:10" x14ac:dyDescent="0.3">
      <c r="I5476" s="231"/>
      <c r="J5476" s="231"/>
    </row>
    <row r="5477" spans="9:10" x14ac:dyDescent="0.3">
      <c r="I5477" s="231"/>
      <c r="J5477" s="231"/>
    </row>
    <row r="5478" spans="9:10" x14ac:dyDescent="0.3">
      <c r="I5478" s="231"/>
      <c r="J5478" s="231"/>
    </row>
    <row r="5479" spans="9:10" x14ac:dyDescent="0.3">
      <c r="I5479" s="231"/>
      <c r="J5479" s="231"/>
    </row>
    <row r="5480" spans="9:10" x14ac:dyDescent="0.3">
      <c r="I5480" s="231"/>
      <c r="J5480" s="231"/>
    </row>
    <row r="5481" spans="9:10" x14ac:dyDescent="0.3">
      <c r="I5481" s="231"/>
      <c r="J5481" s="231"/>
    </row>
    <row r="5482" spans="9:10" x14ac:dyDescent="0.3">
      <c r="I5482" s="231"/>
      <c r="J5482" s="231"/>
    </row>
    <row r="5483" spans="9:10" x14ac:dyDescent="0.3">
      <c r="I5483" s="231"/>
      <c r="J5483" s="231"/>
    </row>
    <row r="5484" spans="9:10" x14ac:dyDescent="0.3">
      <c r="I5484" s="231"/>
      <c r="J5484" s="231"/>
    </row>
    <row r="5485" spans="9:10" x14ac:dyDescent="0.3">
      <c r="I5485" s="231"/>
      <c r="J5485" s="231"/>
    </row>
    <row r="5486" spans="9:10" x14ac:dyDescent="0.3">
      <c r="I5486" s="231"/>
      <c r="J5486" s="231"/>
    </row>
    <row r="5487" spans="9:10" x14ac:dyDescent="0.3">
      <c r="I5487" s="231"/>
      <c r="J5487" s="231"/>
    </row>
    <row r="5488" spans="9:10" x14ac:dyDescent="0.3">
      <c r="I5488" s="231"/>
      <c r="J5488" s="231"/>
    </row>
    <row r="5489" spans="9:10" x14ac:dyDescent="0.3">
      <c r="I5489" s="231"/>
      <c r="J5489" s="231"/>
    </row>
    <row r="5490" spans="9:10" x14ac:dyDescent="0.3">
      <c r="I5490" s="231"/>
      <c r="J5490" s="231"/>
    </row>
    <row r="5491" spans="9:10" x14ac:dyDescent="0.3">
      <c r="I5491" s="231"/>
      <c r="J5491" s="231"/>
    </row>
    <row r="5492" spans="9:10" x14ac:dyDescent="0.3">
      <c r="I5492" s="231"/>
      <c r="J5492" s="231"/>
    </row>
    <row r="5493" spans="9:10" x14ac:dyDescent="0.3">
      <c r="I5493" s="231"/>
      <c r="J5493" s="231"/>
    </row>
    <row r="5494" spans="9:10" x14ac:dyDescent="0.3">
      <c r="I5494" s="231"/>
      <c r="J5494" s="231"/>
    </row>
    <row r="5495" spans="9:10" x14ac:dyDescent="0.3">
      <c r="I5495" s="231"/>
      <c r="J5495" s="231"/>
    </row>
    <row r="5496" spans="9:10" x14ac:dyDescent="0.3">
      <c r="I5496" s="231"/>
      <c r="J5496" s="231"/>
    </row>
    <row r="5497" spans="9:10" x14ac:dyDescent="0.3">
      <c r="I5497" s="231"/>
      <c r="J5497" s="231"/>
    </row>
    <row r="5498" spans="9:10" x14ac:dyDescent="0.3">
      <c r="I5498" s="231"/>
      <c r="J5498" s="231"/>
    </row>
    <row r="5499" spans="9:10" x14ac:dyDescent="0.3">
      <c r="I5499" s="231"/>
      <c r="J5499" s="231"/>
    </row>
    <row r="5500" spans="9:10" x14ac:dyDescent="0.3">
      <c r="I5500" s="231"/>
      <c r="J5500" s="231"/>
    </row>
    <row r="5501" spans="9:10" x14ac:dyDescent="0.3">
      <c r="I5501" s="231"/>
      <c r="J5501" s="231"/>
    </row>
    <row r="5502" spans="9:10" x14ac:dyDescent="0.3">
      <c r="I5502" s="231"/>
      <c r="J5502" s="231"/>
    </row>
    <row r="5503" spans="9:10" x14ac:dyDescent="0.3">
      <c r="I5503" s="231"/>
      <c r="J5503" s="231"/>
    </row>
    <row r="5504" spans="9:10" x14ac:dyDescent="0.3">
      <c r="I5504" s="231"/>
      <c r="J5504" s="231"/>
    </row>
    <row r="5505" spans="9:10" x14ac:dyDescent="0.3">
      <c r="I5505" s="231"/>
      <c r="J5505" s="231"/>
    </row>
    <row r="5506" spans="9:10" x14ac:dyDescent="0.3">
      <c r="I5506" s="231"/>
      <c r="J5506" s="231"/>
    </row>
    <row r="5507" spans="9:10" x14ac:dyDescent="0.3">
      <c r="I5507" s="231"/>
      <c r="J5507" s="231"/>
    </row>
    <row r="5508" spans="9:10" x14ac:dyDescent="0.3">
      <c r="I5508" s="231"/>
      <c r="J5508" s="231"/>
    </row>
    <row r="5509" spans="9:10" x14ac:dyDescent="0.3">
      <c r="I5509" s="231"/>
      <c r="J5509" s="231"/>
    </row>
    <row r="5510" spans="9:10" x14ac:dyDescent="0.3">
      <c r="I5510" s="231"/>
      <c r="J5510" s="231"/>
    </row>
    <row r="5511" spans="9:10" x14ac:dyDescent="0.3">
      <c r="I5511" s="231"/>
      <c r="J5511" s="231"/>
    </row>
    <row r="5512" spans="9:10" x14ac:dyDescent="0.3">
      <c r="I5512" s="231"/>
      <c r="J5512" s="231"/>
    </row>
    <row r="5513" spans="9:10" x14ac:dyDescent="0.3">
      <c r="I5513" s="231"/>
      <c r="J5513" s="231"/>
    </row>
    <row r="5514" spans="9:10" x14ac:dyDescent="0.3">
      <c r="I5514" s="231"/>
      <c r="J5514" s="231"/>
    </row>
    <row r="5515" spans="9:10" x14ac:dyDescent="0.3">
      <c r="I5515" s="231"/>
      <c r="J5515" s="231"/>
    </row>
    <row r="5516" spans="9:10" x14ac:dyDescent="0.3">
      <c r="I5516" s="231"/>
      <c r="J5516" s="231"/>
    </row>
    <row r="5517" spans="9:10" x14ac:dyDescent="0.3">
      <c r="I5517" s="231"/>
      <c r="J5517" s="231"/>
    </row>
    <row r="5518" spans="9:10" x14ac:dyDescent="0.3">
      <c r="I5518" s="231"/>
      <c r="J5518" s="231"/>
    </row>
    <row r="5519" spans="9:10" x14ac:dyDescent="0.3">
      <c r="I5519" s="231"/>
      <c r="J5519" s="231"/>
    </row>
    <row r="5520" spans="9:10" x14ac:dyDescent="0.3">
      <c r="I5520" s="231"/>
      <c r="J5520" s="231"/>
    </row>
    <row r="5521" spans="9:10" x14ac:dyDescent="0.3">
      <c r="I5521" s="231"/>
      <c r="J5521" s="231"/>
    </row>
    <row r="5522" spans="9:10" x14ac:dyDescent="0.3">
      <c r="I5522" s="231"/>
      <c r="J5522" s="231"/>
    </row>
    <row r="5523" spans="9:10" x14ac:dyDescent="0.3">
      <c r="I5523" s="231"/>
      <c r="J5523" s="231"/>
    </row>
    <row r="5524" spans="9:10" x14ac:dyDescent="0.3">
      <c r="I5524" s="231"/>
      <c r="J5524" s="231"/>
    </row>
    <row r="5525" spans="9:10" x14ac:dyDescent="0.3">
      <c r="I5525" s="231"/>
      <c r="J5525" s="231"/>
    </row>
    <row r="5526" spans="9:10" x14ac:dyDescent="0.3">
      <c r="I5526" s="231"/>
      <c r="J5526" s="231"/>
    </row>
    <row r="5527" spans="9:10" x14ac:dyDescent="0.3">
      <c r="I5527" s="231"/>
      <c r="J5527" s="231"/>
    </row>
    <row r="5528" spans="9:10" x14ac:dyDescent="0.3">
      <c r="I5528" s="231"/>
      <c r="J5528" s="231"/>
    </row>
    <row r="5529" spans="9:10" x14ac:dyDescent="0.3">
      <c r="I5529" s="231"/>
      <c r="J5529" s="231"/>
    </row>
    <row r="5530" spans="9:10" x14ac:dyDescent="0.3">
      <c r="I5530" s="231"/>
      <c r="J5530" s="231"/>
    </row>
    <row r="5531" spans="9:10" x14ac:dyDescent="0.3">
      <c r="I5531" s="231"/>
      <c r="J5531" s="231"/>
    </row>
    <row r="5532" spans="9:10" x14ac:dyDescent="0.3">
      <c r="I5532" s="231"/>
      <c r="J5532" s="231"/>
    </row>
    <row r="5533" spans="9:10" x14ac:dyDescent="0.3">
      <c r="I5533" s="231"/>
      <c r="J5533" s="231"/>
    </row>
    <row r="5534" spans="9:10" x14ac:dyDescent="0.3">
      <c r="I5534" s="231"/>
      <c r="J5534" s="231"/>
    </row>
    <row r="5535" spans="9:10" x14ac:dyDescent="0.3">
      <c r="I5535" s="231"/>
      <c r="J5535" s="231"/>
    </row>
    <row r="5536" spans="9:10" x14ac:dyDescent="0.3">
      <c r="I5536" s="231"/>
      <c r="J5536" s="231"/>
    </row>
    <row r="5537" spans="9:10" x14ac:dyDescent="0.3">
      <c r="I5537" s="231"/>
      <c r="J5537" s="231"/>
    </row>
    <row r="5538" spans="9:10" x14ac:dyDescent="0.3">
      <c r="I5538" s="231"/>
      <c r="J5538" s="231"/>
    </row>
    <row r="5539" spans="9:10" x14ac:dyDescent="0.3">
      <c r="I5539" s="231"/>
      <c r="J5539" s="231"/>
    </row>
    <row r="5540" spans="9:10" x14ac:dyDescent="0.3">
      <c r="I5540" s="231"/>
      <c r="J5540" s="231"/>
    </row>
    <row r="5541" spans="9:10" x14ac:dyDescent="0.3">
      <c r="I5541" s="231"/>
      <c r="J5541" s="231"/>
    </row>
    <row r="5542" spans="9:10" x14ac:dyDescent="0.3">
      <c r="I5542" s="231"/>
      <c r="J5542" s="231"/>
    </row>
    <row r="5543" spans="9:10" x14ac:dyDescent="0.3">
      <c r="I5543" s="231"/>
      <c r="J5543" s="231"/>
    </row>
    <row r="5544" spans="9:10" x14ac:dyDescent="0.3">
      <c r="I5544" s="231"/>
      <c r="J5544" s="231"/>
    </row>
    <row r="5545" spans="9:10" x14ac:dyDescent="0.3">
      <c r="I5545" s="231"/>
      <c r="J5545" s="231"/>
    </row>
    <row r="5546" spans="9:10" x14ac:dyDescent="0.3">
      <c r="I5546" s="231"/>
      <c r="J5546" s="231"/>
    </row>
    <row r="5547" spans="9:10" x14ac:dyDescent="0.3">
      <c r="I5547" s="231"/>
      <c r="J5547" s="231"/>
    </row>
    <row r="5548" spans="9:10" x14ac:dyDescent="0.3">
      <c r="I5548" s="231"/>
      <c r="J5548" s="231"/>
    </row>
    <row r="5549" spans="9:10" x14ac:dyDescent="0.3">
      <c r="I5549" s="231"/>
      <c r="J5549" s="231"/>
    </row>
    <row r="5550" spans="9:10" x14ac:dyDescent="0.3">
      <c r="I5550" s="231"/>
      <c r="J5550" s="231"/>
    </row>
    <row r="5551" spans="9:10" x14ac:dyDescent="0.3">
      <c r="I5551" s="231"/>
      <c r="J5551" s="231"/>
    </row>
    <row r="5552" spans="9:10" x14ac:dyDescent="0.3">
      <c r="I5552" s="231"/>
      <c r="J5552" s="231"/>
    </row>
    <row r="5553" spans="9:10" x14ac:dyDescent="0.3">
      <c r="I5553" s="231"/>
      <c r="J5553" s="231"/>
    </row>
    <row r="5554" spans="9:10" x14ac:dyDescent="0.3">
      <c r="I5554" s="231"/>
      <c r="J5554" s="231"/>
    </row>
    <row r="5555" spans="9:10" x14ac:dyDescent="0.3">
      <c r="I5555" s="231"/>
      <c r="J5555" s="231"/>
    </row>
    <row r="5556" spans="9:10" x14ac:dyDescent="0.3">
      <c r="I5556" s="231"/>
      <c r="J5556" s="231"/>
    </row>
    <row r="5557" spans="9:10" x14ac:dyDescent="0.3">
      <c r="I5557" s="231"/>
      <c r="J5557" s="231"/>
    </row>
    <row r="5558" spans="9:10" x14ac:dyDescent="0.3">
      <c r="I5558" s="231"/>
      <c r="J5558" s="231"/>
    </row>
    <row r="5559" spans="9:10" x14ac:dyDescent="0.3">
      <c r="I5559" s="231"/>
      <c r="J5559" s="231"/>
    </row>
    <row r="5560" spans="9:10" x14ac:dyDescent="0.3">
      <c r="I5560" s="231"/>
      <c r="J5560" s="231"/>
    </row>
    <row r="5561" spans="9:10" x14ac:dyDescent="0.3">
      <c r="I5561" s="231"/>
      <c r="J5561" s="231"/>
    </row>
    <row r="5562" spans="9:10" x14ac:dyDescent="0.3">
      <c r="I5562" s="231"/>
      <c r="J5562" s="231"/>
    </row>
    <row r="5563" spans="9:10" x14ac:dyDescent="0.3">
      <c r="I5563" s="231"/>
      <c r="J5563" s="231"/>
    </row>
    <row r="5564" spans="9:10" x14ac:dyDescent="0.3">
      <c r="I5564" s="231"/>
      <c r="J5564" s="231"/>
    </row>
    <row r="5565" spans="9:10" x14ac:dyDescent="0.3">
      <c r="I5565" s="231"/>
      <c r="J5565" s="231"/>
    </row>
    <row r="5566" spans="9:10" x14ac:dyDescent="0.3">
      <c r="I5566" s="231"/>
      <c r="J5566" s="231"/>
    </row>
    <row r="5567" spans="9:10" x14ac:dyDescent="0.3">
      <c r="I5567" s="231"/>
      <c r="J5567" s="231"/>
    </row>
    <row r="5568" spans="9:10" x14ac:dyDescent="0.3">
      <c r="I5568" s="231"/>
      <c r="J5568" s="231"/>
    </row>
    <row r="5569" spans="9:10" x14ac:dyDescent="0.3">
      <c r="I5569" s="231"/>
      <c r="J5569" s="231"/>
    </row>
    <row r="5570" spans="9:10" x14ac:dyDescent="0.3">
      <c r="I5570" s="231"/>
      <c r="J5570" s="231"/>
    </row>
    <row r="5571" spans="9:10" x14ac:dyDescent="0.3">
      <c r="I5571" s="231"/>
      <c r="J5571" s="231"/>
    </row>
    <row r="5572" spans="9:10" x14ac:dyDescent="0.3">
      <c r="I5572" s="231"/>
      <c r="J5572" s="231"/>
    </row>
    <row r="5573" spans="9:10" x14ac:dyDescent="0.3">
      <c r="I5573" s="231"/>
      <c r="J5573" s="231"/>
    </row>
    <row r="5574" spans="9:10" x14ac:dyDescent="0.3">
      <c r="I5574" s="231"/>
      <c r="J5574" s="231"/>
    </row>
    <row r="5575" spans="9:10" x14ac:dyDescent="0.3">
      <c r="I5575" s="231"/>
      <c r="J5575" s="231"/>
    </row>
    <row r="5576" spans="9:10" x14ac:dyDescent="0.3">
      <c r="I5576" s="231"/>
      <c r="J5576" s="231"/>
    </row>
    <row r="5577" spans="9:10" x14ac:dyDescent="0.3">
      <c r="I5577" s="231"/>
      <c r="J5577" s="231"/>
    </row>
    <row r="5578" spans="9:10" x14ac:dyDescent="0.3">
      <c r="I5578" s="231"/>
      <c r="J5578" s="231"/>
    </row>
    <row r="5579" spans="9:10" x14ac:dyDescent="0.3">
      <c r="I5579" s="231"/>
      <c r="J5579" s="231"/>
    </row>
    <row r="5580" spans="9:10" x14ac:dyDescent="0.3">
      <c r="I5580" s="231"/>
      <c r="J5580" s="231"/>
    </row>
    <row r="5581" spans="9:10" x14ac:dyDescent="0.3">
      <c r="I5581" s="231"/>
      <c r="J5581" s="231"/>
    </row>
    <row r="5582" spans="9:10" x14ac:dyDescent="0.3">
      <c r="I5582" s="231"/>
      <c r="J5582" s="231"/>
    </row>
    <row r="5583" spans="9:10" x14ac:dyDescent="0.3">
      <c r="I5583" s="231"/>
      <c r="J5583" s="231"/>
    </row>
    <row r="5584" spans="9:10" x14ac:dyDescent="0.3">
      <c r="I5584" s="231"/>
      <c r="J5584" s="231"/>
    </row>
    <row r="5585" spans="9:10" x14ac:dyDescent="0.3">
      <c r="I5585" s="231"/>
      <c r="J5585" s="231"/>
    </row>
    <row r="5586" spans="9:10" x14ac:dyDescent="0.3">
      <c r="I5586" s="231"/>
      <c r="J5586" s="231"/>
    </row>
    <row r="5587" spans="9:10" x14ac:dyDescent="0.3">
      <c r="I5587" s="231"/>
      <c r="J5587" s="231"/>
    </row>
    <row r="5588" spans="9:10" x14ac:dyDescent="0.3">
      <c r="I5588" s="231"/>
      <c r="J5588" s="231"/>
    </row>
    <row r="5589" spans="9:10" x14ac:dyDescent="0.3">
      <c r="I5589" s="231"/>
      <c r="J5589" s="231"/>
    </row>
    <row r="5590" spans="9:10" x14ac:dyDescent="0.3">
      <c r="I5590" s="231"/>
      <c r="J5590" s="231"/>
    </row>
    <row r="5591" spans="9:10" x14ac:dyDescent="0.3">
      <c r="I5591" s="231"/>
      <c r="J5591" s="231"/>
    </row>
    <row r="5592" spans="9:10" x14ac:dyDescent="0.3">
      <c r="I5592" s="231"/>
      <c r="J5592" s="231"/>
    </row>
    <row r="5593" spans="9:10" x14ac:dyDescent="0.3">
      <c r="I5593" s="231"/>
      <c r="J5593" s="231"/>
    </row>
    <row r="5594" spans="9:10" x14ac:dyDescent="0.3">
      <c r="I5594" s="231"/>
      <c r="J5594" s="231"/>
    </row>
    <row r="5595" spans="9:10" x14ac:dyDescent="0.3">
      <c r="I5595" s="231"/>
      <c r="J5595" s="231"/>
    </row>
    <row r="5596" spans="9:10" x14ac:dyDescent="0.3">
      <c r="I5596" s="231"/>
      <c r="J5596" s="231"/>
    </row>
    <row r="5597" spans="9:10" x14ac:dyDescent="0.3">
      <c r="I5597" s="231"/>
      <c r="J5597" s="231"/>
    </row>
    <row r="5598" spans="9:10" x14ac:dyDescent="0.3">
      <c r="I5598" s="231"/>
      <c r="J5598" s="231"/>
    </row>
    <row r="5599" spans="9:10" x14ac:dyDescent="0.3">
      <c r="I5599" s="231"/>
      <c r="J5599" s="231"/>
    </row>
    <row r="5600" spans="9:10" x14ac:dyDescent="0.3">
      <c r="I5600" s="231"/>
      <c r="J5600" s="231"/>
    </row>
    <row r="5601" spans="9:10" x14ac:dyDescent="0.3">
      <c r="I5601" s="231"/>
      <c r="J5601" s="231"/>
    </row>
    <row r="5602" spans="9:10" x14ac:dyDescent="0.3">
      <c r="I5602" s="231"/>
      <c r="J5602" s="231"/>
    </row>
    <row r="5603" spans="9:10" x14ac:dyDescent="0.3">
      <c r="I5603" s="231"/>
      <c r="J5603" s="231"/>
    </row>
    <row r="5604" spans="9:10" x14ac:dyDescent="0.3">
      <c r="I5604" s="231"/>
      <c r="J5604" s="231"/>
    </row>
    <row r="5605" spans="9:10" x14ac:dyDescent="0.3">
      <c r="I5605" s="231"/>
      <c r="J5605" s="231"/>
    </row>
    <row r="5606" spans="9:10" x14ac:dyDescent="0.3">
      <c r="I5606" s="231"/>
      <c r="J5606" s="231"/>
    </row>
    <row r="5607" spans="9:10" x14ac:dyDescent="0.3">
      <c r="I5607" s="231"/>
      <c r="J5607" s="231"/>
    </row>
    <row r="5608" spans="9:10" x14ac:dyDescent="0.3">
      <c r="I5608" s="231"/>
      <c r="J5608" s="231"/>
    </row>
    <row r="5609" spans="9:10" x14ac:dyDescent="0.3">
      <c r="I5609" s="231"/>
      <c r="J5609" s="231"/>
    </row>
    <row r="5610" spans="9:10" x14ac:dyDescent="0.3">
      <c r="I5610" s="231"/>
      <c r="J5610" s="231"/>
    </row>
    <row r="5611" spans="9:10" x14ac:dyDescent="0.3">
      <c r="I5611" s="231"/>
      <c r="J5611" s="231"/>
    </row>
    <row r="5612" spans="9:10" x14ac:dyDescent="0.3">
      <c r="I5612" s="231"/>
      <c r="J5612" s="231"/>
    </row>
    <row r="5613" spans="9:10" x14ac:dyDescent="0.3">
      <c r="I5613" s="231"/>
      <c r="J5613" s="231"/>
    </row>
    <row r="5614" spans="9:10" x14ac:dyDescent="0.3">
      <c r="I5614" s="231"/>
      <c r="J5614" s="231"/>
    </row>
    <row r="5615" spans="9:10" x14ac:dyDescent="0.3">
      <c r="I5615" s="231"/>
      <c r="J5615" s="231"/>
    </row>
    <row r="5616" spans="9:10" x14ac:dyDescent="0.3">
      <c r="I5616" s="231"/>
      <c r="J5616" s="231"/>
    </row>
    <row r="5617" spans="9:10" x14ac:dyDescent="0.3">
      <c r="I5617" s="231"/>
      <c r="J5617" s="231"/>
    </row>
    <row r="5618" spans="9:10" x14ac:dyDescent="0.3">
      <c r="I5618" s="231"/>
      <c r="J5618" s="231"/>
    </row>
    <row r="5619" spans="9:10" x14ac:dyDescent="0.3">
      <c r="I5619" s="231"/>
      <c r="J5619" s="231"/>
    </row>
    <row r="5620" spans="9:10" x14ac:dyDescent="0.3">
      <c r="I5620" s="231"/>
      <c r="J5620" s="231"/>
    </row>
    <row r="5621" spans="9:10" x14ac:dyDescent="0.3">
      <c r="I5621" s="231"/>
      <c r="J5621" s="231"/>
    </row>
    <row r="5622" spans="9:10" x14ac:dyDescent="0.3">
      <c r="I5622" s="231"/>
      <c r="J5622" s="231"/>
    </row>
    <row r="5623" spans="9:10" x14ac:dyDescent="0.3">
      <c r="I5623" s="231"/>
      <c r="J5623" s="231"/>
    </row>
    <row r="5624" spans="9:10" x14ac:dyDescent="0.3">
      <c r="I5624" s="231"/>
      <c r="J5624" s="231"/>
    </row>
    <row r="5625" spans="9:10" x14ac:dyDescent="0.3">
      <c r="I5625" s="231"/>
      <c r="J5625" s="231"/>
    </row>
    <row r="5626" spans="9:10" x14ac:dyDescent="0.3">
      <c r="I5626" s="231"/>
      <c r="J5626" s="231"/>
    </row>
    <row r="5627" spans="9:10" x14ac:dyDescent="0.3">
      <c r="I5627" s="231"/>
      <c r="J5627" s="231"/>
    </row>
    <row r="5628" spans="9:10" x14ac:dyDescent="0.3">
      <c r="I5628" s="231"/>
      <c r="J5628" s="231"/>
    </row>
    <row r="5629" spans="9:10" x14ac:dyDescent="0.3">
      <c r="I5629" s="231"/>
      <c r="J5629" s="231"/>
    </row>
    <row r="5630" spans="9:10" x14ac:dyDescent="0.3">
      <c r="I5630" s="231"/>
      <c r="J5630" s="231"/>
    </row>
    <row r="5631" spans="9:10" x14ac:dyDescent="0.3">
      <c r="I5631" s="231"/>
      <c r="J5631" s="231"/>
    </row>
    <row r="5632" spans="9:10" x14ac:dyDescent="0.3">
      <c r="I5632" s="231"/>
      <c r="J5632" s="231"/>
    </row>
    <row r="5633" spans="9:10" x14ac:dyDescent="0.3">
      <c r="I5633" s="231"/>
      <c r="J5633" s="231"/>
    </row>
    <row r="5634" spans="9:10" x14ac:dyDescent="0.3">
      <c r="I5634" s="231"/>
      <c r="J5634" s="231"/>
    </row>
    <row r="5635" spans="9:10" x14ac:dyDescent="0.3">
      <c r="I5635" s="231"/>
      <c r="J5635" s="231"/>
    </row>
    <row r="5636" spans="9:10" x14ac:dyDescent="0.3">
      <c r="I5636" s="231"/>
      <c r="J5636" s="231"/>
    </row>
    <row r="5637" spans="9:10" x14ac:dyDescent="0.3">
      <c r="I5637" s="231"/>
      <c r="J5637" s="231"/>
    </row>
    <row r="5638" spans="9:10" x14ac:dyDescent="0.3">
      <c r="I5638" s="231"/>
      <c r="J5638" s="231"/>
    </row>
    <row r="5639" spans="9:10" x14ac:dyDescent="0.3">
      <c r="I5639" s="231"/>
      <c r="J5639" s="231"/>
    </row>
    <row r="5640" spans="9:10" x14ac:dyDescent="0.3">
      <c r="I5640" s="231"/>
      <c r="J5640" s="231"/>
    </row>
    <row r="5641" spans="9:10" x14ac:dyDescent="0.3">
      <c r="I5641" s="231"/>
      <c r="J5641" s="231"/>
    </row>
    <row r="5642" spans="9:10" x14ac:dyDescent="0.3">
      <c r="I5642" s="231"/>
      <c r="J5642" s="231"/>
    </row>
    <row r="5643" spans="9:10" x14ac:dyDescent="0.3">
      <c r="I5643" s="231"/>
      <c r="J5643" s="231"/>
    </row>
    <row r="5644" spans="9:10" x14ac:dyDescent="0.3">
      <c r="I5644" s="231"/>
      <c r="J5644" s="231"/>
    </row>
    <row r="5645" spans="9:10" x14ac:dyDescent="0.3">
      <c r="I5645" s="231"/>
      <c r="J5645" s="231"/>
    </row>
    <row r="5646" spans="9:10" x14ac:dyDescent="0.3">
      <c r="I5646" s="231"/>
      <c r="J5646" s="231"/>
    </row>
    <row r="5647" spans="9:10" x14ac:dyDescent="0.3">
      <c r="I5647" s="231"/>
      <c r="J5647" s="231"/>
    </row>
    <row r="5648" spans="9:10" x14ac:dyDescent="0.3">
      <c r="I5648" s="231"/>
      <c r="J5648" s="231"/>
    </row>
    <row r="5649" spans="9:10" x14ac:dyDescent="0.3">
      <c r="I5649" s="231"/>
      <c r="J5649" s="231"/>
    </row>
    <row r="5650" spans="9:10" x14ac:dyDescent="0.3">
      <c r="I5650" s="231"/>
      <c r="J5650" s="231"/>
    </row>
    <row r="5651" spans="9:10" x14ac:dyDescent="0.3">
      <c r="I5651" s="231"/>
      <c r="J5651" s="231"/>
    </row>
    <row r="5652" spans="9:10" x14ac:dyDescent="0.3">
      <c r="I5652" s="231"/>
      <c r="J5652" s="231"/>
    </row>
    <row r="5653" spans="9:10" x14ac:dyDescent="0.3">
      <c r="I5653" s="231"/>
      <c r="J5653" s="231"/>
    </row>
    <row r="5654" spans="9:10" x14ac:dyDescent="0.3">
      <c r="I5654" s="231"/>
      <c r="J5654" s="231"/>
    </row>
    <row r="5655" spans="9:10" x14ac:dyDescent="0.3">
      <c r="I5655" s="231"/>
      <c r="J5655" s="231"/>
    </row>
    <row r="5656" spans="9:10" x14ac:dyDescent="0.3">
      <c r="I5656" s="231"/>
      <c r="J5656" s="231"/>
    </row>
    <row r="5657" spans="9:10" x14ac:dyDescent="0.3">
      <c r="I5657" s="231"/>
      <c r="J5657" s="231"/>
    </row>
    <row r="5658" spans="9:10" x14ac:dyDescent="0.3">
      <c r="I5658" s="231"/>
      <c r="J5658" s="231"/>
    </row>
    <row r="5659" spans="9:10" x14ac:dyDescent="0.3">
      <c r="I5659" s="231"/>
      <c r="J5659" s="231"/>
    </row>
    <row r="5660" spans="9:10" x14ac:dyDescent="0.3">
      <c r="I5660" s="231"/>
      <c r="J5660" s="231"/>
    </row>
    <row r="5661" spans="9:10" x14ac:dyDescent="0.3">
      <c r="I5661" s="231"/>
      <c r="J5661" s="231"/>
    </row>
    <row r="5662" spans="9:10" x14ac:dyDescent="0.3">
      <c r="I5662" s="231"/>
      <c r="J5662" s="231"/>
    </row>
    <row r="5663" spans="9:10" x14ac:dyDescent="0.3">
      <c r="I5663" s="231"/>
      <c r="J5663" s="231"/>
    </row>
    <row r="5664" spans="9:10" x14ac:dyDescent="0.3">
      <c r="I5664" s="231"/>
      <c r="J5664" s="231"/>
    </row>
    <row r="5665" spans="9:10" x14ac:dyDescent="0.3">
      <c r="I5665" s="231"/>
      <c r="J5665" s="231"/>
    </row>
    <row r="5666" spans="9:10" x14ac:dyDescent="0.3">
      <c r="I5666" s="231"/>
      <c r="J5666" s="231"/>
    </row>
    <row r="5667" spans="9:10" x14ac:dyDescent="0.3">
      <c r="I5667" s="231"/>
      <c r="J5667" s="231"/>
    </row>
    <row r="5668" spans="9:10" x14ac:dyDescent="0.3">
      <c r="I5668" s="231"/>
      <c r="J5668" s="231"/>
    </row>
    <row r="5669" spans="9:10" x14ac:dyDescent="0.3">
      <c r="I5669" s="231"/>
      <c r="J5669" s="231"/>
    </row>
    <row r="5670" spans="9:10" x14ac:dyDescent="0.3">
      <c r="I5670" s="231"/>
      <c r="J5670" s="231"/>
    </row>
    <row r="5671" spans="9:10" x14ac:dyDescent="0.3">
      <c r="I5671" s="231"/>
      <c r="J5671" s="231"/>
    </row>
    <row r="5672" spans="9:10" x14ac:dyDescent="0.3">
      <c r="I5672" s="231"/>
      <c r="J5672" s="231"/>
    </row>
    <row r="5673" spans="9:10" x14ac:dyDescent="0.3">
      <c r="I5673" s="231"/>
      <c r="J5673" s="231"/>
    </row>
    <row r="5674" spans="9:10" x14ac:dyDescent="0.3">
      <c r="I5674" s="231"/>
      <c r="J5674" s="231"/>
    </row>
    <row r="5675" spans="9:10" x14ac:dyDescent="0.3">
      <c r="I5675" s="231"/>
      <c r="J5675" s="231"/>
    </row>
    <row r="5676" spans="9:10" x14ac:dyDescent="0.3">
      <c r="I5676" s="231"/>
      <c r="J5676" s="231"/>
    </row>
    <row r="5677" spans="9:10" x14ac:dyDescent="0.3">
      <c r="I5677" s="231"/>
      <c r="J5677" s="231"/>
    </row>
    <row r="5678" spans="9:10" x14ac:dyDescent="0.3">
      <c r="I5678" s="231"/>
      <c r="J5678" s="231"/>
    </row>
    <row r="5679" spans="9:10" x14ac:dyDescent="0.3">
      <c r="I5679" s="231"/>
      <c r="J5679" s="231"/>
    </row>
    <row r="5680" spans="9:10" x14ac:dyDescent="0.3">
      <c r="I5680" s="231"/>
      <c r="J5680" s="231"/>
    </row>
    <row r="5681" spans="9:10" x14ac:dyDescent="0.3">
      <c r="I5681" s="231"/>
      <c r="J5681" s="231"/>
    </row>
    <row r="5682" spans="9:10" x14ac:dyDescent="0.3">
      <c r="I5682" s="231"/>
      <c r="J5682" s="231"/>
    </row>
    <row r="5683" spans="9:10" x14ac:dyDescent="0.3">
      <c r="I5683" s="231"/>
      <c r="J5683" s="231"/>
    </row>
    <row r="5684" spans="9:10" x14ac:dyDescent="0.3">
      <c r="I5684" s="231"/>
      <c r="J5684" s="231"/>
    </row>
    <row r="5685" spans="9:10" x14ac:dyDescent="0.3">
      <c r="I5685" s="231"/>
      <c r="J5685" s="231"/>
    </row>
    <row r="5686" spans="9:10" x14ac:dyDescent="0.3">
      <c r="I5686" s="231"/>
      <c r="J5686" s="231"/>
    </row>
    <row r="5687" spans="9:10" x14ac:dyDescent="0.3">
      <c r="I5687" s="231"/>
      <c r="J5687" s="231"/>
    </row>
    <row r="5688" spans="9:10" x14ac:dyDescent="0.3">
      <c r="I5688" s="231"/>
      <c r="J5688" s="231"/>
    </row>
    <row r="5689" spans="9:10" x14ac:dyDescent="0.3">
      <c r="I5689" s="231"/>
      <c r="J5689" s="231"/>
    </row>
    <row r="5690" spans="9:10" x14ac:dyDescent="0.3">
      <c r="I5690" s="231"/>
      <c r="J5690" s="231"/>
    </row>
    <row r="5691" spans="9:10" x14ac:dyDescent="0.3">
      <c r="I5691" s="231"/>
      <c r="J5691" s="231"/>
    </row>
    <row r="5692" spans="9:10" x14ac:dyDescent="0.3">
      <c r="I5692" s="231"/>
      <c r="J5692" s="231"/>
    </row>
    <row r="5693" spans="9:10" x14ac:dyDescent="0.3">
      <c r="I5693" s="231"/>
      <c r="J5693" s="231"/>
    </row>
    <row r="5694" spans="9:10" x14ac:dyDescent="0.3">
      <c r="I5694" s="231"/>
      <c r="J5694" s="231"/>
    </row>
    <row r="5695" spans="9:10" x14ac:dyDescent="0.3">
      <c r="I5695" s="231"/>
      <c r="J5695" s="231"/>
    </row>
    <row r="5696" spans="9:10" x14ac:dyDescent="0.3">
      <c r="I5696" s="231"/>
      <c r="J5696" s="231"/>
    </row>
    <row r="5697" spans="9:10" x14ac:dyDescent="0.3">
      <c r="I5697" s="231"/>
      <c r="J5697" s="231"/>
    </row>
    <row r="5698" spans="9:10" x14ac:dyDescent="0.3">
      <c r="I5698" s="231"/>
      <c r="J5698" s="231"/>
    </row>
    <row r="5699" spans="9:10" x14ac:dyDescent="0.3">
      <c r="I5699" s="231"/>
      <c r="J5699" s="231"/>
    </row>
    <row r="5700" spans="9:10" x14ac:dyDescent="0.3">
      <c r="I5700" s="231"/>
      <c r="J5700" s="231"/>
    </row>
    <row r="5701" spans="9:10" x14ac:dyDescent="0.3">
      <c r="I5701" s="231"/>
      <c r="J5701" s="231"/>
    </row>
    <row r="5702" spans="9:10" x14ac:dyDescent="0.3">
      <c r="I5702" s="231"/>
      <c r="J5702" s="231"/>
    </row>
    <row r="5703" spans="9:10" x14ac:dyDescent="0.3">
      <c r="I5703" s="231"/>
      <c r="J5703" s="231"/>
    </row>
    <row r="5704" spans="9:10" x14ac:dyDescent="0.3">
      <c r="I5704" s="231"/>
      <c r="J5704" s="231"/>
    </row>
    <row r="5705" spans="9:10" x14ac:dyDescent="0.3">
      <c r="I5705" s="231"/>
      <c r="J5705" s="231"/>
    </row>
    <row r="5706" spans="9:10" x14ac:dyDescent="0.3">
      <c r="I5706" s="231"/>
      <c r="J5706" s="231"/>
    </row>
    <row r="5707" spans="9:10" x14ac:dyDescent="0.3">
      <c r="I5707" s="231"/>
      <c r="J5707" s="231"/>
    </row>
    <row r="5708" spans="9:10" x14ac:dyDescent="0.3">
      <c r="I5708" s="231"/>
      <c r="J5708" s="231"/>
    </row>
    <row r="5709" spans="9:10" x14ac:dyDescent="0.3">
      <c r="I5709" s="231"/>
      <c r="J5709" s="231"/>
    </row>
    <row r="5710" spans="9:10" x14ac:dyDescent="0.3">
      <c r="I5710" s="231"/>
      <c r="J5710" s="231"/>
    </row>
    <row r="5711" spans="9:10" x14ac:dyDescent="0.3">
      <c r="I5711" s="231"/>
      <c r="J5711" s="231"/>
    </row>
    <row r="5712" spans="9:10" x14ac:dyDescent="0.3">
      <c r="I5712" s="231"/>
      <c r="J5712" s="231"/>
    </row>
    <row r="5713" spans="9:10" x14ac:dyDescent="0.3">
      <c r="I5713" s="231"/>
      <c r="J5713" s="231"/>
    </row>
    <row r="5714" spans="9:10" x14ac:dyDescent="0.3">
      <c r="I5714" s="231"/>
      <c r="J5714" s="231"/>
    </row>
    <row r="5715" spans="9:10" x14ac:dyDescent="0.3">
      <c r="I5715" s="231"/>
      <c r="J5715" s="231"/>
    </row>
    <row r="5716" spans="9:10" x14ac:dyDescent="0.3">
      <c r="I5716" s="231"/>
      <c r="J5716" s="231"/>
    </row>
    <row r="5717" spans="9:10" x14ac:dyDescent="0.3">
      <c r="I5717" s="231"/>
      <c r="J5717" s="231"/>
    </row>
    <row r="5718" spans="9:10" x14ac:dyDescent="0.3">
      <c r="I5718" s="231"/>
      <c r="J5718" s="231"/>
    </row>
    <row r="5719" spans="9:10" x14ac:dyDescent="0.3">
      <c r="I5719" s="231"/>
      <c r="J5719" s="231"/>
    </row>
    <row r="5720" spans="9:10" x14ac:dyDescent="0.3">
      <c r="I5720" s="231"/>
      <c r="J5720" s="231"/>
    </row>
    <row r="5721" spans="9:10" x14ac:dyDescent="0.3">
      <c r="I5721" s="231"/>
      <c r="J5721" s="231"/>
    </row>
    <row r="5722" spans="9:10" x14ac:dyDescent="0.3">
      <c r="I5722" s="231"/>
      <c r="J5722" s="231"/>
    </row>
    <row r="5723" spans="9:10" x14ac:dyDescent="0.3">
      <c r="I5723" s="231"/>
      <c r="J5723" s="231"/>
    </row>
    <row r="5724" spans="9:10" x14ac:dyDescent="0.3">
      <c r="I5724" s="231"/>
      <c r="J5724" s="231"/>
    </row>
    <row r="5725" spans="9:10" x14ac:dyDescent="0.3">
      <c r="I5725" s="231"/>
      <c r="J5725" s="231"/>
    </row>
    <row r="5726" spans="9:10" x14ac:dyDescent="0.3">
      <c r="I5726" s="231"/>
      <c r="J5726" s="231"/>
    </row>
    <row r="5727" spans="9:10" x14ac:dyDescent="0.3">
      <c r="I5727" s="231"/>
      <c r="J5727" s="231"/>
    </row>
    <row r="5728" spans="9:10" x14ac:dyDescent="0.3">
      <c r="I5728" s="231"/>
      <c r="J5728" s="231"/>
    </row>
    <row r="5729" spans="9:10" x14ac:dyDescent="0.3">
      <c r="I5729" s="231"/>
      <c r="J5729" s="231"/>
    </row>
    <row r="5730" spans="9:10" x14ac:dyDescent="0.3">
      <c r="I5730" s="231"/>
      <c r="J5730" s="231"/>
    </row>
    <row r="5731" spans="9:10" x14ac:dyDescent="0.3">
      <c r="I5731" s="231"/>
      <c r="J5731" s="231"/>
    </row>
    <row r="5732" spans="9:10" x14ac:dyDescent="0.3">
      <c r="I5732" s="231"/>
      <c r="J5732" s="231"/>
    </row>
    <row r="5733" spans="9:10" x14ac:dyDescent="0.3">
      <c r="I5733" s="231"/>
      <c r="J5733" s="231"/>
    </row>
    <row r="5734" spans="9:10" x14ac:dyDescent="0.3">
      <c r="I5734" s="231"/>
      <c r="J5734" s="231"/>
    </row>
    <row r="5735" spans="9:10" x14ac:dyDescent="0.3">
      <c r="I5735" s="231"/>
      <c r="J5735" s="231"/>
    </row>
    <row r="5736" spans="9:10" x14ac:dyDescent="0.3">
      <c r="I5736" s="231"/>
      <c r="J5736" s="231"/>
    </row>
    <row r="5737" spans="9:10" x14ac:dyDescent="0.3">
      <c r="I5737" s="231"/>
      <c r="J5737" s="231"/>
    </row>
    <row r="5738" spans="9:10" x14ac:dyDescent="0.3">
      <c r="I5738" s="231"/>
      <c r="J5738" s="231"/>
    </row>
    <row r="5739" spans="9:10" x14ac:dyDescent="0.3">
      <c r="I5739" s="231"/>
      <c r="J5739" s="231"/>
    </row>
    <row r="5740" spans="9:10" x14ac:dyDescent="0.3">
      <c r="I5740" s="231"/>
      <c r="J5740" s="231"/>
    </row>
    <row r="5741" spans="9:10" x14ac:dyDescent="0.3">
      <c r="I5741" s="231"/>
      <c r="J5741" s="231"/>
    </row>
    <row r="5742" spans="9:10" x14ac:dyDescent="0.3">
      <c r="I5742" s="231"/>
      <c r="J5742" s="231"/>
    </row>
    <row r="5743" spans="9:10" x14ac:dyDescent="0.3">
      <c r="I5743" s="231"/>
      <c r="J5743" s="231"/>
    </row>
    <row r="5744" spans="9:10" x14ac:dyDescent="0.3">
      <c r="I5744" s="231"/>
      <c r="J5744" s="231"/>
    </row>
    <row r="5745" spans="9:10" x14ac:dyDescent="0.3">
      <c r="I5745" s="231"/>
      <c r="J5745" s="231"/>
    </row>
    <row r="5746" spans="9:10" x14ac:dyDescent="0.3">
      <c r="I5746" s="231"/>
      <c r="J5746" s="231"/>
    </row>
    <row r="5747" spans="9:10" x14ac:dyDescent="0.3">
      <c r="I5747" s="231"/>
      <c r="J5747" s="231"/>
    </row>
    <row r="5748" spans="9:10" x14ac:dyDescent="0.3">
      <c r="I5748" s="231"/>
      <c r="J5748" s="231"/>
    </row>
    <row r="5749" spans="9:10" x14ac:dyDescent="0.3">
      <c r="I5749" s="231"/>
      <c r="J5749" s="231"/>
    </row>
    <row r="5750" spans="9:10" x14ac:dyDescent="0.3">
      <c r="I5750" s="231"/>
      <c r="J5750" s="231"/>
    </row>
    <row r="5751" spans="9:10" x14ac:dyDescent="0.3">
      <c r="I5751" s="231"/>
      <c r="J5751" s="231"/>
    </row>
    <row r="5752" spans="9:10" x14ac:dyDescent="0.3">
      <c r="I5752" s="231"/>
      <c r="J5752" s="231"/>
    </row>
    <row r="5753" spans="9:10" x14ac:dyDescent="0.3">
      <c r="I5753" s="231"/>
      <c r="J5753" s="231"/>
    </row>
    <row r="5754" spans="9:10" x14ac:dyDescent="0.3">
      <c r="I5754" s="231"/>
      <c r="J5754" s="231"/>
    </row>
    <row r="5755" spans="9:10" x14ac:dyDescent="0.3">
      <c r="I5755" s="231"/>
      <c r="J5755" s="231"/>
    </row>
    <row r="5756" spans="9:10" x14ac:dyDescent="0.3">
      <c r="I5756" s="231"/>
      <c r="J5756" s="231"/>
    </row>
    <row r="5757" spans="9:10" x14ac:dyDescent="0.3">
      <c r="I5757" s="231"/>
      <c r="J5757" s="231"/>
    </row>
    <row r="5758" spans="9:10" x14ac:dyDescent="0.3">
      <c r="I5758" s="231"/>
      <c r="J5758" s="231"/>
    </row>
    <row r="5759" spans="9:10" x14ac:dyDescent="0.3">
      <c r="I5759" s="231"/>
      <c r="J5759" s="231"/>
    </row>
    <row r="5760" spans="9:10" x14ac:dyDescent="0.3">
      <c r="I5760" s="231"/>
      <c r="J5760" s="231"/>
    </row>
    <row r="5761" spans="9:10" x14ac:dyDescent="0.3">
      <c r="I5761" s="231"/>
      <c r="J5761" s="231"/>
    </row>
    <row r="5762" spans="9:10" x14ac:dyDescent="0.3">
      <c r="I5762" s="231"/>
      <c r="J5762" s="231"/>
    </row>
    <row r="5763" spans="9:10" x14ac:dyDescent="0.3">
      <c r="I5763" s="231"/>
      <c r="J5763" s="231"/>
    </row>
    <row r="5764" spans="9:10" x14ac:dyDescent="0.3">
      <c r="I5764" s="231"/>
      <c r="J5764" s="231"/>
    </row>
    <row r="5765" spans="9:10" x14ac:dyDescent="0.3">
      <c r="I5765" s="231"/>
      <c r="J5765" s="231"/>
    </row>
    <row r="5766" spans="9:10" x14ac:dyDescent="0.3">
      <c r="I5766" s="231"/>
      <c r="J5766" s="231"/>
    </row>
    <row r="5767" spans="9:10" x14ac:dyDescent="0.3">
      <c r="I5767" s="231"/>
      <c r="J5767" s="231"/>
    </row>
    <row r="5768" spans="9:10" x14ac:dyDescent="0.3">
      <c r="I5768" s="231"/>
      <c r="J5768" s="231"/>
    </row>
    <row r="5769" spans="9:10" x14ac:dyDescent="0.3">
      <c r="I5769" s="231"/>
      <c r="J5769" s="231"/>
    </row>
    <row r="5770" spans="9:10" x14ac:dyDescent="0.3">
      <c r="I5770" s="231"/>
      <c r="J5770" s="231"/>
    </row>
    <row r="5771" spans="9:10" x14ac:dyDescent="0.3">
      <c r="I5771" s="231"/>
      <c r="J5771" s="231"/>
    </row>
    <row r="5772" spans="9:10" x14ac:dyDescent="0.3">
      <c r="I5772" s="231"/>
      <c r="J5772" s="231"/>
    </row>
    <row r="5773" spans="9:10" x14ac:dyDescent="0.3">
      <c r="I5773" s="231"/>
      <c r="J5773" s="231"/>
    </row>
    <row r="5774" spans="9:10" x14ac:dyDescent="0.3">
      <c r="I5774" s="231"/>
      <c r="J5774" s="231"/>
    </row>
    <row r="5775" spans="9:10" x14ac:dyDescent="0.3">
      <c r="I5775" s="231"/>
      <c r="J5775" s="231"/>
    </row>
    <row r="5776" spans="9:10" x14ac:dyDescent="0.3">
      <c r="I5776" s="231"/>
      <c r="J5776" s="231"/>
    </row>
    <row r="5777" spans="9:10" x14ac:dyDescent="0.3">
      <c r="I5777" s="231"/>
      <c r="J5777" s="231"/>
    </row>
    <row r="5778" spans="9:10" x14ac:dyDescent="0.3">
      <c r="I5778" s="231"/>
      <c r="J5778" s="231"/>
    </row>
    <row r="5779" spans="9:10" x14ac:dyDescent="0.3">
      <c r="I5779" s="231"/>
      <c r="J5779" s="231"/>
    </row>
    <row r="5780" spans="9:10" x14ac:dyDescent="0.3">
      <c r="I5780" s="231"/>
      <c r="J5780" s="231"/>
    </row>
    <row r="5781" spans="9:10" x14ac:dyDescent="0.3">
      <c r="I5781" s="231"/>
      <c r="J5781" s="231"/>
    </row>
    <row r="5782" spans="9:10" x14ac:dyDescent="0.3">
      <c r="I5782" s="231"/>
      <c r="J5782" s="231"/>
    </row>
    <row r="5783" spans="9:10" x14ac:dyDescent="0.3">
      <c r="I5783" s="231"/>
      <c r="J5783" s="231"/>
    </row>
    <row r="5784" spans="9:10" x14ac:dyDescent="0.3">
      <c r="I5784" s="231"/>
      <c r="J5784" s="231"/>
    </row>
    <row r="5785" spans="9:10" x14ac:dyDescent="0.3">
      <c r="I5785" s="231"/>
      <c r="J5785" s="231"/>
    </row>
    <row r="5786" spans="9:10" x14ac:dyDescent="0.3">
      <c r="I5786" s="231"/>
      <c r="J5786" s="231"/>
    </row>
    <row r="5787" spans="9:10" x14ac:dyDescent="0.3">
      <c r="I5787" s="231"/>
      <c r="J5787" s="231"/>
    </row>
    <row r="5788" spans="9:10" x14ac:dyDescent="0.3">
      <c r="I5788" s="231"/>
      <c r="J5788" s="231"/>
    </row>
    <row r="5789" spans="9:10" x14ac:dyDescent="0.3">
      <c r="I5789" s="231"/>
      <c r="J5789" s="231"/>
    </row>
    <row r="5790" spans="9:10" x14ac:dyDescent="0.3">
      <c r="I5790" s="231"/>
      <c r="J5790" s="231"/>
    </row>
    <row r="5791" spans="9:10" x14ac:dyDescent="0.3">
      <c r="I5791" s="231"/>
      <c r="J5791" s="231"/>
    </row>
    <row r="5792" spans="9:10" x14ac:dyDescent="0.3">
      <c r="I5792" s="231"/>
      <c r="J5792" s="231"/>
    </row>
    <row r="5793" spans="9:10" x14ac:dyDescent="0.3">
      <c r="I5793" s="231"/>
      <c r="J5793" s="231"/>
    </row>
    <row r="5794" spans="9:10" x14ac:dyDescent="0.3">
      <c r="I5794" s="231"/>
      <c r="J5794" s="231"/>
    </row>
    <row r="5795" spans="9:10" x14ac:dyDescent="0.3">
      <c r="I5795" s="231"/>
      <c r="J5795" s="231"/>
    </row>
    <row r="5796" spans="9:10" x14ac:dyDescent="0.3">
      <c r="I5796" s="231"/>
      <c r="J5796" s="231"/>
    </row>
    <row r="5797" spans="9:10" x14ac:dyDescent="0.3">
      <c r="I5797" s="231"/>
      <c r="J5797" s="231"/>
    </row>
    <row r="5798" spans="9:10" x14ac:dyDescent="0.3">
      <c r="I5798" s="231"/>
      <c r="J5798" s="231"/>
    </row>
    <row r="5799" spans="9:10" x14ac:dyDescent="0.3">
      <c r="I5799" s="231"/>
      <c r="J5799" s="231"/>
    </row>
    <row r="5800" spans="9:10" x14ac:dyDescent="0.3">
      <c r="I5800" s="231"/>
      <c r="J5800" s="231"/>
    </row>
    <row r="5801" spans="9:10" x14ac:dyDescent="0.3">
      <c r="I5801" s="231"/>
      <c r="J5801" s="231"/>
    </row>
    <row r="5802" spans="9:10" x14ac:dyDescent="0.3">
      <c r="I5802" s="231"/>
      <c r="J5802" s="231"/>
    </row>
    <row r="5803" spans="9:10" x14ac:dyDescent="0.3">
      <c r="I5803" s="231"/>
      <c r="J5803" s="231"/>
    </row>
    <row r="5804" spans="9:10" x14ac:dyDescent="0.3">
      <c r="I5804" s="231"/>
      <c r="J5804" s="231"/>
    </row>
    <row r="5805" spans="9:10" x14ac:dyDescent="0.3">
      <c r="I5805" s="231"/>
      <c r="J5805" s="231"/>
    </row>
    <row r="5806" spans="9:10" x14ac:dyDescent="0.3">
      <c r="I5806" s="231"/>
      <c r="J5806" s="231"/>
    </row>
    <row r="5807" spans="9:10" x14ac:dyDescent="0.3">
      <c r="I5807" s="231"/>
      <c r="J5807" s="231"/>
    </row>
    <row r="5808" spans="9:10" x14ac:dyDescent="0.3">
      <c r="I5808" s="231"/>
      <c r="J5808" s="231"/>
    </row>
    <row r="5809" spans="9:10" x14ac:dyDescent="0.3">
      <c r="I5809" s="231"/>
      <c r="J5809" s="231"/>
    </row>
    <row r="5810" spans="9:10" x14ac:dyDescent="0.3">
      <c r="I5810" s="231"/>
      <c r="J5810" s="231"/>
    </row>
    <row r="5811" spans="9:10" x14ac:dyDescent="0.3">
      <c r="I5811" s="231"/>
      <c r="J5811" s="231"/>
    </row>
    <row r="5812" spans="9:10" x14ac:dyDescent="0.3">
      <c r="I5812" s="231"/>
      <c r="J5812" s="231"/>
    </row>
    <row r="5813" spans="9:10" x14ac:dyDescent="0.3">
      <c r="I5813" s="231"/>
      <c r="J5813" s="231"/>
    </row>
    <row r="5814" spans="9:10" x14ac:dyDescent="0.3">
      <c r="I5814" s="231"/>
      <c r="J5814" s="231"/>
    </row>
    <row r="5815" spans="9:10" x14ac:dyDescent="0.3">
      <c r="I5815" s="231"/>
      <c r="J5815" s="231"/>
    </row>
    <row r="5816" spans="9:10" x14ac:dyDescent="0.3">
      <c r="I5816" s="231"/>
      <c r="J5816" s="231"/>
    </row>
    <row r="5817" spans="9:10" x14ac:dyDescent="0.3">
      <c r="I5817" s="231"/>
      <c r="J5817" s="231"/>
    </row>
    <row r="5818" spans="9:10" x14ac:dyDescent="0.3">
      <c r="I5818" s="231"/>
      <c r="J5818" s="231"/>
    </row>
    <row r="5819" spans="9:10" x14ac:dyDescent="0.3">
      <c r="I5819" s="231"/>
      <c r="J5819" s="231"/>
    </row>
    <row r="5820" spans="9:10" x14ac:dyDescent="0.3">
      <c r="I5820" s="231"/>
      <c r="J5820" s="231"/>
    </row>
    <row r="5821" spans="9:10" x14ac:dyDescent="0.3">
      <c r="I5821" s="231"/>
      <c r="J5821" s="231"/>
    </row>
    <row r="5822" spans="9:10" x14ac:dyDescent="0.3">
      <c r="I5822" s="231"/>
      <c r="J5822" s="231"/>
    </row>
    <row r="5823" spans="9:10" x14ac:dyDescent="0.3">
      <c r="I5823" s="231"/>
      <c r="J5823" s="231"/>
    </row>
    <row r="5824" spans="9:10" x14ac:dyDescent="0.3">
      <c r="I5824" s="231"/>
      <c r="J5824" s="231"/>
    </row>
    <row r="5825" spans="9:10" x14ac:dyDescent="0.3">
      <c r="I5825" s="231"/>
      <c r="J5825" s="231"/>
    </row>
    <row r="5826" spans="9:10" x14ac:dyDescent="0.3">
      <c r="I5826" s="231"/>
      <c r="J5826" s="231"/>
    </row>
    <row r="5827" spans="9:10" x14ac:dyDescent="0.3">
      <c r="I5827" s="231"/>
      <c r="J5827" s="231"/>
    </row>
    <row r="5828" spans="9:10" x14ac:dyDescent="0.3">
      <c r="I5828" s="231"/>
      <c r="J5828" s="231"/>
    </row>
    <row r="5829" spans="9:10" x14ac:dyDescent="0.3">
      <c r="I5829" s="231"/>
      <c r="J5829" s="231"/>
    </row>
    <row r="5830" spans="9:10" x14ac:dyDescent="0.3">
      <c r="I5830" s="231"/>
      <c r="J5830" s="231"/>
    </row>
    <row r="5831" spans="9:10" x14ac:dyDescent="0.3">
      <c r="I5831" s="231"/>
      <c r="J5831" s="231"/>
    </row>
    <row r="5832" spans="9:10" x14ac:dyDescent="0.3">
      <c r="I5832" s="231"/>
      <c r="J5832" s="231"/>
    </row>
    <row r="5833" spans="9:10" x14ac:dyDescent="0.3">
      <c r="I5833" s="231"/>
      <c r="J5833" s="231"/>
    </row>
    <row r="5834" spans="9:10" x14ac:dyDescent="0.3">
      <c r="I5834" s="231"/>
      <c r="J5834" s="231"/>
    </row>
    <row r="5835" spans="9:10" x14ac:dyDescent="0.3">
      <c r="I5835" s="231"/>
      <c r="J5835" s="231"/>
    </row>
    <row r="5836" spans="9:10" x14ac:dyDescent="0.3">
      <c r="I5836" s="231"/>
      <c r="J5836" s="231"/>
    </row>
    <row r="5837" spans="9:10" x14ac:dyDescent="0.3">
      <c r="I5837" s="231"/>
      <c r="J5837" s="231"/>
    </row>
    <row r="5838" spans="9:10" x14ac:dyDescent="0.3">
      <c r="I5838" s="231"/>
      <c r="J5838" s="231"/>
    </row>
    <row r="5839" spans="9:10" x14ac:dyDescent="0.3">
      <c r="I5839" s="231"/>
      <c r="J5839" s="231"/>
    </row>
    <row r="5840" spans="9:10" x14ac:dyDescent="0.3">
      <c r="I5840" s="231"/>
      <c r="J5840" s="231"/>
    </row>
    <row r="5841" spans="9:10" x14ac:dyDescent="0.3">
      <c r="I5841" s="231"/>
      <c r="J5841" s="231"/>
    </row>
    <row r="5842" spans="9:10" x14ac:dyDescent="0.3">
      <c r="I5842" s="231"/>
      <c r="J5842" s="231"/>
    </row>
    <row r="5843" spans="9:10" x14ac:dyDescent="0.3">
      <c r="I5843" s="231"/>
      <c r="J5843" s="231"/>
    </row>
    <row r="5844" spans="9:10" x14ac:dyDescent="0.3">
      <c r="I5844" s="231"/>
      <c r="J5844" s="231"/>
    </row>
    <row r="5845" spans="9:10" x14ac:dyDescent="0.3">
      <c r="I5845" s="231"/>
      <c r="J5845" s="231"/>
    </row>
    <row r="5846" spans="9:10" x14ac:dyDescent="0.3">
      <c r="I5846" s="231"/>
      <c r="J5846" s="231"/>
    </row>
    <row r="5847" spans="9:10" x14ac:dyDescent="0.3">
      <c r="I5847" s="231"/>
      <c r="J5847" s="231"/>
    </row>
    <row r="5848" spans="9:10" x14ac:dyDescent="0.3">
      <c r="I5848" s="231"/>
      <c r="J5848" s="231"/>
    </row>
    <row r="5849" spans="9:10" x14ac:dyDescent="0.3">
      <c r="I5849" s="231"/>
      <c r="J5849" s="231"/>
    </row>
    <row r="5850" spans="9:10" x14ac:dyDescent="0.3">
      <c r="I5850" s="231"/>
      <c r="J5850" s="231"/>
    </row>
    <row r="5851" spans="9:10" x14ac:dyDescent="0.3">
      <c r="I5851" s="231"/>
      <c r="J5851" s="231"/>
    </row>
    <row r="5852" spans="9:10" x14ac:dyDescent="0.3">
      <c r="I5852" s="231"/>
      <c r="J5852" s="231"/>
    </row>
    <row r="5853" spans="9:10" x14ac:dyDescent="0.3">
      <c r="I5853" s="231"/>
      <c r="J5853" s="231"/>
    </row>
    <row r="5854" spans="9:10" x14ac:dyDescent="0.3">
      <c r="I5854" s="231"/>
      <c r="J5854" s="231"/>
    </row>
    <row r="5855" spans="9:10" x14ac:dyDescent="0.3">
      <c r="I5855" s="231"/>
      <c r="J5855" s="231"/>
    </row>
    <row r="5856" spans="9:10" x14ac:dyDescent="0.3">
      <c r="I5856" s="231"/>
      <c r="J5856" s="231"/>
    </row>
    <row r="5857" spans="9:10" x14ac:dyDescent="0.3">
      <c r="I5857" s="231"/>
      <c r="J5857" s="231"/>
    </row>
    <row r="5858" spans="9:10" x14ac:dyDescent="0.3">
      <c r="I5858" s="231"/>
      <c r="J5858" s="231"/>
    </row>
    <row r="5859" spans="9:10" x14ac:dyDescent="0.3">
      <c r="I5859" s="231"/>
      <c r="J5859" s="231"/>
    </row>
    <row r="5860" spans="9:10" x14ac:dyDescent="0.3">
      <c r="I5860" s="231"/>
      <c r="J5860" s="231"/>
    </row>
    <row r="5861" spans="9:10" x14ac:dyDescent="0.3">
      <c r="I5861" s="231"/>
      <c r="J5861" s="231"/>
    </row>
    <row r="5862" spans="9:10" x14ac:dyDescent="0.3">
      <c r="I5862" s="231"/>
      <c r="J5862" s="231"/>
    </row>
    <row r="5863" spans="9:10" x14ac:dyDescent="0.3">
      <c r="I5863" s="231"/>
      <c r="J5863" s="231"/>
    </row>
    <row r="5864" spans="9:10" x14ac:dyDescent="0.3">
      <c r="I5864" s="231"/>
      <c r="J5864" s="231"/>
    </row>
    <row r="5865" spans="9:10" x14ac:dyDescent="0.3">
      <c r="I5865" s="231"/>
      <c r="J5865" s="231"/>
    </row>
    <row r="5866" spans="9:10" x14ac:dyDescent="0.3">
      <c r="I5866" s="231"/>
      <c r="J5866" s="231"/>
    </row>
    <row r="5867" spans="9:10" x14ac:dyDescent="0.3">
      <c r="I5867" s="231"/>
      <c r="J5867" s="231"/>
    </row>
    <row r="5868" spans="9:10" x14ac:dyDescent="0.3">
      <c r="I5868" s="231"/>
      <c r="J5868" s="231"/>
    </row>
    <row r="5869" spans="9:10" x14ac:dyDescent="0.3">
      <c r="I5869" s="231"/>
      <c r="J5869" s="231"/>
    </row>
    <row r="5870" spans="9:10" x14ac:dyDescent="0.3">
      <c r="I5870" s="231"/>
      <c r="J5870" s="231"/>
    </row>
    <row r="5871" spans="9:10" x14ac:dyDescent="0.3">
      <c r="I5871" s="231"/>
      <c r="J5871" s="231"/>
    </row>
    <row r="5872" spans="9:10" x14ac:dyDescent="0.3">
      <c r="I5872" s="231"/>
      <c r="J5872" s="231"/>
    </row>
    <row r="5873" spans="9:10" x14ac:dyDescent="0.3">
      <c r="I5873" s="231"/>
      <c r="J5873" s="231"/>
    </row>
    <row r="5874" spans="9:10" x14ac:dyDescent="0.3">
      <c r="I5874" s="231"/>
      <c r="J5874" s="231"/>
    </row>
    <row r="5875" spans="9:10" x14ac:dyDescent="0.3">
      <c r="I5875" s="231"/>
      <c r="J5875" s="231"/>
    </row>
    <row r="5876" spans="9:10" x14ac:dyDescent="0.3">
      <c r="I5876" s="231"/>
      <c r="J5876" s="231"/>
    </row>
    <row r="5877" spans="9:10" x14ac:dyDescent="0.3">
      <c r="I5877" s="231"/>
      <c r="J5877" s="231"/>
    </row>
    <row r="5878" spans="9:10" x14ac:dyDescent="0.3">
      <c r="I5878" s="231"/>
      <c r="J5878" s="231"/>
    </row>
    <row r="5879" spans="9:10" x14ac:dyDescent="0.3">
      <c r="I5879" s="231"/>
      <c r="J5879" s="231"/>
    </row>
    <row r="5880" spans="9:10" x14ac:dyDescent="0.3">
      <c r="I5880" s="231"/>
      <c r="J5880" s="231"/>
    </row>
    <row r="5881" spans="9:10" x14ac:dyDescent="0.3">
      <c r="I5881" s="231"/>
      <c r="J5881" s="231"/>
    </row>
    <row r="5882" spans="9:10" x14ac:dyDescent="0.3">
      <c r="I5882" s="231"/>
      <c r="J5882" s="231"/>
    </row>
    <row r="5883" spans="9:10" x14ac:dyDescent="0.3">
      <c r="I5883" s="231"/>
      <c r="J5883" s="231"/>
    </row>
    <row r="5884" spans="9:10" x14ac:dyDescent="0.3">
      <c r="I5884" s="231"/>
      <c r="J5884" s="231"/>
    </row>
    <row r="5885" spans="9:10" x14ac:dyDescent="0.3">
      <c r="I5885" s="231"/>
      <c r="J5885" s="231"/>
    </row>
    <row r="5886" spans="9:10" x14ac:dyDescent="0.3">
      <c r="I5886" s="231"/>
      <c r="J5886" s="231"/>
    </row>
    <row r="5887" spans="9:10" x14ac:dyDescent="0.3">
      <c r="I5887" s="231"/>
      <c r="J5887" s="231"/>
    </row>
    <row r="5888" spans="9:10" x14ac:dyDescent="0.3">
      <c r="I5888" s="231"/>
      <c r="J5888" s="231"/>
    </row>
    <row r="5889" spans="9:10" x14ac:dyDescent="0.3">
      <c r="I5889" s="231"/>
      <c r="J5889" s="231"/>
    </row>
    <row r="5890" spans="9:10" x14ac:dyDescent="0.3">
      <c r="I5890" s="231"/>
      <c r="J5890" s="231"/>
    </row>
    <row r="5891" spans="9:10" x14ac:dyDescent="0.3">
      <c r="I5891" s="231"/>
      <c r="J5891" s="231"/>
    </row>
    <row r="5892" spans="9:10" x14ac:dyDescent="0.3">
      <c r="I5892" s="231"/>
      <c r="J5892" s="231"/>
    </row>
    <row r="5893" spans="9:10" x14ac:dyDescent="0.3">
      <c r="I5893" s="231"/>
      <c r="J5893" s="231"/>
    </row>
    <row r="5894" spans="9:10" x14ac:dyDescent="0.3">
      <c r="I5894" s="231"/>
      <c r="J5894" s="231"/>
    </row>
    <row r="5895" spans="9:10" x14ac:dyDescent="0.3">
      <c r="I5895" s="231"/>
      <c r="J5895" s="231"/>
    </row>
    <row r="5896" spans="9:10" x14ac:dyDescent="0.3">
      <c r="I5896" s="231"/>
      <c r="J5896" s="231"/>
    </row>
    <row r="5897" spans="9:10" x14ac:dyDescent="0.3">
      <c r="I5897" s="231"/>
      <c r="J5897" s="231"/>
    </row>
    <row r="5898" spans="9:10" x14ac:dyDescent="0.3">
      <c r="I5898" s="231"/>
      <c r="J5898" s="231"/>
    </row>
    <row r="5899" spans="9:10" x14ac:dyDescent="0.3">
      <c r="I5899" s="231"/>
      <c r="J5899" s="231"/>
    </row>
    <row r="5900" spans="9:10" x14ac:dyDescent="0.3">
      <c r="I5900" s="231"/>
      <c r="J5900" s="231"/>
    </row>
    <row r="5901" spans="9:10" x14ac:dyDescent="0.3">
      <c r="I5901" s="231"/>
      <c r="J5901" s="231"/>
    </row>
    <row r="5902" spans="9:10" x14ac:dyDescent="0.3">
      <c r="I5902" s="231"/>
      <c r="J5902" s="231"/>
    </row>
    <row r="5903" spans="9:10" x14ac:dyDescent="0.3">
      <c r="I5903" s="231"/>
      <c r="J5903" s="231"/>
    </row>
    <row r="5904" spans="9:10" x14ac:dyDescent="0.3">
      <c r="I5904" s="231"/>
      <c r="J5904" s="231"/>
    </row>
    <row r="5905" spans="9:10" x14ac:dyDescent="0.3">
      <c r="I5905" s="231"/>
      <c r="J5905" s="231"/>
    </row>
    <row r="5906" spans="9:10" x14ac:dyDescent="0.3">
      <c r="I5906" s="231"/>
      <c r="J5906" s="231"/>
    </row>
    <row r="5907" spans="9:10" x14ac:dyDescent="0.3">
      <c r="I5907" s="231"/>
      <c r="J5907" s="231"/>
    </row>
    <row r="5908" spans="9:10" x14ac:dyDescent="0.3">
      <c r="I5908" s="231"/>
      <c r="J5908" s="231"/>
    </row>
    <row r="5909" spans="9:10" x14ac:dyDescent="0.3">
      <c r="I5909" s="231"/>
      <c r="J5909" s="231"/>
    </row>
    <row r="5910" spans="9:10" x14ac:dyDescent="0.3">
      <c r="I5910" s="231"/>
      <c r="J5910" s="231"/>
    </row>
    <row r="5911" spans="9:10" x14ac:dyDescent="0.3">
      <c r="I5911" s="231"/>
      <c r="J5911" s="231"/>
    </row>
    <row r="5912" spans="9:10" x14ac:dyDescent="0.3">
      <c r="I5912" s="231"/>
      <c r="J5912" s="231"/>
    </row>
    <row r="5913" spans="9:10" x14ac:dyDescent="0.3">
      <c r="I5913" s="231"/>
      <c r="J5913" s="231"/>
    </row>
    <row r="5914" spans="9:10" x14ac:dyDescent="0.3">
      <c r="I5914" s="231"/>
      <c r="J5914" s="231"/>
    </row>
    <row r="5915" spans="9:10" x14ac:dyDescent="0.3">
      <c r="I5915" s="231"/>
      <c r="J5915" s="231"/>
    </row>
    <row r="5916" spans="9:10" x14ac:dyDescent="0.3">
      <c r="I5916" s="231"/>
      <c r="J5916" s="231"/>
    </row>
    <row r="5917" spans="9:10" x14ac:dyDescent="0.3">
      <c r="I5917" s="231"/>
      <c r="J5917" s="231"/>
    </row>
    <row r="5918" spans="9:10" x14ac:dyDescent="0.3">
      <c r="I5918" s="231"/>
      <c r="J5918" s="231"/>
    </row>
    <row r="5919" spans="9:10" x14ac:dyDescent="0.3">
      <c r="I5919" s="231"/>
      <c r="J5919" s="231"/>
    </row>
    <row r="5920" spans="9:10" x14ac:dyDescent="0.3">
      <c r="I5920" s="231"/>
      <c r="J5920" s="231"/>
    </row>
    <row r="5921" spans="9:10" x14ac:dyDescent="0.3">
      <c r="I5921" s="231"/>
      <c r="J5921" s="231"/>
    </row>
    <row r="5922" spans="9:10" x14ac:dyDescent="0.3">
      <c r="I5922" s="231"/>
      <c r="J5922" s="231"/>
    </row>
    <row r="5923" spans="9:10" x14ac:dyDescent="0.3">
      <c r="I5923" s="231"/>
      <c r="J5923" s="231"/>
    </row>
    <row r="5924" spans="9:10" x14ac:dyDescent="0.3">
      <c r="I5924" s="231"/>
      <c r="J5924" s="231"/>
    </row>
    <row r="5925" spans="9:10" x14ac:dyDescent="0.3">
      <c r="I5925" s="231"/>
      <c r="J5925" s="231"/>
    </row>
    <row r="5926" spans="9:10" x14ac:dyDescent="0.3">
      <c r="I5926" s="231"/>
      <c r="J5926" s="231"/>
    </row>
    <row r="5927" spans="9:10" x14ac:dyDescent="0.3">
      <c r="I5927" s="231"/>
      <c r="J5927" s="231"/>
    </row>
    <row r="5928" spans="9:10" x14ac:dyDescent="0.3">
      <c r="I5928" s="231"/>
      <c r="J5928" s="231"/>
    </row>
    <row r="5929" spans="9:10" x14ac:dyDescent="0.3">
      <c r="I5929" s="231"/>
      <c r="J5929" s="231"/>
    </row>
    <row r="5930" spans="9:10" x14ac:dyDescent="0.3">
      <c r="I5930" s="231"/>
      <c r="J5930" s="231"/>
    </row>
    <row r="5931" spans="9:10" x14ac:dyDescent="0.3">
      <c r="I5931" s="231"/>
      <c r="J5931" s="231"/>
    </row>
    <row r="5932" spans="9:10" x14ac:dyDescent="0.3">
      <c r="I5932" s="231"/>
      <c r="J5932" s="231"/>
    </row>
    <row r="5933" spans="9:10" x14ac:dyDescent="0.3">
      <c r="I5933" s="231"/>
      <c r="J5933" s="231"/>
    </row>
    <row r="5934" spans="9:10" x14ac:dyDescent="0.3">
      <c r="I5934" s="231"/>
      <c r="J5934" s="231"/>
    </row>
    <row r="5935" spans="9:10" x14ac:dyDescent="0.3">
      <c r="I5935" s="231"/>
      <c r="J5935" s="231"/>
    </row>
    <row r="5936" spans="9:10" x14ac:dyDescent="0.3">
      <c r="I5936" s="231"/>
      <c r="J5936" s="231"/>
    </row>
    <row r="5937" spans="9:10" x14ac:dyDescent="0.3">
      <c r="I5937" s="231"/>
      <c r="J5937" s="231"/>
    </row>
    <row r="5938" spans="9:10" x14ac:dyDescent="0.3">
      <c r="I5938" s="231"/>
      <c r="J5938" s="231"/>
    </row>
    <row r="5939" spans="9:10" x14ac:dyDescent="0.3">
      <c r="I5939" s="231"/>
      <c r="J5939" s="231"/>
    </row>
    <row r="5940" spans="9:10" x14ac:dyDescent="0.3">
      <c r="I5940" s="231"/>
      <c r="J5940" s="231"/>
    </row>
    <row r="5941" spans="9:10" x14ac:dyDescent="0.3">
      <c r="I5941" s="231"/>
      <c r="J5941" s="231"/>
    </row>
    <row r="5942" spans="9:10" x14ac:dyDescent="0.3">
      <c r="I5942" s="231"/>
      <c r="J5942" s="231"/>
    </row>
    <row r="5943" spans="9:10" x14ac:dyDescent="0.3">
      <c r="I5943" s="231"/>
      <c r="J5943" s="231"/>
    </row>
    <row r="5944" spans="9:10" x14ac:dyDescent="0.3">
      <c r="I5944" s="231"/>
      <c r="J5944" s="231"/>
    </row>
    <row r="5945" spans="9:10" x14ac:dyDescent="0.3">
      <c r="I5945" s="231"/>
      <c r="J5945" s="231"/>
    </row>
    <row r="5946" spans="9:10" x14ac:dyDescent="0.3">
      <c r="I5946" s="231"/>
      <c r="J5946" s="231"/>
    </row>
    <row r="5947" spans="9:10" x14ac:dyDescent="0.3">
      <c r="I5947" s="231"/>
      <c r="J5947" s="231"/>
    </row>
    <row r="5948" spans="9:10" x14ac:dyDescent="0.3">
      <c r="I5948" s="231"/>
      <c r="J5948" s="231"/>
    </row>
    <row r="5949" spans="9:10" x14ac:dyDescent="0.3">
      <c r="I5949" s="231"/>
      <c r="J5949" s="231"/>
    </row>
    <row r="5950" spans="9:10" x14ac:dyDescent="0.3">
      <c r="I5950" s="231"/>
      <c r="J5950" s="231"/>
    </row>
    <row r="5951" spans="9:10" x14ac:dyDescent="0.3">
      <c r="I5951" s="231"/>
      <c r="J5951" s="231"/>
    </row>
    <row r="5952" spans="9:10" x14ac:dyDescent="0.3">
      <c r="I5952" s="231"/>
      <c r="J5952" s="231"/>
    </row>
    <row r="5953" spans="9:10" x14ac:dyDescent="0.3">
      <c r="I5953" s="231"/>
      <c r="J5953" s="231"/>
    </row>
    <row r="5954" spans="9:10" x14ac:dyDescent="0.3">
      <c r="I5954" s="231"/>
      <c r="J5954" s="231"/>
    </row>
    <row r="5955" spans="9:10" x14ac:dyDescent="0.3">
      <c r="I5955" s="231"/>
      <c r="J5955" s="231"/>
    </row>
    <row r="5956" spans="9:10" x14ac:dyDescent="0.3">
      <c r="I5956" s="231"/>
      <c r="J5956" s="231"/>
    </row>
    <row r="5957" spans="9:10" x14ac:dyDescent="0.3">
      <c r="I5957" s="231"/>
      <c r="J5957" s="231"/>
    </row>
    <row r="5958" spans="9:10" x14ac:dyDescent="0.3">
      <c r="I5958" s="231"/>
      <c r="J5958" s="231"/>
    </row>
    <row r="5959" spans="9:10" x14ac:dyDescent="0.3">
      <c r="I5959" s="231"/>
      <c r="J5959" s="231"/>
    </row>
    <row r="5960" spans="9:10" x14ac:dyDescent="0.3">
      <c r="I5960" s="231"/>
      <c r="J5960" s="231"/>
    </row>
    <row r="5961" spans="9:10" x14ac:dyDescent="0.3">
      <c r="I5961" s="231"/>
      <c r="J5961" s="231"/>
    </row>
    <row r="5962" spans="9:10" x14ac:dyDescent="0.3">
      <c r="I5962" s="231"/>
      <c r="J5962" s="231"/>
    </row>
    <row r="5963" spans="9:10" x14ac:dyDescent="0.3">
      <c r="I5963" s="231"/>
      <c r="J5963" s="231"/>
    </row>
    <row r="5964" spans="9:10" x14ac:dyDescent="0.3">
      <c r="I5964" s="231"/>
      <c r="J5964" s="231"/>
    </row>
    <row r="5965" spans="9:10" x14ac:dyDescent="0.3">
      <c r="I5965" s="231"/>
      <c r="J5965" s="231"/>
    </row>
    <row r="5966" spans="9:10" x14ac:dyDescent="0.3">
      <c r="I5966" s="231"/>
      <c r="J5966" s="231"/>
    </row>
    <row r="5967" spans="9:10" x14ac:dyDescent="0.3">
      <c r="I5967" s="231"/>
      <c r="J5967" s="231"/>
    </row>
    <row r="5968" spans="9:10" x14ac:dyDescent="0.3">
      <c r="I5968" s="231"/>
      <c r="J5968" s="231"/>
    </row>
    <row r="5969" spans="9:10" x14ac:dyDescent="0.3">
      <c r="I5969" s="231"/>
      <c r="J5969" s="231"/>
    </row>
    <row r="5970" spans="9:10" x14ac:dyDescent="0.3">
      <c r="I5970" s="231"/>
      <c r="J5970" s="231"/>
    </row>
    <row r="5971" spans="9:10" x14ac:dyDescent="0.3">
      <c r="I5971" s="231"/>
      <c r="J5971" s="231"/>
    </row>
    <row r="5972" spans="9:10" x14ac:dyDescent="0.3">
      <c r="I5972" s="231"/>
      <c r="J5972" s="231"/>
    </row>
    <row r="5973" spans="9:10" x14ac:dyDescent="0.3">
      <c r="I5973" s="231"/>
      <c r="J5973" s="231"/>
    </row>
    <row r="5974" spans="9:10" x14ac:dyDescent="0.3">
      <c r="I5974" s="231"/>
      <c r="J5974" s="231"/>
    </row>
    <row r="5975" spans="9:10" x14ac:dyDescent="0.3">
      <c r="I5975" s="231"/>
      <c r="J5975" s="231"/>
    </row>
    <row r="5976" spans="9:10" x14ac:dyDescent="0.3">
      <c r="I5976" s="231"/>
      <c r="J5976" s="231"/>
    </row>
    <row r="5977" spans="9:10" x14ac:dyDescent="0.3">
      <c r="I5977" s="231"/>
      <c r="J5977" s="231"/>
    </row>
    <row r="5978" spans="9:10" x14ac:dyDescent="0.3">
      <c r="I5978" s="231"/>
      <c r="J5978" s="231"/>
    </row>
    <row r="5979" spans="9:10" x14ac:dyDescent="0.3">
      <c r="I5979" s="231"/>
      <c r="J5979" s="231"/>
    </row>
    <row r="5980" spans="9:10" x14ac:dyDescent="0.3">
      <c r="I5980" s="231"/>
      <c r="J5980" s="231"/>
    </row>
    <row r="5981" spans="9:10" x14ac:dyDescent="0.3">
      <c r="I5981" s="231"/>
      <c r="J5981" s="231"/>
    </row>
    <row r="5982" spans="9:10" x14ac:dyDescent="0.3">
      <c r="I5982" s="231"/>
      <c r="J5982" s="231"/>
    </row>
    <row r="5983" spans="9:10" x14ac:dyDescent="0.3">
      <c r="I5983" s="231"/>
      <c r="J5983" s="231"/>
    </row>
    <row r="5984" spans="9:10" x14ac:dyDescent="0.3">
      <c r="I5984" s="231"/>
      <c r="J5984" s="231"/>
    </row>
    <row r="5985" spans="9:10" x14ac:dyDescent="0.3">
      <c r="I5985" s="231"/>
      <c r="J5985" s="231"/>
    </row>
    <row r="5986" spans="9:10" x14ac:dyDescent="0.3">
      <c r="I5986" s="231"/>
      <c r="J5986" s="231"/>
    </row>
    <row r="5987" spans="9:10" x14ac:dyDescent="0.3">
      <c r="I5987" s="231"/>
      <c r="J5987" s="231"/>
    </row>
    <row r="5988" spans="9:10" x14ac:dyDescent="0.3">
      <c r="I5988" s="231"/>
      <c r="J5988" s="231"/>
    </row>
    <row r="5989" spans="9:10" x14ac:dyDescent="0.3">
      <c r="I5989" s="231"/>
      <c r="J5989" s="231"/>
    </row>
    <row r="5990" spans="9:10" x14ac:dyDescent="0.3">
      <c r="I5990" s="231"/>
      <c r="J5990" s="231"/>
    </row>
    <row r="5991" spans="9:10" x14ac:dyDescent="0.3">
      <c r="I5991" s="231"/>
      <c r="J5991" s="231"/>
    </row>
    <row r="5992" spans="9:10" x14ac:dyDescent="0.3">
      <c r="I5992" s="231"/>
      <c r="J5992" s="231"/>
    </row>
    <row r="5993" spans="9:10" x14ac:dyDescent="0.3">
      <c r="I5993" s="231"/>
      <c r="J5993" s="231"/>
    </row>
    <row r="5994" spans="9:10" x14ac:dyDescent="0.3">
      <c r="I5994" s="231"/>
      <c r="J5994" s="231"/>
    </row>
    <row r="5995" spans="9:10" x14ac:dyDescent="0.3">
      <c r="I5995" s="231"/>
      <c r="J5995" s="231"/>
    </row>
    <row r="5996" spans="9:10" x14ac:dyDescent="0.3">
      <c r="I5996" s="231"/>
      <c r="J5996" s="231"/>
    </row>
    <row r="5997" spans="9:10" x14ac:dyDescent="0.3">
      <c r="I5997" s="231"/>
      <c r="J5997" s="231"/>
    </row>
    <row r="5998" spans="9:10" x14ac:dyDescent="0.3">
      <c r="I5998" s="231"/>
      <c r="J5998" s="231"/>
    </row>
    <row r="5999" spans="9:10" x14ac:dyDescent="0.3">
      <c r="I5999" s="231"/>
      <c r="J5999" s="231"/>
    </row>
    <row r="6000" spans="9:10" x14ac:dyDescent="0.3">
      <c r="I6000" s="231"/>
      <c r="J6000" s="231"/>
    </row>
    <row r="6001" spans="9:10" x14ac:dyDescent="0.3">
      <c r="I6001" s="231"/>
      <c r="J6001" s="231"/>
    </row>
    <row r="6002" spans="9:10" x14ac:dyDescent="0.3">
      <c r="I6002" s="231"/>
      <c r="J6002" s="231"/>
    </row>
    <row r="6003" spans="9:10" x14ac:dyDescent="0.3">
      <c r="I6003" s="231"/>
      <c r="J6003" s="231"/>
    </row>
    <row r="6004" spans="9:10" x14ac:dyDescent="0.3">
      <c r="I6004" s="231"/>
      <c r="J6004" s="231"/>
    </row>
    <row r="6005" spans="9:10" x14ac:dyDescent="0.3">
      <c r="I6005" s="231"/>
      <c r="J6005" s="231"/>
    </row>
    <row r="6006" spans="9:10" x14ac:dyDescent="0.3">
      <c r="I6006" s="231"/>
      <c r="J6006" s="231"/>
    </row>
    <row r="6007" spans="9:10" x14ac:dyDescent="0.3">
      <c r="I6007" s="231"/>
      <c r="J6007" s="231"/>
    </row>
    <row r="6008" spans="9:10" x14ac:dyDescent="0.3">
      <c r="I6008" s="231"/>
      <c r="J6008" s="231"/>
    </row>
    <row r="6009" spans="9:10" x14ac:dyDescent="0.3">
      <c r="I6009" s="231"/>
      <c r="J6009" s="231"/>
    </row>
    <row r="6010" spans="9:10" x14ac:dyDescent="0.3">
      <c r="I6010" s="231"/>
      <c r="J6010" s="231"/>
    </row>
    <row r="6011" spans="9:10" x14ac:dyDescent="0.3">
      <c r="I6011" s="231"/>
      <c r="J6011" s="231"/>
    </row>
    <row r="6012" spans="9:10" x14ac:dyDescent="0.3">
      <c r="I6012" s="231"/>
      <c r="J6012" s="231"/>
    </row>
    <row r="6013" spans="9:10" x14ac:dyDescent="0.3">
      <c r="I6013" s="231"/>
      <c r="J6013" s="231"/>
    </row>
    <row r="6014" spans="9:10" x14ac:dyDescent="0.3">
      <c r="I6014" s="231"/>
      <c r="J6014" s="231"/>
    </row>
    <row r="6015" spans="9:10" x14ac:dyDescent="0.3">
      <c r="I6015" s="231"/>
      <c r="J6015" s="231"/>
    </row>
    <row r="6016" spans="9:10" x14ac:dyDescent="0.3">
      <c r="I6016" s="231"/>
      <c r="J6016" s="231"/>
    </row>
    <row r="6017" spans="9:10" x14ac:dyDescent="0.3">
      <c r="I6017" s="231"/>
      <c r="J6017" s="231"/>
    </row>
    <row r="6018" spans="9:10" x14ac:dyDescent="0.3">
      <c r="I6018" s="231"/>
      <c r="J6018" s="231"/>
    </row>
    <row r="6019" spans="9:10" x14ac:dyDescent="0.3">
      <c r="I6019" s="231"/>
      <c r="J6019" s="231"/>
    </row>
    <row r="6020" spans="9:10" x14ac:dyDescent="0.3">
      <c r="I6020" s="231"/>
      <c r="J6020" s="231"/>
    </row>
    <row r="6021" spans="9:10" x14ac:dyDescent="0.3">
      <c r="I6021" s="231"/>
      <c r="J6021" s="231"/>
    </row>
    <row r="6022" spans="9:10" x14ac:dyDescent="0.3">
      <c r="I6022" s="231"/>
      <c r="J6022" s="231"/>
    </row>
    <row r="6023" spans="9:10" x14ac:dyDescent="0.3">
      <c r="I6023" s="231"/>
      <c r="J6023" s="231"/>
    </row>
    <row r="6024" spans="9:10" x14ac:dyDescent="0.3">
      <c r="I6024" s="231"/>
      <c r="J6024" s="231"/>
    </row>
    <row r="6025" spans="9:10" x14ac:dyDescent="0.3">
      <c r="I6025" s="231"/>
      <c r="J6025" s="231"/>
    </row>
    <row r="6026" spans="9:10" x14ac:dyDescent="0.3">
      <c r="I6026" s="231"/>
      <c r="J6026" s="231"/>
    </row>
    <row r="6027" spans="9:10" x14ac:dyDescent="0.3">
      <c r="I6027" s="231"/>
      <c r="J6027" s="231"/>
    </row>
    <row r="6028" spans="9:10" x14ac:dyDescent="0.3">
      <c r="I6028" s="231"/>
      <c r="J6028" s="231"/>
    </row>
    <row r="6029" spans="9:10" x14ac:dyDescent="0.3">
      <c r="I6029" s="231"/>
      <c r="J6029" s="231"/>
    </row>
    <row r="6030" spans="9:10" x14ac:dyDescent="0.3">
      <c r="I6030" s="231"/>
      <c r="J6030" s="231"/>
    </row>
    <row r="6031" spans="9:10" x14ac:dyDescent="0.3">
      <c r="I6031" s="231"/>
      <c r="J6031" s="231"/>
    </row>
    <row r="6032" spans="9:10" x14ac:dyDescent="0.3">
      <c r="I6032" s="231"/>
      <c r="J6032" s="231"/>
    </row>
    <row r="6033" spans="9:10" x14ac:dyDescent="0.3">
      <c r="I6033" s="231"/>
      <c r="J6033" s="231"/>
    </row>
    <row r="6034" spans="9:10" x14ac:dyDescent="0.3">
      <c r="I6034" s="231"/>
      <c r="J6034" s="231"/>
    </row>
    <row r="6035" spans="9:10" x14ac:dyDescent="0.3">
      <c r="I6035" s="231"/>
      <c r="J6035" s="231"/>
    </row>
    <row r="6036" spans="9:10" x14ac:dyDescent="0.3">
      <c r="I6036" s="231"/>
      <c r="J6036" s="231"/>
    </row>
    <row r="6037" spans="9:10" x14ac:dyDescent="0.3">
      <c r="I6037" s="231"/>
      <c r="J6037" s="231"/>
    </row>
    <row r="6038" spans="9:10" x14ac:dyDescent="0.3">
      <c r="I6038" s="231"/>
      <c r="J6038" s="231"/>
    </row>
    <row r="6039" spans="9:10" x14ac:dyDescent="0.3">
      <c r="I6039" s="231"/>
      <c r="J6039" s="231"/>
    </row>
    <row r="6040" spans="9:10" x14ac:dyDescent="0.3">
      <c r="I6040" s="231"/>
      <c r="J6040" s="231"/>
    </row>
    <row r="6041" spans="9:10" x14ac:dyDescent="0.3">
      <c r="I6041" s="231"/>
      <c r="J6041" s="231"/>
    </row>
    <row r="6042" spans="9:10" x14ac:dyDescent="0.3">
      <c r="I6042" s="231"/>
      <c r="J6042" s="231"/>
    </row>
    <row r="6043" spans="9:10" x14ac:dyDescent="0.3">
      <c r="I6043" s="231"/>
      <c r="J6043" s="231"/>
    </row>
    <row r="6044" spans="9:10" x14ac:dyDescent="0.3">
      <c r="I6044" s="231"/>
      <c r="J6044" s="231"/>
    </row>
    <row r="6045" spans="9:10" x14ac:dyDescent="0.3">
      <c r="I6045" s="231"/>
      <c r="J6045" s="231"/>
    </row>
    <row r="6046" spans="9:10" x14ac:dyDescent="0.3">
      <c r="I6046" s="231"/>
      <c r="J6046" s="231"/>
    </row>
    <row r="6047" spans="9:10" x14ac:dyDescent="0.3">
      <c r="I6047" s="231"/>
      <c r="J6047" s="231"/>
    </row>
    <row r="6048" spans="9:10" x14ac:dyDescent="0.3">
      <c r="I6048" s="231"/>
      <c r="J6048" s="231"/>
    </row>
    <row r="6049" spans="9:10" x14ac:dyDescent="0.3">
      <c r="I6049" s="231"/>
      <c r="J6049" s="231"/>
    </row>
    <row r="6050" spans="9:10" x14ac:dyDescent="0.3">
      <c r="I6050" s="231"/>
      <c r="J6050" s="231"/>
    </row>
    <row r="6051" spans="9:10" x14ac:dyDescent="0.3">
      <c r="I6051" s="231"/>
      <c r="J6051" s="231"/>
    </row>
    <row r="6052" spans="9:10" x14ac:dyDescent="0.3">
      <c r="I6052" s="231"/>
      <c r="J6052" s="231"/>
    </row>
    <row r="6053" spans="9:10" x14ac:dyDescent="0.3">
      <c r="I6053" s="231"/>
      <c r="J6053" s="231"/>
    </row>
    <row r="6054" spans="9:10" x14ac:dyDescent="0.3">
      <c r="I6054" s="231"/>
      <c r="J6054" s="231"/>
    </row>
    <row r="6055" spans="9:10" x14ac:dyDescent="0.3">
      <c r="I6055" s="231"/>
      <c r="J6055" s="231"/>
    </row>
    <row r="6056" spans="9:10" x14ac:dyDescent="0.3">
      <c r="I6056" s="231"/>
      <c r="J6056" s="231"/>
    </row>
    <row r="6057" spans="9:10" x14ac:dyDescent="0.3">
      <c r="I6057" s="231"/>
      <c r="J6057" s="231"/>
    </row>
    <row r="6058" spans="9:10" x14ac:dyDescent="0.3">
      <c r="I6058" s="231"/>
      <c r="J6058" s="231"/>
    </row>
    <row r="6059" spans="9:10" x14ac:dyDescent="0.3">
      <c r="I6059" s="231"/>
      <c r="J6059" s="231"/>
    </row>
    <row r="6060" spans="9:10" x14ac:dyDescent="0.3">
      <c r="I6060" s="231"/>
      <c r="J6060" s="231"/>
    </row>
    <row r="6061" spans="9:10" x14ac:dyDescent="0.3">
      <c r="I6061" s="231"/>
      <c r="J6061" s="231"/>
    </row>
    <row r="6062" spans="9:10" x14ac:dyDescent="0.3">
      <c r="I6062" s="231"/>
      <c r="J6062" s="231"/>
    </row>
    <row r="6063" spans="9:10" x14ac:dyDescent="0.3">
      <c r="I6063" s="231"/>
      <c r="J6063" s="231"/>
    </row>
    <row r="6064" spans="9:10" x14ac:dyDescent="0.3">
      <c r="I6064" s="231"/>
      <c r="J6064" s="231"/>
    </row>
    <row r="6065" spans="9:10" x14ac:dyDescent="0.3">
      <c r="I6065" s="231"/>
      <c r="J6065" s="231"/>
    </row>
    <row r="6066" spans="9:10" x14ac:dyDescent="0.3">
      <c r="I6066" s="231"/>
      <c r="J6066" s="231"/>
    </row>
    <row r="6067" spans="9:10" x14ac:dyDescent="0.3">
      <c r="I6067" s="231"/>
      <c r="J6067" s="231"/>
    </row>
    <row r="6068" spans="9:10" x14ac:dyDescent="0.3">
      <c r="I6068" s="231"/>
      <c r="J6068" s="231"/>
    </row>
    <row r="6069" spans="9:10" x14ac:dyDescent="0.3">
      <c r="I6069" s="231"/>
      <c r="J6069" s="231"/>
    </row>
    <row r="6070" spans="9:10" x14ac:dyDescent="0.3">
      <c r="I6070" s="231"/>
      <c r="J6070" s="231"/>
    </row>
    <row r="6071" spans="9:10" x14ac:dyDescent="0.3">
      <c r="I6071" s="231"/>
      <c r="J6071" s="231"/>
    </row>
    <row r="6072" spans="9:10" x14ac:dyDescent="0.3">
      <c r="I6072" s="231"/>
      <c r="J6072" s="231"/>
    </row>
    <row r="6073" spans="9:10" x14ac:dyDescent="0.3">
      <c r="I6073" s="231"/>
      <c r="J6073" s="231"/>
    </row>
    <row r="6074" spans="9:10" x14ac:dyDescent="0.3">
      <c r="I6074" s="231"/>
      <c r="J6074" s="231"/>
    </row>
    <row r="6075" spans="9:10" x14ac:dyDescent="0.3">
      <c r="I6075" s="231"/>
      <c r="J6075" s="231"/>
    </row>
    <row r="6076" spans="9:10" x14ac:dyDescent="0.3">
      <c r="I6076" s="231"/>
      <c r="J6076" s="231"/>
    </row>
    <row r="6077" spans="9:10" x14ac:dyDescent="0.3">
      <c r="I6077" s="231"/>
      <c r="J6077" s="231"/>
    </row>
    <row r="6078" spans="9:10" x14ac:dyDescent="0.3">
      <c r="I6078" s="231"/>
      <c r="J6078" s="231"/>
    </row>
    <row r="6079" spans="9:10" x14ac:dyDescent="0.3">
      <c r="I6079" s="231"/>
      <c r="J6079" s="231"/>
    </row>
    <row r="6080" spans="9:10" x14ac:dyDescent="0.3">
      <c r="I6080" s="231"/>
      <c r="J6080" s="231"/>
    </row>
    <row r="6081" spans="9:10" x14ac:dyDescent="0.3">
      <c r="I6081" s="231"/>
      <c r="J6081" s="231"/>
    </row>
    <row r="6082" spans="9:10" x14ac:dyDescent="0.3">
      <c r="I6082" s="231"/>
      <c r="J6082" s="231"/>
    </row>
    <row r="6083" spans="9:10" x14ac:dyDescent="0.3">
      <c r="I6083" s="231"/>
      <c r="J6083" s="231"/>
    </row>
    <row r="6084" spans="9:10" x14ac:dyDescent="0.3">
      <c r="I6084" s="231"/>
      <c r="J6084" s="231"/>
    </row>
    <row r="6085" spans="9:10" x14ac:dyDescent="0.3">
      <c r="I6085" s="231"/>
      <c r="J6085" s="231"/>
    </row>
    <row r="6086" spans="9:10" x14ac:dyDescent="0.3">
      <c r="I6086" s="231"/>
      <c r="J6086" s="231"/>
    </row>
    <row r="6087" spans="9:10" x14ac:dyDescent="0.3">
      <c r="I6087" s="231"/>
      <c r="J6087" s="231"/>
    </row>
    <row r="6088" spans="9:10" x14ac:dyDescent="0.3">
      <c r="I6088" s="231"/>
      <c r="J6088" s="231"/>
    </row>
    <row r="6089" spans="9:10" x14ac:dyDescent="0.3">
      <c r="I6089" s="231"/>
      <c r="J6089" s="231"/>
    </row>
    <row r="6090" spans="9:10" x14ac:dyDescent="0.3">
      <c r="I6090" s="231"/>
      <c r="J6090" s="231"/>
    </row>
    <row r="6091" spans="9:10" x14ac:dyDescent="0.3">
      <c r="I6091" s="231"/>
      <c r="J6091" s="231"/>
    </row>
    <row r="6092" spans="9:10" x14ac:dyDescent="0.3">
      <c r="I6092" s="231"/>
      <c r="J6092" s="231"/>
    </row>
    <row r="6093" spans="9:10" x14ac:dyDescent="0.3">
      <c r="I6093" s="231"/>
      <c r="J6093" s="231"/>
    </row>
    <row r="6094" spans="9:10" x14ac:dyDescent="0.3">
      <c r="I6094" s="231"/>
      <c r="J6094" s="231"/>
    </row>
    <row r="6095" spans="9:10" x14ac:dyDescent="0.3">
      <c r="I6095" s="231"/>
      <c r="J6095" s="231"/>
    </row>
    <row r="6096" spans="9:10" x14ac:dyDescent="0.3">
      <c r="I6096" s="231"/>
      <c r="J6096" s="231"/>
    </row>
    <row r="6097" spans="9:10" x14ac:dyDescent="0.3">
      <c r="I6097" s="231"/>
      <c r="J6097" s="231"/>
    </row>
    <row r="6098" spans="9:10" x14ac:dyDescent="0.3">
      <c r="I6098" s="231"/>
      <c r="J6098" s="231"/>
    </row>
    <row r="6099" spans="9:10" x14ac:dyDescent="0.3">
      <c r="I6099" s="231"/>
      <c r="J6099" s="231"/>
    </row>
    <row r="6100" spans="9:10" x14ac:dyDescent="0.3">
      <c r="I6100" s="231"/>
      <c r="J6100" s="231"/>
    </row>
    <row r="6101" spans="9:10" x14ac:dyDescent="0.3">
      <c r="I6101" s="231"/>
      <c r="J6101" s="231"/>
    </row>
    <row r="6102" spans="9:10" x14ac:dyDescent="0.3">
      <c r="I6102" s="231"/>
      <c r="J6102" s="231"/>
    </row>
    <row r="6103" spans="9:10" x14ac:dyDescent="0.3">
      <c r="I6103" s="231"/>
      <c r="J6103" s="231"/>
    </row>
    <row r="6104" spans="9:10" x14ac:dyDescent="0.3">
      <c r="I6104" s="231"/>
      <c r="J6104" s="231"/>
    </row>
    <row r="6105" spans="9:10" x14ac:dyDescent="0.3">
      <c r="I6105" s="231"/>
      <c r="J6105" s="231"/>
    </row>
    <row r="6106" spans="9:10" x14ac:dyDescent="0.3">
      <c r="I6106" s="231"/>
      <c r="J6106" s="231"/>
    </row>
    <row r="6107" spans="9:10" x14ac:dyDescent="0.3">
      <c r="I6107" s="231"/>
      <c r="J6107" s="231"/>
    </row>
    <row r="6108" spans="9:10" x14ac:dyDescent="0.3">
      <c r="I6108" s="231"/>
      <c r="J6108" s="231"/>
    </row>
    <row r="6109" spans="9:10" x14ac:dyDescent="0.3">
      <c r="I6109" s="231"/>
      <c r="J6109" s="231"/>
    </row>
    <row r="6110" spans="9:10" x14ac:dyDescent="0.3">
      <c r="I6110" s="231"/>
      <c r="J6110" s="231"/>
    </row>
    <row r="6111" spans="9:10" x14ac:dyDescent="0.3">
      <c r="I6111" s="231"/>
      <c r="J6111" s="231"/>
    </row>
    <row r="6112" spans="9:10" x14ac:dyDescent="0.3">
      <c r="I6112" s="231"/>
      <c r="J6112" s="231"/>
    </row>
    <row r="6113" spans="9:10" x14ac:dyDescent="0.3">
      <c r="I6113" s="231"/>
      <c r="J6113" s="231"/>
    </row>
    <row r="6114" spans="9:10" x14ac:dyDescent="0.3">
      <c r="I6114" s="231"/>
      <c r="J6114" s="231"/>
    </row>
    <row r="6115" spans="9:10" x14ac:dyDescent="0.3">
      <c r="I6115" s="231"/>
      <c r="J6115" s="231"/>
    </row>
    <row r="6116" spans="9:10" x14ac:dyDescent="0.3">
      <c r="I6116" s="231"/>
      <c r="J6116" s="231"/>
    </row>
    <row r="6117" spans="9:10" x14ac:dyDescent="0.3">
      <c r="I6117" s="231"/>
      <c r="J6117" s="231"/>
    </row>
    <row r="6118" spans="9:10" x14ac:dyDescent="0.3">
      <c r="I6118" s="231"/>
      <c r="J6118" s="231"/>
    </row>
    <row r="6119" spans="9:10" x14ac:dyDescent="0.3">
      <c r="I6119" s="231"/>
      <c r="J6119" s="231"/>
    </row>
    <row r="6120" spans="9:10" x14ac:dyDescent="0.3">
      <c r="I6120" s="231"/>
      <c r="J6120" s="231"/>
    </row>
    <row r="6121" spans="9:10" x14ac:dyDescent="0.3">
      <c r="I6121" s="231"/>
      <c r="J6121" s="231"/>
    </row>
    <row r="6122" spans="9:10" x14ac:dyDescent="0.3">
      <c r="I6122" s="231"/>
      <c r="J6122" s="231"/>
    </row>
    <row r="6123" spans="9:10" x14ac:dyDescent="0.3">
      <c r="I6123" s="231"/>
      <c r="J6123" s="231"/>
    </row>
    <row r="6124" spans="9:10" x14ac:dyDescent="0.3">
      <c r="I6124" s="231"/>
      <c r="J6124" s="231"/>
    </row>
    <row r="6125" spans="9:10" x14ac:dyDescent="0.3">
      <c r="I6125" s="231"/>
      <c r="J6125" s="231"/>
    </row>
    <row r="6126" spans="9:10" x14ac:dyDescent="0.3">
      <c r="I6126" s="231"/>
      <c r="J6126" s="231"/>
    </row>
    <row r="6127" spans="9:10" x14ac:dyDescent="0.3">
      <c r="I6127" s="231"/>
      <c r="J6127" s="231"/>
    </row>
    <row r="6128" spans="9:10" x14ac:dyDescent="0.3">
      <c r="I6128" s="231"/>
      <c r="J6128" s="231"/>
    </row>
    <row r="6129" spans="9:10" x14ac:dyDescent="0.3">
      <c r="I6129" s="231"/>
      <c r="J6129" s="231"/>
    </row>
    <row r="6130" spans="9:10" x14ac:dyDescent="0.3">
      <c r="I6130" s="231"/>
      <c r="J6130" s="231"/>
    </row>
    <row r="6131" spans="9:10" x14ac:dyDescent="0.3">
      <c r="I6131" s="231"/>
      <c r="J6131" s="231"/>
    </row>
    <row r="6132" spans="9:10" x14ac:dyDescent="0.3">
      <c r="I6132" s="231"/>
      <c r="J6132" s="231"/>
    </row>
    <row r="6133" spans="9:10" x14ac:dyDescent="0.3">
      <c r="I6133" s="231"/>
      <c r="J6133" s="231"/>
    </row>
    <row r="6134" spans="9:10" x14ac:dyDescent="0.3">
      <c r="I6134" s="231"/>
      <c r="J6134" s="231"/>
    </row>
    <row r="6135" spans="9:10" x14ac:dyDescent="0.3">
      <c r="I6135" s="231"/>
      <c r="J6135" s="231"/>
    </row>
    <row r="6136" spans="9:10" x14ac:dyDescent="0.3">
      <c r="I6136" s="231"/>
      <c r="J6136" s="231"/>
    </row>
    <row r="6137" spans="9:10" x14ac:dyDescent="0.3">
      <c r="I6137" s="231"/>
      <c r="J6137" s="231"/>
    </row>
    <row r="6138" spans="9:10" x14ac:dyDescent="0.3">
      <c r="I6138" s="231"/>
      <c r="J6138" s="231"/>
    </row>
    <row r="6139" spans="9:10" x14ac:dyDescent="0.3">
      <c r="I6139" s="231"/>
      <c r="J6139" s="231"/>
    </row>
    <row r="6140" spans="9:10" x14ac:dyDescent="0.3">
      <c r="I6140" s="231"/>
      <c r="J6140" s="231"/>
    </row>
    <row r="6141" spans="9:10" x14ac:dyDescent="0.3">
      <c r="I6141" s="231"/>
      <c r="J6141" s="231"/>
    </row>
    <row r="6142" spans="9:10" x14ac:dyDescent="0.3">
      <c r="I6142" s="231"/>
      <c r="J6142" s="231"/>
    </row>
    <row r="6143" spans="9:10" x14ac:dyDescent="0.3">
      <c r="I6143" s="231"/>
      <c r="J6143" s="231"/>
    </row>
    <row r="6144" spans="9:10" x14ac:dyDescent="0.3">
      <c r="I6144" s="231"/>
      <c r="J6144" s="231"/>
    </row>
    <row r="6145" spans="9:10" x14ac:dyDescent="0.3">
      <c r="I6145" s="231"/>
      <c r="J6145" s="231"/>
    </row>
    <row r="6146" spans="9:10" x14ac:dyDescent="0.3">
      <c r="I6146" s="231"/>
      <c r="J6146" s="231"/>
    </row>
    <row r="6147" spans="9:10" x14ac:dyDescent="0.3">
      <c r="I6147" s="231"/>
      <c r="J6147" s="231"/>
    </row>
    <row r="6148" spans="9:10" x14ac:dyDescent="0.3">
      <c r="I6148" s="231"/>
      <c r="J6148" s="231"/>
    </row>
    <row r="6149" spans="9:10" x14ac:dyDescent="0.3">
      <c r="I6149" s="231"/>
      <c r="J6149" s="231"/>
    </row>
    <row r="6150" spans="9:10" x14ac:dyDescent="0.3">
      <c r="I6150" s="231"/>
      <c r="J6150" s="231"/>
    </row>
    <row r="6151" spans="9:10" x14ac:dyDescent="0.3">
      <c r="I6151" s="231"/>
      <c r="J6151" s="231"/>
    </row>
    <row r="6152" spans="9:10" x14ac:dyDescent="0.3">
      <c r="I6152" s="231"/>
      <c r="J6152" s="231"/>
    </row>
    <row r="6153" spans="9:10" x14ac:dyDescent="0.3">
      <c r="I6153" s="231"/>
      <c r="J6153" s="231"/>
    </row>
    <row r="6154" spans="9:10" x14ac:dyDescent="0.3">
      <c r="I6154" s="231"/>
      <c r="J6154" s="231"/>
    </row>
    <row r="6155" spans="9:10" x14ac:dyDescent="0.3">
      <c r="I6155" s="231"/>
      <c r="J6155" s="231"/>
    </row>
    <row r="6156" spans="9:10" x14ac:dyDescent="0.3">
      <c r="I6156" s="231"/>
      <c r="J6156" s="231"/>
    </row>
    <row r="6157" spans="9:10" x14ac:dyDescent="0.3">
      <c r="I6157" s="231"/>
      <c r="J6157" s="231"/>
    </row>
    <row r="6158" spans="9:10" x14ac:dyDescent="0.3">
      <c r="I6158" s="231"/>
      <c r="J6158" s="231"/>
    </row>
    <row r="6159" spans="9:10" x14ac:dyDescent="0.3">
      <c r="I6159" s="231"/>
      <c r="J6159" s="231"/>
    </row>
    <row r="6160" spans="9:10" x14ac:dyDescent="0.3">
      <c r="I6160" s="231"/>
      <c r="J6160" s="231"/>
    </row>
    <row r="6161" spans="9:10" x14ac:dyDescent="0.3">
      <c r="I6161" s="231"/>
      <c r="J6161" s="231"/>
    </row>
    <row r="6162" spans="9:10" x14ac:dyDescent="0.3">
      <c r="I6162" s="231"/>
      <c r="J6162" s="231"/>
    </row>
    <row r="6163" spans="9:10" x14ac:dyDescent="0.3">
      <c r="I6163" s="231"/>
      <c r="J6163" s="231"/>
    </row>
    <row r="6164" spans="9:10" x14ac:dyDescent="0.3">
      <c r="I6164" s="231"/>
      <c r="J6164" s="231"/>
    </row>
    <row r="6165" spans="9:10" x14ac:dyDescent="0.3">
      <c r="I6165" s="231"/>
      <c r="J6165" s="231"/>
    </row>
    <row r="6166" spans="9:10" x14ac:dyDescent="0.3">
      <c r="I6166" s="231"/>
      <c r="J6166" s="231"/>
    </row>
    <row r="6167" spans="9:10" x14ac:dyDescent="0.3">
      <c r="I6167" s="231"/>
      <c r="J6167" s="231"/>
    </row>
    <row r="6168" spans="9:10" x14ac:dyDescent="0.3">
      <c r="I6168" s="231"/>
      <c r="J6168" s="231"/>
    </row>
    <row r="6169" spans="9:10" x14ac:dyDescent="0.3">
      <c r="I6169" s="231"/>
      <c r="J6169" s="231"/>
    </row>
    <row r="6170" spans="9:10" x14ac:dyDescent="0.3">
      <c r="I6170" s="231"/>
      <c r="J6170" s="231"/>
    </row>
    <row r="6171" spans="9:10" x14ac:dyDescent="0.3">
      <c r="I6171" s="231"/>
      <c r="J6171" s="231"/>
    </row>
    <row r="6172" spans="9:10" x14ac:dyDescent="0.3">
      <c r="I6172" s="231"/>
      <c r="J6172" s="231"/>
    </row>
    <row r="6173" spans="9:10" x14ac:dyDescent="0.3">
      <c r="I6173" s="231"/>
      <c r="J6173" s="231"/>
    </row>
    <row r="6174" spans="9:10" x14ac:dyDescent="0.3">
      <c r="I6174" s="231"/>
      <c r="J6174" s="231"/>
    </row>
    <row r="6175" spans="9:10" x14ac:dyDescent="0.3">
      <c r="I6175" s="231"/>
      <c r="J6175" s="231"/>
    </row>
    <row r="6176" spans="9:10" x14ac:dyDescent="0.3">
      <c r="I6176" s="231"/>
      <c r="J6176" s="231"/>
    </row>
    <row r="6177" spans="9:10" x14ac:dyDescent="0.3">
      <c r="I6177" s="231"/>
      <c r="J6177" s="231"/>
    </row>
    <row r="6178" spans="9:10" x14ac:dyDescent="0.3">
      <c r="I6178" s="231"/>
      <c r="J6178" s="231"/>
    </row>
    <row r="6179" spans="9:10" x14ac:dyDescent="0.3">
      <c r="I6179" s="231"/>
      <c r="J6179" s="231"/>
    </row>
    <row r="6180" spans="9:10" x14ac:dyDescent="0.3">
      <c r="I6180" s="231"/>
      <c r="J6180" s="231"/>
    </row>
    <row r="6181" spans="9:10" x14ac:dyDescent="0.3">
      <c r="I6181" s="231"/>
      <c r="J6181" s="231"/>
    </row>
    <row r="6182" spans="9:10" x14ac:dyDescent="0.3">
      <c r="I6182" s="231"/>
      <c r="J6182" s="231"/>
    </row>
    <row r="6183" spans="9:10" x14ac:dyDescent="0.3">
      <c r="I6183" s="231"/>
      <c r="J6183" s="231"/>
    </row>
    <row r="6184" spans="9:10" x14ac:dyDescent="0.3">
      <c r="I6184" s="231"/>
      <c r="J6184" s="231"/>
    </row>
    <row r="6185" spans="9:10" x14ac:dyDescent="0.3">
      <c r="I6185" s="231"/>
      <c r="J6185" s="231"/>
    </row>
    <row r="6186" spans="9:10" x14ac:dyDescent="0.3">
      <c r="I6186" s="231"/>
      <c r="J6186" s="231"/>
    </row>
    <row r="6187" spans="9:10" x14ac:dyDescent="0.3">
      <c r="I6187" s="231"/>
      <c r="J6187" s="231"/>
    </row>
    <row r="6188" spans="9:10" x14ac:dyDescent="0.3">
      <c r="I6188" s="231"/>
      <c r="J6188" s="231"/>
    </row>
    <row r="6189" spans="9:10" x14ac:dyDescent="0.3">
      <c r="I6189" s="231"/>
      <c r="J6189" s="231"/>
    </row>
    <row r="6190" spans="9:10" x14ac:dyDescent="0.3">
      <c r="I6190" s="231"/>
      <c r="J6190" s="231"/>
    </row>
    <row r="6191" spans="9:10" x14ac:dyDescent="0.3">
      <c r="I6191" s="231"/>
      <c r="J6191" s="231"/>
    </row>
    <row r="6192" spans="9:10" x14ac:dyDescent="0.3">
      <c r="I6192" s="231"/>
      <c r="J6192" s="231"/>
    </row>
    <row r="6193" spans="9:10" x14ac:dyDescent="0.3">
      <c r="I6193" s="231"/>
      <c r="J6193" s="231"/>
    </row>
    <row r="6194" spans="9:10" x14ac:dyDescent="0.3">
      <c r="I6194" s="231"/>
      <c r="J6194" s="231"/>
    </row>
    <row r="6195" spans="9:10" x14ac:dyDescent="0.3">
      <c r="I6195" s="231"/>
      <c r="J6195" s="231"/>
    </row>
    <row r="6196" spans="9:10" x14ac:dyDescent="0.3">
      <c r="I6196" s="231"/>
      <c r="J6196" s="231"/>
    </row>
    <row r="6197" spans="9:10" x14ac:dyDescent="0.3">
      <c r="I6197" s="231"/>
      <c r="J6197" s="231"/>
    </row>
    <row r="6198" spans="9:10" x14ac:dyDescent="0.3">
      <c r="I6198" s="231"/>
      <c r="J6198" s="231"/>
    </row>
    <row r="6199" spans="9:10" x14ac:dyDescent="0.3">
      <c r="I6199" s="231"/>
      <c r="J6199" s="231"/>
    </row>
    <row r="6200" spans="9:10" x14ac:dyDescent="0.3">
      <c r="I6200" s="231"/>
      <c r="J6200" s="231"/>
    </row>
    <row r="6201" spans="9:10" x14ac:dyDescent="0.3">
      <c r="I6201" s="231"/>
      <c r="J6201" s="231"/>
    </row>
    <row r="6202" spans="9:10" x14ac:dyDescent="0.3">
      <c r="I6202" s="231"/>
      <c r="J6202" s="231"/>
    </row>
    <row r="6203" spans="9:10" x14ac:dyDescent="0.3">
      <c r="I6203" s="231"/>
      <c r="J6203" s="231"/>
    </row>
    <row r="6204" spans="9:10" x14ac:dyDescent="0.3">
      <c r="I6204" s="231"/>
      <c r="J6204" s="231"/>
    </row>
    <row r="6205" spans="9:10" x14ac:dyDescent="0.3">
      <c r="I6205" s="231"/>
      <c r="J6205" s="231"/>
    </row>
    <row r="6206" spans="9:10" x14ac:dyDescent="0.3">
      <c r="I6206" s="231"/>
      <c r="J6206" s="231"/>
    </row>
    <row r="6207" spans="9:10" x14ac:dyDescent="0.3">
      <c r="I6207" s="231"/>
      <c r="J6207" s="231"/>
    </row>
    <row r="6208" spans="9:10" x14ac:dyDescent="0.3">
      <c r="I6208" s="231"/>
      <c r="J6208" s="231"/>
    </row>
    <row r="6209" spans="9:10" x14ac:dyDescent="0.3">
      <c r="I6209" s="231"/>
      <c r="J6209" s="231"/>
    </row>
    <row r="6210" spans="9:10" x14ac:dyDescent="0.3">
      <c r="I6210" s="231"/>
      <c r="J6210" s="231"/>
    </row>
    <row r="6211" spans="9:10" x14ac:dyDescent="0.3">
      <c r="I6211" s="231"/>
      <c r="J6211" s="231"/>
    </row>
    <row r="6212" spans="9:10" x14ac:dyDescent="0.3">
      <c r="I6212" s="231"/>
      <c r="J6212" s="231"/>
    </row>
    <row r="6213" spans="9:10" x14ac:dyDescent="0.3">
      <c r="I6213" s="231"/>
      <c r="J6213" s="231"/>
    </row>
    <row r="6214" spans="9:10" x14ac:dyDescent="0.3">
      <c r="I6214" s="231"/>
      <c r="J6214" s="231"/>
    </row>
    <row r="6215" spans="9:10" x14ac:dyDescent="0.3">
      <c r="I6215" s="231"/>
      <c r="J6215" s="231"/>
    </row>
    <row r="6216" spans="9:10" x14ac:dyDescent="0.3">
      <c r="I6216" s="231"/>
      <c r="J6216" s="231"/>
    </row>
    <row r="6217" spans="9:10" x14ac:dyDescent="0.3">
      <c r="I6217" s="231"/>
      <c r="J6217" s="231"/>
    </row>
    <row r="6218" spans="9:10" x14ac:dyDescent="0.3">
      <c r="I6218" s="231"/>
      <c r="J6218" s="231"/>
    </row>
    <row r="6219" spans="9:10" x14ac:dyDescent="0.3">
      <c r="I6219" s="231"/>
      <c r="J6219" s="231"/>
    </row>
    <row r="6220" spans="9:10" x14ac:dyDescent="0.3">
      <c r="I6220" s="231"/>
      <c r="J6220" s="231"/>
    </row>
    <row r="6221" spans="9:10" x14ac:dyDescent="0.3">
      <c r="I6221" s="231"/>
      <c r="J6221" s="231"/>
    </row>
    <row r="6222" spans="9:10" x14ac:dyDescent="0.3">
      <c r="I6222" s="231"/>
      <c r="J6222" s="231"/>
    </row>
    <row r="6223" spans="9:10" x14ac:dyDescent="0.3">
      <c r="I6223" s="231"/>
      <c r="J6223" s="231"/>
    </row>
    <row r="6224" spans="9:10" x14ac:dyDescent="0.3">
      <c r="I6224" s="231"/>
      <c r="J6224" s="231"/>
    </row>
    <row r="6225" spans="9:10" x14ac:dyDescent="0.3">
      <c r="I6225" s="231"/>
      <c r="J6225" s="231"/>
    </row>
    <row r="6226" spans="9:10" x14ac:dyDescent="0.3">
      <c r="I6226" s="231"/>
      <c r="J6226" s="231"/>
    </row>
    <row r="6227" spans="9:10" x14ac:dyDescent="0.3">
      <c r="I6227" s="231"/>
      <c r="J6227" s="231"/>
    </row>
    <row r="6228" spans="9:10" x14ac:dyDescent="0.3">
      <c r="I6228" s="231"/>
      <c r="J6228" s="231"/>
    </row>
    <row r="6229" spans="9:10" x14ac:dyDescent="0.3">
      <c r="I6229" s="231"/>
      <c r="J6229" s="231"/>
    </row>
    <row r="6230" spans="9:10" x14ac:dyDescent="0.3">
      <c r="I6230" s="231"/>
      <c r="J6230" s="231"/>
    </row>
    <row r="6231" spans="9:10" x14ac:dyDescent="0.3">
      <c r="I6231" s="231"/>
      <c r="J6231" s="231"/>
    </row>
    <row r="6232" spans="9:10" x14ac:dyDescent="0.3">
      <c r="I6232" s="231"/>
      <c r="J6232" s="231"/>
    </row>
    <row r="6233" spans="9:10" x14ac:dyDescent="0.3">
      <c r="I6233" s="231"/>
      <c r="J6233" s="231"/>
    </row>
    <row r="6234" spans="9:10" x14ac:dyDescent="0.3">
      <c r="I6234" s="231"/>
      <c r="J6234" s="231"/>
    </row>
    <row r="6235" spans="9:10" x14ac:dyDescent="0.3">
      <c r="I6235" s="231"/>
      <c r="J6235" s="231"/>
    </row>
    <row r="6236" spans="9:10" x14ac:dyDescent="0.3">
      <c r="I6236" s="231"/>
      <c r="J6236" s="231"/>
    </row>
    <row r="6237" spans="9:10" x14ac:dyDescent="0.3">
      <c r="I6237" s="231"/>
      <c r="J6237" s="231"/>
    </row>
    <row r="6238" spans="9:10" x14ac:dyDescent="0.3">
      <c r="I6238" s="231"/>
      <c r="J6238" s="231"/>
    </row>
    <row r="6239" spans="9:10" x14ac:dyDescent="0.3">
      <c r="I6239" s="231"/>
      <c r="J6239" s="231"/>
    </row>
    <row r="6240" spans="9:10" x14ac:dyDescent="0.3">
      <c r="I6240" s="231"/>
      <c r="J6240" s="231"/>
    </row>
    <row r="6241" spans="9:10" x14ac:dyDescent="0.3">
      <c r="I6241" s="231"/>
      <c r="J6241" s="231"/>
    </row>
    <row r="6242" spans="9:10" x14ac:dyDescent="0.3">
      <c r="I6242" s="231"/>
      <c r="J6242" s="231"/>
    </row>
    <row r="6243" spans="9:10" x14ac:dyDescent="0.3">
      <c r="I6243" s="231"/>
      <c r="J6243" s="231"/>
    </row>
    <row r="6244" spans="9:10" x14ac:dyDescent="0.3">
      <c r="I6244" s="231"/>
      <c r="J6244" s="231"/>
    </row>
    <row r="6245" spans="9:10" x14ac:dyDescent="0.3">
      <c r="I6245" s="231"/>
      <c r="J6245" s="231"/>
    </row>
    <row r="6246" spans="9:10" x14ac:dyDescent="0.3">
      <c r="I6246" s="231"/>
      <c r="J6246" s="231"/>
    </row>
    <row r="6247" spans="9:10" x14ac:dyDescent="0.3">
      <c r="I6247" s="231"/>
      <c r="J6247" s="231"/>
    </row>
    <row r="6248" spans="9:10" x14ac:dyDescent="0.3">
      <c r="I6248" s="231"/>
      <c r="J6248" s="231"/>
    </row>
    <row r="6249" spans="9:10" x14ac:dyDescent="0.3">
      <c r="I6249" s="231"/>
      <c r="J6249" s="231"/>
    </row>
    <row r="6250" spans="9:10" x14ac:dyDescent="0.3">
      <c r="I6250" s="231"/>
      <c r="J6250" s="231"/>
    </row>
    <row r="6251" spans="9:10" x14ac:dyDescent="0.3">
      <c r="I6251" s="231"/>
      <c r="J6251" s="231"/>
    </row>
    <row r="6252" spans="9:10" x14ac:dyDescent="0.3">
      <c r="I6252" s="231"/>
      <c r="J6252" s="231"/>
    </row>
    <row r="6253" spans="9:10" x14ac:dyDescent="0.3">
      <c r="I6253" s="231"/>
      <c r="J6253" s="231"/>
    </row>
    <row r="6254" spans="9:10" x14ac:dyDescent="0.3">
      <c r="I6254" s="231"/>
      <c r="J6254" s="231"/>
    </row>
    <row r="6255" spans="9:10" x14ac:dyDescent="0.3">
      <c r="I6255" s="231"/>
      <c r="J6255" s="231"/>
    </row>
    <row r="6256" spans="9:10" x14ac:dyDescent="0.3">
      <c r="I6256" s="231"/>
      <c r="J6256" s="231"/>
    </row>
    <row r="6257" spans="9:10" x14ac:dyDescent="0.3">
      <c r="I6257" s="231"/>
      <c r="J6257" s="231"/>
    </row>
    <row r="6258" spans="9:10" x14ac:dyDescent="0.3">
      <c r="I6258" s="231"/>
      <c r="J6258" s="231"/>
    </row>
    <row r="6259" spans="9:10" x14ac:dyDescent="0.3">
      <c r="I6259" s="231"/>
      <c r="J6259" s="231"/>
    </row>
    <row r="6260" spans="9:10" x14ac:dyDescent="0.3">
      <c r="I6260" s="231"/>
      <c r="J6260" s="231"/>
    </row>
    <row r="6261" spans="9:10" x14ac:dyDescent="0.3">
      <c r="I6261" s="231"/>
      <c r="J6261" s="231"/>
    </row>
    <row r="6262" spans="9:10" x14ac:dyDescent="0.3">
      <c r="I6262" s="231"/>
      <c r="J6262" s="231"/>
    </row>
    <row r="6263" spans="9:10" x14ac:dyDescent="0.3">
      <c r="I6263" s="231"/>
      <c r="J6263" s="231"/>
    </row>
    <row r="6264" spans="9:10" x14ac:dyDescent="0.3">
      <c r="I6264" s="231"/>
      <c r="J6264" s="231"/>
    </row>
    <row r="6265" spans="9:10" x14ac:dyDescent="0.3">
      <c r="I6265" s="231"/>
      <c r="J6265" s="231"/>
    </row>
    <row r="6266" spans="9:10" x14ac:dyDescent="0.3">
      <c r="I6266" s="231"/>
      <c r="J6266" s="231"/>
    </row>
    <row r="6267" spans="9:10" x14ac:dyDescent="0.3">
      <c r="I6267" s="231"/>
      <c r="J6267" s="231"/>
    </row>
    <row r="6268" spans="9:10" x14ac:dyDescent="0.3">
      <c r="I6268" s="231"/>
      <c r="J6268" s="231"/>
    </row>
    <row r="6269" spans="9:10" x14ac:dyDescent="0.3">
      <c r="I6269" s="231"/>
      <c r="J6269" s="231"/>
    </row>
    <row r="6270" spans="9:10" x14ac:dyDescent="0.3">
      <c r="I6270" s="231"/>
      <c r="J6270" s="231"/>
    </row>
    <row r="6271" spans="9:10" x14ac:dyDescent="0.3">
      <c r="I6271" s="231"/>
      <c r="J6271" s="231"/>
    </row>
    <row r="6272" spans="9:10" x14ac:dyDescent="0.3">
      <c r="I6272" s="231"/>
      <c r="J6272" s="231"/>
    </row>
    <row r="6273" spans="9:10" x14ac:dyDescent="0.3">
      <c r="I6273" s="231"/>
      <c r="J6273" s="231"/>
    </row>
    <row r="6274" spans="9:10" x14ac:dyDescent="0.3">
      <c r="I6274" s="231"/>
      <c r="J6274" s="231"/>
    </row>
    <row r="6275" spans="9:10" x14ac:dyDescent="0.3">
      <c r="I6275" s="231"/>
      <c r="J6275" s="231"/>
    </row>
    <row r="6276" spans="9:10" x14ac:dyDescent="0.3">
      <c r="I6276" s="231"/>
      <c r="J6276" s="231"/>
    </row>
    <row r="6277" spans="9:10" x14ac:dyDescent="0.3">
      <c r="I6277" s="231"/>
      <c r="J6277" s="231"/>
    </row>
    <row r="6278" spans="9:10" x14ac:dyDescent="0.3">
      <c r="I6278" s="231"/>
      <c r="J6278" s="231"/>
    </row>
    <row r="6279" spans="9:10" x14ac:dyDescent="0.3">
      <c r="I6279" s="231"/>
      <c r="J6279" s="231"/>
    </row>
    <row r="6280" spans="9:10" x14ac:dyDescent="0.3">
      <c r="I6280" s="231"/>
      <c r="J6280" s="231"/>
    </row>
    <row r="6281" spans="9:10" x14ac:dyDescent="0.3">
      <c r="I6281" s="231"/>
      <c r="J6281" s="231"/>
    </row>
    <row r="6282" spans="9:10" x14ac:dyDescent="0.3">
      <c r="I6282" s="231"/>
      <c r="J6282" s="231"/>
    </row>
    <row r="6283" spans="9:10" x14ac:dyDescent="0.3">
      <c r="I6283" s="231"/>
      <c r="J6283" s="231"/>
    </row>
    <row r="6284" spans="9:10" x14ac:dyDescent="0.3">
      <c r="I6284" s="231"/>
      <c r="J6284" s="231"/>
    </row>
    <row r="6285" spans="9:10" x14ac:dyDescent="0.3">
      <c r="I6285" s="231"/>
      <c r="J6285" s="231"/>
    </row>
    <row r="6286" spans="9:10" x14ac:dyDescent="0.3">
      <c r="I6286" s="231"/>
      <c r="J6286" s="231"/>
    </row>
    <row r="6287" spans="9:10" x14ac:dyDescent="0.3">
      <c r="I6287" s="231"/>
      <c r="J6287" s="231"/>
    </row>
    <row r="6288" spans="9:10" x14ac:dyDescent="0.3">
      <c r="I6288" s="231"/>
      <c r="J6288" s="231"/>
    </row>
    <row r="6289" spans="9:10" x14ac:dyDescent="0.3">
      <c r="I6289" s="231"/>
      <c r="J6289" s="231"/>
    </row>
    <row r="6290" spans="9:10" x14ac:dyDescent="0.3">
      <c r="I6290" s="231"/>
      <c r="J6290" s="231"/>
    </row>
    <row r="6291" spans="9:10" x14ac:dyDescent="0.3">
      <c r="I6291" s="231"/>
      <c r="J6291" s="231"/>
    </row>
    <row r="6292" spans="9:10" x14ac:dyDescent="0.3">
      <c r="I6292" s="231"/>
      <c r="J6292" s="231"/>
    </row>
    <row r="6293" spans="9:10" x14ac:dyDescent="0.3">
      <c r="I6293" s="231"/>
      <c r="J6293" s="231"/>
    </row>
    <row r="6294" spans="9:10" x14ac:dyDescent="0.3">
      <c r="I6294" s="231"/>
      <c r="J6294" s="231"/>
    </row>
    <row r="6295" spans="9:10" x14ac:dyDescent="0.3">
      <c r="I6295" s="231"/>
      <c r="J6295" s="231"/>
    </row>
    <row r="6296" spans="9:10" x14ac:dyDescent="0.3">
      <c r="I6296" s="231"/>
      <c r="J6296" s="231"/>
    </row>
    <row r="6297" spans="9:10" x14ac:dyDescent="0.3">
      <c r="I6297" s="231"/>
      <c r="J6297" s="231"/>
    </row>
    <row r="6298" spans="9:10" x14ac:dyDescent="0.3">
      <c r="I6298" s="231"/>
      <c r="J6298" s="231"/>
    </row>
    <row r="6299" spans="9:10" x14ac:dyDescent="0.3">
      <c r="I6299" s="231"/>
      <c r="J6299" s="231"/>
    </row>
    <row r="6300" spans="9:10" x14ac:dyDescent="0.3">
      <c r="I6300" s="231"/>
      <c r="J6300" s="231"/>
    </row>
    <row r="6301" spans="9:10" x14ac:dyDescent="0.3">
      <c r="I6301" s="231"/>
      <c r="J6301" s="231"/>
    </row>
    <row r="6302" spans="9:10" x14ac:dyDescent="0.3">
      <c r="I6302" s="231"/>
      <c r="J6302" s="231"/>
    </row>
    <row r="6303" spans="9:10" x14ac:dyDescent="0.3">
      <c r="I6303" s="231"/>
      <c r="J6303" s="231"/>
    </row>
    <row r="6304" spans="9:10" x14ac:dyDescent="0.3">
      <c r="I6304" s="231"/>
      <c r="J6304" s="231"/>
    </row>
    <row r="6305" spans="9:10" x14ac:dyDescent="0.3">
      <c r="I6305" s="231"/>
      <c r="J6305" s="231"/>
    </row>
    <row r="6306" spans="9:10" x14ac:dyDescent="0.3">
      <c r="I6306" s="231"/>
      <c r="J6306" s="231"/>
    </row>
    <row r="6307" spans="9:10" x14ac:dyDescent="0.3">
      <c r="I6307" s="231"/>
      <c r="J6307" s="231"/>
    </row>
    <row r="6308" spans="9:10" x14ac:dyDescent="0.3">
      <c r="I6308" s="231"/>
      <c r="J6308" s="231"/>
    </row>
    <row r="6309" spans="9:10" x14ac:dyDescent="0.3">
      <c r="I6309" s="231"/>
      <c r="J6309" s="231"/>
    </row>
    <row r="6310" spans="9:10" x14ac:dyDescent="0.3">
      <c r="I6310" s="231"/>
      <c r="J6310" s="231"/>
    </row>
    <row r="6311" spans="9:10" x14ac:dyDescent="0.3">
      <c r="I6311" s="231"/>
      <c r="J6311" s="231"/>
    </row>
    <row r="6312" spans="9:10" x14ac:dyDescent="0.3">
      <c r="I6312" s="231"/>
      <c r="J6312" s="231"/>
    </row>
    <row r="6313" spans="9:10" x14ac:dyDescent="0.3">
      <c r="I6313" s="231"/>
      <c r="J6313" s="231"/>
    </row>
    <row r="6314" spans="9:10" x14ac:dyDescent="0.3">
      <c r="I6314" s="231"/>
      <c r="J6314" s="231"/>
    </row>
    <row r="6315" spans="9:10" x14ac:dyDescent="0.3">
      <c r="I6315" s="231"/>
      <c r="J6315" s="231"/>
    </row>
    <row r="6316" spans="9:10" x14ac:dyDescent="0.3">
      <c r="I6316" s="231"/>
      <c r="J6316" s="231"/>
    </row>
    <row r="6317" spans="9:10" x14ac:dyDescent="0.3">
      <c r="I6317" s="231"/>
      <c r="J6317" s="231"/>
    </row>
    <row r="6318" spans="9:10" x14ac:dyDescent="0.3">
      <c r="I6318" s="231"/>
      <c r="J6318" s="231"/>
    </row>
    <row r="6319" spans="9:10" x14ac:dyDescent="0.3">
      <c r="I6319" s="231"/>
      <c r="J6319" s="231"/>
    </row>
    <row r="6320" spans="9:10" x14ac:dyDescent="0.3">
      <c r="I6320" s="231"/>
      <c r="J6320" s="231"/>
    </row>
    <row r="6321" spans="9:10" x14ac:dyDescent="0.3">
      <c r="I6321" s="231"/>
      <c r="J6321" s="231"/>
    </row>
    <row r="6322" spans="9:10" x14ac:dyDescent="0.3">
      <c r="I6322" s="231"/>
      <c r="J6322" s="231"/>
    </row>
    <row r="6323" spans="9:10" x14ac:dyDescent="0.3">
      <c r="I6323" s="231"/>
      <c r="J6323" s="231"/>
    </row>
    <row r="6324" spans="9:10" x14ac:dyDescent="0.3">
      <c r="I6324" s="231"/>
      <c r="J6324" s="231"/>
    </row>
    <row r="6325" spans="9:10" x14ac:dyDescent="0.3">
      <c r="I6325" s="231"/>
      <c r="J6325" s="231"/>
    </row>
    <row r="6326" spans="9:10" x14ac:dyDescent="0.3">
      <c r="I6326" s="231"/>
      <c r="J6326" s="231"/>
    </row>
    <row r="6327" spans="9:10" x14ac:dyDescent="0.3">
      <c r="I6327" s="231"/>
      <c r="J6327" s="231"/>
    </row>
    <row r="6328" spans="9:10" x14ac:dyDescent="0.3">
      <c r="I6328" s="231"/>
      <c r="J6328" s="231"/>
    </row>
    <row r="6329" spans="9:10" x14ac:dyDescent="0.3">
      <c r="I6329" s="231"/>
      <c r="J6329" s="231"/>
    </row>
    <row r="6330" spans="9:10" x14ac:dyDescent="0.3">
      <c r="I6330" s="231"/>
      <c r="J6330" s="231"/>
    </row>
    <row r="6331" spans="9:10" x14ac:dyDescent="0.3">
      <c r="I6331" s="231"/>
      <c r="J6331" s="231"/>
    </row>
    <row r="6332" spans="9:10" x14ac:dyDescent="0.3">
      <c r="I6332" s="231"/>
      <c r="J6332" s="231"/>
    </row>
    <row r="6333" spans="9:10" x14ac:dyDescent="0.3">
      <c r="I6333" s="231"/>
      <c r="J6333" s="231"/>
    </row>
    <row r="6334" spans="9:10" x14ac:dyDescent="0.3">
      <c r="I6334" s="231"/>
      <c r="J6334" s="231"/>
    </row>
    <row r="6335" spans="9:10" x14ac:dyDescent="0.3">
      <c r="I6335" s="231"/>
      <c r="J6335" s="231"/>
    </row>
    <row r="6336" spans="9:10" x14ac:dyDescent="0.3">
      <c r="I6336" s="231"/>
      <c r="J6336" s="231"/>
    </row>
    <row r="6337" spans="9:10" x14ac:dyDescent="0.3">
      <c r="I6337" s="231"/>
      <c r="J6337" s="231"/>
    </row>
    <row r="6338" spans="9:10" x14ac:dyDescent="0.3">
      <c r="I6338" s="231"/>
      <c r="J6338" s="231"/>
    </row>
    <row r="6339" spans="9:10" x14ac:dyDescent="0.3">
      <c r="I6339" s="231"/>
      <c r="J6339" s="231"/>
    </row>
    <row r="6340" spans="9:10" x14ac:dyDescent="0.3">
      <c r="I6340" s="231"/>
      <c r="J6340" s="231"/>
    </row>
    <row r="6341" spans="9:10" x14ac:dyDescent="0.3">
      <c r="I6341" s="231"/>
      <c r="J6341" s="231"/>
    </row>
    <row r="6342" spans="9:10" x14ac:dyDescent="0.3">
      <c r="I6342" s="231"/>
      <c r="J6342" s="231"/>
    </row>
    <row r="6343" spans="9:10" x14ac:dyDescent="0.3">
      <c r="I6343" s="231"/>
      <c r="J6343" s="231"/>
    </row>
    <row r="6344" spans="9:10" x14ac:dyDescent="0.3">
      <c r="I6344" s="231"/>
      <c r="J6344" s="231"/>
    </row>
    <row r="6345" spans="9:10" x14ac:dyDescent="0.3">
      <c r="I6345" s="231"/>
      <c r="J6345" s="231"/>
    </row>
    <row r="6346" spans="9:10" x14ac:dyDescent="0.3">
      <c r="I6346" s="231"/>
      <c r="J6346" s="231"/>
    </row>
    <row r="6347" spans="9:10" x14ac:dyDescent="0.3">
      <c r="I6347" s="231"/>
      <c r="J6347" s="231"/>
    </row>
    <row r="6348" spans="9:10" x14ac:dyDescent="0.3">
      <c r="I6348" s="231"/>
      <c r="J6348" s="231"/>
    </row>
    <row r="6349" spans="9:10" x14ac:dyDescent="0.3">
      <c r="I6349" s="231"/>
      <c r="J6349" s="231"/>
    </row>
    <row r="6350" spans="9:10" x14ac:dyDescent="0.3">
      <c r="I6350" s="231"/>
      <c r="J6350" s="231"/>
    </row>
    <row r="6351" spans="9:10" x14ac:dyDescent="0.3">
      <c r="I6351" s="231"/>
      <c r="J6351" s="231"/>
    </row>
    <row r="6352" spans="9:10" x14ac:dyDescent="0.3">
      <c r="I6352" s="231"/>
      <c r="J6352" s="231"/>
    </row>
    <row r="6353" spans="9:10" x14ac:dyDescent="0.3">
      <c r="I6353" s="231"/>
      <c r="J6353" s="231"/>
    </row>
    <row r="6354" spans="9:10" x14ac:dyDescent="0.3">
      <c r="I6354" s="231"/>
      <c r="J6354" s="231"/>
    </row>
    <row r="6355" spans="9:10" x14ac:dyDescent="0.3">
      <c r="I6355" s="231"/>
      <c r="J6355" s="231"/>
    </row>
    <row r="6356" spans="9:10" x14ac:dyDescent="0.3">
      <c r="I6356" s="231"/>
      <c r="J6356" s="231"/>
    </row>
    <row r="6357" spans="9:10" x14ac:dyDescent="0.3">
      <c r="I6357" s="231"/>
      <c r="J6357" s="231"/>
    </row>
    <row r="6358" spans="9:10" x14ac:dyDescent="0.3">
      <c r="I6358" s="231"/>
      <c r="J6358" s="231"/>
    </row>
    <row r="6359" spans="9:10" x14ac:dyDescent="0.3">
      <c r="I6359" s="231"/>
      <c r="J6359" s="231"/>
    </row>
    <row r="6360" spans="9:10" x14ac:dyDescent="0.3">
      <c r="I6360" s="231"/>
      <c r="J6360" s="231"/>
    </row>
    <row r="6361" spans="9:10" x14ac:dyDescent="0.3">
      <c r="I6361" s="231"/>
      <c r="J6361" s="231"/>
    </row>
    <row r="6362" spans="9:10" x14ac:dyDescent="0.3">
      <c r="I6362" s="231"/>
      <c r="J6362" s="231"/>
    </row>
    <row r="6363" spans="9:10" x14ac:dyDescent="0.3">
      <c r="I6363" s="231"/>
      <c r="J6363" s="231"/>
    </row>
    <row r="6364" spans="9:10" x14ac:dyDescent="0.3">
      <c r="I6364" s="231"/>
      <c r="J6364" s="231"/>
    </row>
    <row r="6365" spans="9:10" x14ac:dyDescent="0.3">
      <c r="I6365" s="231"/>
      <c r="J6365" s="231"/>
    </row>
    <row r="6366" spans="9:10" x14ac:dyDescent="0.3">
      <c r="I6366" s="231"/>
      <c r="J6366" s="231"/>
    </row>
    <row r="6367" spans="9:10" x14ac:dyDescent="0.3">
      <c r="I6367" s="231"/>
      <c r="J6367" s="231"/>
    </row>
    <row r="6368" spans="9:10" x14ac:dyDescent="0.3">
      <c r="I6368" s="231"/>
      <c r="J6368" s="231"/>
    </row>
    <row r="6369" spans="9:10" x14ac:dyDescent="0.3">
      <c r="I6369" s="231"/>
      <c r="J6369" s="231"/>
    </row>
    <row r="6370" spans="9:10" x14ac:dyDescent="0.3">
      <c r="I6370" s="231"/>
      <c r="J6370" s="231"/>
    </row>
    <row r="6371" spans="9:10" x14ac:dyDescent="0.3">
      <c r="I6371" s="231"/>
      <c r="J6371" s="231"/>
    </row>
    <row r="6372" spans="9:10" x14ac:dyDescent="0.3">
      <c r="I6372" s="231"/>
      <c r="J6372" s="231"/>
    </row>
    <row r="6373" spans="9:10" x14ac:dyDescent="0.3">
      <c r="I6373" s="231"/>
      <c r="J6373" s="231"/>
    </row>
    <row r="6374" spans="9:10" x14ac:dyDescent="0.3">
      <c r="I6374" s="231"/>
      <c r="J6374" s="231"/>
    </row>
    <row r="6375" spans="9:10" x14ac:dyDescent="0.3">
      <c r="I6375" s="231"/>
      <c r="J6375" s="231"/>
    </row>
    <row r="6376" spans="9:10" x14ac:dyDescent="0.3">
      <c r="I6376" s="231"/>
      <c r="J6376" s="231"/>
    </row>
    <row r="6377" spans="9:10" x14ac:dyDescent="0.3">
      <c r="I6377" s="231"/>
      <c r="J6377" s="231"/>
    </row>
    <row r="6378" spans="9:10" x14ac:dyDescent="0.3">
      <c r="I6378" s="231"/>
      <c r="J6378" s="231"/>
    </row>
    <row r="6379" spans="9:10" x14ac:dyDescent="0.3">
      <c r="I6379" s="231"/>
      <c r="J6379" s="231"/>
    </row>
    <row r="6380" spans="9:10" x14ac:dyDescent="0.3">
      <c r="I6380" s="231"/>
      <c r="J6380" s="231"/>
    </row>
    <row r="6381" spans="9:10" x14ac:dyDescent="0.3">
      <c r="I6381" s="231"/>
      <c r="J6381" s="231"/>
    </row>
    <row r="6382" spans="9:10" x14ac:dyDescent="0.3">
      <c r="I6382" s="231"/>
      <c r="J6382" s="231"/>
    </row>
    <row r="6383" spans="9:10" x14ac:dyDescent="0.3">
      <c r="I6383" s="231"/>
      <c r="J6383" s="231"/>
    </row>
    <row r="6384" spans="9:10" x14ac:dyDescent="0.3">
      <c r="I6384" s="231"/>
      <c r="J6384" s="231"/>
    </row>
    <row r="6385" spans="9:10" x14ac:dyDescent="0.3">
      <c r="I6385" s="231"/>
      <c r="J6385" s="231"/>
    </row>
    <row r="6386" spans="9:10" x14ac:dyDescent="0.3">
      <c r="I6386" s="231"/>
      <c r="J6386" s="231"/>
    </row>
    <row r="6387" spans="9:10" x14ac:dyDescent="0.3">
      <c r="I6387" s="231"/>
      <c r="J6387" s="231"/>
    </row>
    <row r="6388" spans="9:10" x14ac:dyDescent="0.3">
      <c r="I6388" s="231"/>
      <c r="J6388" s="231"/>
    </row>
    <row r="6389" spans="9:10" x14ac:dyDescent="0.3">
      <c r="I6389" s="231"/>
      <c r="J6389" s="231"/>
    </row>
    <row r="6390" spans="9:10" x14ac:dyDescent="0.3">
      <c r="I6390" s="231"/>
      <c r="J6390" s="231"/>
    </row>
    <row r="6391" spans="9:10" x14ac:dyDescent="0.3">
      <c r="I6391" s="231"/>
      <c r="J6391" s="231"/>
    </row>
    <row r="6392" spans="9:10" x14ac:dyDescent="0.3">
      <c r="I6392" s="231"/>
      <c r="J6392" s="231"/>
    </row>
    <row r="6393" spans="9:10" x14ac:dyDescent="0.3">
      <c r="I6393" s="231"/>
      <c r="J6393" s="231"/>
    </row>
    <row r="6394" spans="9:10" x14ac:dyDescent="0.3">
      <c r="I6394" s="231"/>
      <c r="J6394" s="231"/>
    </row>
    <row r="6395" spans="9:10" x14ac:dyDescent="0.3">
      <c r="I6395" s="231"/>
      <c r="J6395" s="231"/>
    </row>
    <row r="6396" spans="9:10" x14ac:dyDescent="0.3">
      <c r="I6396" s="231"/>
      <c r="J6396" s="231"/>
    </row>
    <row r="6397" spans="9:10" x14ac:dyDescent="0.3">
      <c r="I6397" s="231"/>
      <c r="J6397" s="231"/>
    </row>
    <row r="6398" spans="9:10" x14ac:dyDescent="0.3">
      <c r="I6398" s="231"/>
      <c r="J6398" s="231"/>
    </row>
    <row r="6399" spans="9:10" x14ac:dyDescent="0.3">
      <c r="I6399" s="231"/>
      <c r="J6399" s="231"/>
    </row>
    <row r="6400" spans="9:10" x14ac:dyDescent="0.3">
      <c r="I6400" s="231"/>
      <c r="J6400" s="231"/>
    </row>
    <row r="6401" spans="9:10" x14ac:dyDescent="0.3">
      <c r="I6401" s="231"/>
      <c r="J6401" s="231"/>
    </row>
    <row r="6402" spans="9:10" x14ac:dyDescent="0.3">
      <c r="I6402" s="231"/>
      <c r="J6402" s="231"/>
    </row>
    <row r="6403" spans="9:10" x14ac:dyDescent="0.3">
      <c r="I6403" s="231"/>
      <c r="J6403" s="231"/>
    </row>
    <row r="6404" spans="9:10" x14ac:dyDescent="0.3">
      <c r="I6404" s="231"/>
      <c r="J6404" s="231"/>
    </row>
    <row r="6405" spans="9:10" x14ac:dyDescent="0.3">
      <c r="I6405" s="231"/>
      <c r="J6405" s="231"/>
    </row>
    <row r="6406" spans="9:10" x14ac:dyDescent="0.3">
      <c r="I6406" s="231"/>
      <c r="J6406" s="231"/>
    </row>
    <row r="6407" spans="9:10" x14ac:dyDescent="0.3">
      <c r="I6407" s="231"/>
      <c r="J6407" s="231"/>
    </row>
    <row r="6408" spans="9:10" x14ac:dyDescent="0.3">
      <c r="I6408" s="231"/>
      <c r="J6408" s="231"/>
    </row>
    <row r="6409" spans="9:10" x14ac:dyDescent="0.3">
      <c r="I6409" s="231"/>
      <c r="J6409" s="231"/>
    </row>
    <row r="6410" spans="9:10" x14ac:dyDescent="0.3">
      <c r="I6410" s="231"/>
      <c r="J6410" s="231"/>
    </row>
    <row r="6411" spans="9:10" x14ac:dyDescent="0.3">
      <c r="I6411" s="231"/>
      <c r="J6411" s="231"/>
    </row>
    <row r="6412" spans="9:10" x14ac:dyDescent="0.3">
      <c r="I6412" s="231"/>
      <c r="J6412" s="231"/>
    </row>
    <row r="6413" spans="9:10" x14ac:dyDescent="0.3">
      <c r="I6413" s="231"/>
      <c r="J6413" s="231"/>
    </row>
    <row r="6414" spans="9:10" x14ac:dyDescent="0.3">
      <c r="I6414" s="231"/>
      <c r="J6414" s="231"/>
    </row>
    <row r="6415" spans="9:10" x14ac:dyDescent="0.3">
      <c r="I6415" s="231"/>
      <c r="J6415" s="231"/>
    </row>
    <row r="6416" spans="9:10" x14ac:dyDescent="0.3">
      <c r="I6416" s="231"/>
      <c r="J6416" s="231"/>
    </row>
    <row r="6417" spans="9:10" x14ac:dyDescent="0.3">
      <c r="I6417" s="231"/>
      <c r="J6417" s="231"/>
    </row>
    <row r="6418" spans="9:10" x14ac:dyDescent="0.3">
      <c r="I6418" s="231"/>
      <c r="J6418" s="231"/>
    </row>
    <row r="6419" spans="9:10" x14ac:dyDescent="0.3">
      <c r="I6419" s="231"/>
      <c r="J6419" s="231"/>
    </row>
    <row r="6420" spans="9:10" x14ac:dyDescent="0.3">
      <c r="I6420" s="231"/>
      <c r="J6420" s="231"/>
    </row>
    <row r="6421" spans="9:10" x14ac:dyDescent="0.3">
      <c r="I6421" s="231"/>
      <c r="J6421" s="231"/>
    </row>
    <row r="6422" spans="9:10" x14ac:dyDescent="0.3">
      <c r="I6422" s="231"/>
      <c r="J6422" s="231"/>
    </row>
    <row r="6423" spans="9:10" x14ac:dyDescent="0.3">
      <c r="I6423" s="231"/>
      <c r="J6423" s="231"/>
    </row>
    <row r="6424" spans="9:10" x14ac:dyDescent="0.3">
      <c r="I6424" s="231"/>
      <c r="J6424" s="231"/>
    </row>
    <row r="6425" spans="9:10" x14ac:dyDescent="0.3">
      <c r="I6425" s="231"/>
      <c r="J6425" s="231"/>
    </row>
    <row r="6426" spans="9:10" x14ac:dyDescent="0.3">
      <c r="I6426" s="231"/>
      <c r="J6426" s="231"/>
    </row>
    <row r="6427" spans="9:10" x14ac:dyDescent="0.3">
      <c r="I6427" s="231"/>
      <c r="J6427" s="231"/>
    </row>
    <row r="6428" spans="9:10" x14ac:dyDescent="0.3">
      <c r="I6428" s="231"/>
      <c r="J6428" s="231"/>
    </row>
    <row r="6429" spans="9:10" x14ac:dyDescent="0.3">
      <c r="I6429" s="231"/>
      <c r="J6429" s="231"/>
    </row>
    <row r="6430" spans="9:10" x14ac:dyDescent="0.3">
      <c r="I6430" s="231"/>
      <c r="J6430" s="231"/>
    </row>
    <row r="6431" spans="9:10" x14ac:dyDescent="0.3">
      <c r="I6431" s="231"/>
      <c r="J6431" s="231"/>
    </row>
    <row r="6432" spans="9:10" x14ac:dyDescent="0.3">
      <c r="I6432" s="231"/>
      <c r="J6432" s="231"/>
    </row>
    <row r="6433" spans="9:10" x14ac:dyDescent="0.3">
      <c r="I6433" s="231"/>
      <c r="J6433" s="231"/>
    </row>
    <row r="6434" spans="9:10" x14ac:dyDescent="0.3">
      <c r="I6434" s="231"/>
      <c r="J6434" s="231"/>
    </row>
    <row r="6435" spans="9:10" x14ac:dyDescent="0.3">
      <c r="I6435" s="231"/>
      <c r="J6435" s="231"/>
    </row>
    <row r="6436" spans="9:10" x14ac:dyDescent="0.3">
      <c r="I6436" s="231"/>
      <c r="J6436" s="231"/>
    </row>
    <row r="6437" spans="9:10" x14ac:dyDescent="0.3">
      <c r="I6437" s="231"/>
      <c r="J6437" s="231"/>
    </row>
    <row r="6438" spans="9:10" x14ac:dyDescent="0.3">
      <c r="I6438" s="231"/>
      <c r="J6438" s="231"/>
    </row>
    <row r="6439" spans="9:10" x14ac:dyDescent="0.3">
      <c r="I6439" s="231"/>
      <c r="J6439" s="231"/>
    </row>
    <row r="6440" spans="9:10" x14ac:dyDescent="0.3">
      <c r="I6440" s="231"/>
      <c r="J6440" s="231"/>
    </row>
    <row r="6441" spans="9:10" x14ac:dyDescent="0.3">
      <c r="I6441" s="231"/>
      <c r="J6441" s="231"/>
    </row>
    <row r="6442" spans="9:10" x14ac:dyDescent="0.3">
      <c r="I6442" s="231"/>
      <c r="J6442" s="231"/>
    </row>
    <row r="6443" spans="9:10" x14ac:dyDescent="0.3">
      <c r="I6443" s="231"/>
      <c r="J6443" s="231"/>
    </row>
    <row r="6444" spans="9:10" x14ac:dyDescent="0.3">
      <c r="I6444" s="231"/>
      <c r="J6444" s="231"/>
    </row>
    <row r="6445" spans="9:10" x14ac:dyDescent="0.3">
      <c r="I6445" s="231"/>
      <c r="J6445" s="231"/>
    </row>
    <row r="6446" spans="9:10" x14ac:dyDescent="0.3">
      <c r="I6446" s="231"/>
      <c r="J6446" s="231"/>
    </row>
    <row r="6447" spans="9:10" x14ac:dyDescent="0.3">
      <c r="I6447" s="231"/>
      <c r="J6447" s="231"/>
    </row>
    <row r="6448" spans="9:10" x14ac:dyDescent="0.3">
      <c r="I6448" s="231"/>
      <c r="J6448" s="231"/>
    </row>
    <row r="6449" spans="9:10" x14ac:dyDescent="0.3">
      <c r="I6449" s="231"/>
      <c r="J6449" s="231"/>
    </row>
    <row r="6450" spans="9:10" x14ac:dyDescent="0.3">
      <c r="I6450" s="231"/>
      <c r="J6450" s="231"/>
    </row>
    <row r="6451" spans="9:10" x14ac:dyDescent="0.3">
      <c r="I6451" s="231"/>
      <c r="J6451" s="231"/>
    </row>
    <row r="6452" spans="9:10" x14ac:dyDescent="0.3">
      <c r="I6452" s="231"/>
      <c r="J6452" s="231"/>
    </row>
    <row r="6453" spans="9:10" x14ac:dyDescent="0.3">
      <c r="I6453" s="231"/>
      <c r="J6453" s="231"/>
    </row>
    <row r="6454" spans="9:10" x14ac:dyDescent="0.3">
      <c r="I6454" s="231"/>
      <c r="J6454" s="231"/>
    </row>
    <row r="6455" spans="9:10" x14ac:dyDescent="0.3">
      <c r="I6455" s="231"/>
      <c r="J6455" s="231"/>
    </row>
    <row r="6456" spans="9:10" x14ac:dyDescent="0.3">
      <c r="I6456" s="231"/>
      <c r="J6456" s="231"/>
    </row>
    <row r="6457" spans="9:10" x14ac:dyDescent="0.3">
      <c r="I6457" s="231"/>
      <c r="J6457" s="231"/>
    </row>
    <row r="6458" spans="9:10" x14ac:dyDescent="0.3">
      <c r="I6458" s="231"/>
      <c r="J6458" s="231"/>
    </row>
    <row r="6459" spans="9:10" x14ac:dyDescent="0.3">
      <c r="I6459" s="231"/>
      <c r="J6459" s="231"/>
    </row>
    <row r="6460" spans="9:10" x14ac:dyDescent="0.3">
      <c r="I6460" s="231"/>
      <c r="J6460" s="231"/>
    </row>
    <row r="6461" spans="9:10" x14ac:dyDescent="0.3">
      <c r="I6461" s="231"/>
      <c r="J6461" s="231"/>
    </row>
    <row r="6462" spans="9:10" x14ac:dyDescent="0.3">
      <c r="I6462" s="231"/>
      <c r="J6462" s="231"/>
    </row>
    <row r="6463" spans="9:10" x14ac:dyDescent="0.3">
      <c r="I6463" s="231"/>
      <c r="J6463" s="231"/>
    </row>
    <row r="6464" spans="9:10" x14ac:dyDescent="0.3">
      <c r="I6464" s="231"/>
      <c r="J6464" s="231"/>
    </row>
    <row r="6465" spans="9:10" x14ac:dyDescent="0.3">
      <c r="I6465" s="231"/>
      <c r="J6465" s="231"/>
    </row>
    <row r="6466" spans="9:10" x14ac:dyDescent="0.3">
      <c r="I6466" s="231"/>
      <c r="J6466" s="231"/>
    </row>
    <row r="6467" spans="9:10" x14ac:dyDescent="0.3">
      <c r="I6467" s="231"/>
      <c r="J6467" s="231"/>
    </row>
    <row r="6468" spans="9:10" x14ac:dyDescent="0.3">
      <c r="I6468" s="231"/>
      <c r="J6468" s="231"/>
    </row>
    <row r="6469" spans="9:10" x14ac:dyDescent="0.3">
      <c r="I6469" s="231"/>
      <c r="J6469" s="231"/>
    </row>
    <row r="6470" spans="9:10" x14ac:dyDescent="0.3">
      <c r="I6470" s="231"/>
      <c r="J6470" s="231"/>
    </row>
    <row r="6471" spans="9:10" x14ac:dyDescent="0.3">
      <c r="I6471" s="231"/>
      <c r="J6471" s="231"/>
    </row>
    <row r="6472" spans="9:10" x14ac:dyDescent="0.3">
      <c r="I6472" s="231"/>
      <c r="J6472" s="231"/>
    </row>
    <row r="6473" spans="9:10" x14ac:dyDescent="0.3">
      <c r="I6473" s="231"/>
      <c r="J6473" s="231"/>
    </row>
  </sheetData>
  <sheetProtection algorithmName="SHA-512" hashValue="M09pL2ABoqiEjSHgvFOYlisdXnkFgUmdewHSuW+G03beVUXlj3jCjQri0Qu++UxT9X8W3gdOAbkTKVIJFJdeLQ==" saltValue="i2XB2dVN1StLC5KLWG8IZw==" spinCount="100000" sheet="1" selectLockedCells="1" selectUnlockedCells="1"/>
  <autoFilter ref="A2:AA6361" xr:uid="{00000000-0001-0000-0600-000000000000}">
    <sortState xmlns:xlrd2="http://schemas.microsoft.com/office/spreadsheetml/2017/richdata2" ref="A3:AA6361">
      <sortCondition ref="I2:I6361"/>
    </sortState>
  </autoFilter>
  <phoneticPr fontId="5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 </vt:lpstr>
      <vt:lpstr>إدخال البيانات</vt:lpstr>
      <vt:lpstr>اختيار المقررات</vt:lpstr>
      <vt:lpstr>الإستمارة</vt:lpstr>
      <vt:lpstr>21-22-مشروعات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2022-01-04T09:38:28Z</cp:lastPrinted>
  <dcterms:created xsi:type="dcterms:W3CDTF">2015-06-05T18:17:20Z</dcterms:created>
  <dcterms:modified xsi:type="dcterms:W3CDTF">2022-01-30T06:57:27Z</dcterms:modified>
</cp:coreProperties>
</file>